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95" tabRatio="494" activeTab="7"/>
  </bookViews>
  <sheets>
    <sheet name="Resumen de Resultados" sheetId="1" r:id="rId1"/>
    <sheet name="SPA" sheetId="2" r:id="rId2"/>
    <sheet name="SOA" sheetId="3" r:id="rId3"/>
    <sheet name="SAP" sheetId="4" r:id="rId4"/>
    <sheet name="SABS" sheetId="5" r:id="rId5"/>
    <sheet name="SAF" sheetId="6" r:id="rId6"/>
    <sheet name="SCI" sheetId="7" r:id="rId7"/>
    <sheet name="SCE" sheetId="8" r:id="rId8"/>
  </sheets>
  <definedNames>
    <definedName name="_xlnm.Print_Area" localSheetId="0">'Resumen de Resultados'!$A$1:$G$31</definedName>
    <definedName name="_xlnm.Print_Area" localSheetId="4">'SABS'!$A$1:$F$53</definedName>
    <definedName name="_xlnm.Print_Area" localSheetId="5">'SAF'!$A$1:$F$77</definedName>
    <definedName name="_xlnm.Print_Area" localSheetId="3">'SAP'!$A$1:$F$42</definedName>
    <definedName name="_xlnm.Print_Area" localSheetId="7">'SCE'!$A$1:$F$17</definedName>
    <definedName name="_xlnm.Print_Area" localSheetId="6">'SCI'!$A$1:$F$49</definedName>
    <definedName name="_xlnm.Print_Area" localSheetId="2">'SOA'!$A$1:$F$65</definedName>
    <definedName name="_xlnm.Print_Area" localSheetId="1">'SPA'!$A$1:$F$34</definedName>
    <definedName name="_xlnm.Print_Titles" localSheetId="4">'SABS'!$1:$1</definedName>
    <definedName name="_xlnm.Print_Titles" localSheetId="5">'SAF'!$1:$1</definedName>
    <definedName name="_xlnm.Print_Titles" localSheetId="6">'SCI'!$1:$1</definedName>
    <definedName name="_xlnm.Print_Titles" localSheetId="2">'SOA'!$1:$1</definedName>
  </definedNames>
  <calcPr fullCalcOnLoad="1"/>
</workbook>
</file>

<file path=xl/sharedStrings.xml><?xml version="1.0" encoding="utf-8"?>
<sst xmlns="http://schemas.openxmlformats.org/spreadsheetml/2006/main" count="717" uniqueCount="472">
  <si>
    <t>El RO/RC se formalizó y divulgó entre los participantes en la ejecución de la operación, dejando constancia de ello?</t>
  </si>
  <si>
    <t>Se estableció en el RO/RC que toda operación financiera o administrativa debe contar con la documentación necesaria de respaldo?</t>
  </si>
  <si>
    <t>Dicha documentación permite identificar la naturaleza, finalidad y resultados de cada operación?</t>
  </si>
  <si>
    <t>El RO/RC diseñado, describe los procedimientos de autorización, movimiento, registro y control oportuno de todas las operaciones técnicas, financieras y administrativas relacionadas con el proyecto?</t>
  </si>
  <si>
    <t>Propósito y definiciones ?</t>
  </si>
  <si>
    <t>Objetivos y Descripción del Programa ?</t>
  </si>
  <si>
    <t>Criterios para elegibilidad de los co-ejecutores y de las inversiones (técnicos, económicos y financieros)?</t>
  </si>
  <si>
    <t>Asignación de recursos del Programa?</t>
  </si>
  <si>
    <t>Mecanismo de traspaso de los recursos, desembolsos, fondo rotatorio, y rendición de cuentas?</t>
  </si>
  <si>
    <t>Seguimiento (informes) ?</t>
  </si>
  <si>
    <t>Criterios para elegibilidad y participación de los IFIS?</t>
  </si>
  <si>
    <t>Criterios de elegibilidad de los sub-prestatarios y de los sub-préstamos?</t>
  </si>
  <si>
    <t>Términos y condiciones de los sub-préstamos?</t>
  </si>
  <si>
    <t>Uso de las recuperaciones y seguimiento (informes)</t>
  </si>
  <si>
    <t>Un esquema gráfico representativo del flujo de responsabilidades y funciones de la UCP y de los co-ejecutores?</t>
  </si>
  <si>
    <t xml:space="preserve">Un esquema gráfico representativo del flujo de responsabilidades y funciones de la entidad gerenciadora, cuando se prevé la participación de una firma privada o agencia especializada? </t>
  </si>
  <si>
    <t xml:space="preserve">Sistemas de monitoreo y reporte para hacer un seguimiento del uso de los recursos por parte de dichos co-ejecutores? </t>
  </si>
  <si>
    <t>Se han asignado formalmente las responsabilidades para administrar los asuntos de personal?</t>
  </si>
  <si>
    <t>La(s) persona(s) encargada(s) de las funciones de administración de personal, reúnen requisitos de capacidad y experiencia en el manejo de Recursos Humanos?</t>
  </si>
  <si>
    <t>Justificación de la Respuesta</t>
  </si>
  <si>
    <t xml:space="preserve">Búsqueda y Selección? </t>
  </si>
  <si>
    <t xml:space="preserve">Inducción y entrenamiento? </t>
  </si>
  <si>
    <t xml:space="preserve">Capacitación? </t>
  </si>
  <si>
    <t xml:space="preserve">Evaluación del desempeño? </t>
  </si>
  <si>
    <t xml:space="preserve">Clasificación de cargos y niveles de remuneración? </t>
  </si>
  <si>
    <t xml:space="preserve">Seguridad social? </t>
  </si>
  <si>
    <t xml:space="preserve">Impuestos y otras obligaciones laborales? </t>
  </si>
  <si>
    <t>Existen procedimientos para el control de asistencia del personal?</t>
  </si>
  <si>
    <t>Disponen de un programa de vacaciones debidamente aprobado para todo el personal?</t>
  </si>
  <si>
    <t>Está previsto un plan para reemplazar al personal clave en ausencias temporales?</t>
  </si>
  <si>
    <t>Existe una política sobre adquisición de pólizas de seguro para los cargos clave relacionados con el manejo de bienes y valores?</t>
  </si>
  <si>
    <t>Se han fijado los montos asegurables?</t>
  </si>
  <si>
    <t>En general, existe estabilidad en la composición del personal de la Entidad?</t>
  </si>
  <si>
    <t>Las políticas y procedimientos existentes, son consistentes con los requerimientos del Banco en términos de contratación de personal, incluyendo los consultores, indicados en los documentos de proyecto y contratos de préstamo o convenio de cooperación técnica?</t>
  </si>
  <si>
    <t>Se ha contratado para la ejecución del proyecto el personal identificado en el informe de proyecto?</t>
  </si>
  <si>
    <t>Se siguió el proceso de selección y contratación recomendado en el informe de proyecto y contrato de préstamo para el personal vinculado al mismo?</t>
  </si>
  <si>
    <t>La contratación de empleados/consultores por parte del OE contó con la no objeción previa del Banco?</t>
  </si>
  <si>
    <t>Los niveles de remuneración que surgen de la clasificación de cargos del OE y el monto del rubro de servicios personales en el presupuesto del Programa son compatibles?</t>
  </si>
  <si>
    <t>Sistema de Programación de Actividades</t>
  </si>
  <si>
    <t>Sistema de Administración de Personal</t>
  </si>
  <si>
    <t>Sistema de Organización Administrativa</t>
  </si>
  <si>
    <t>Existe asignación formal de funciones y responsabilidades (en una unidad organizacional o equivalente) por los procesos de recepción, inventario, y mantenimiento de obras, bienes y servicios de consultoría, a la escala del proyecto que se financiará ?</t>
  </si>
  <si>
    <t>La Unidad cuenta con el equipamiento humano con experiencia y conocimientos necesarios para ejecutar y administrar el programa eficientemente?</t>
  </si>
  <si>
    <t>El personal de adquisiciones recibió entrenamiento en relación con las políticas y procedimientos de adquisición de obras, bienes y servicios de consultoría, de acuerdo con las políticas y procedimientos operativos del Banco y la legislación local?</t>
  </si>
  <si>
    <t>Existe evidencia formal relativa al suministro de entrenamiento sobre políticas y procedimientos de adquisiciones al personal responsable de tales funciones en los Co-ejecutores?</t>
  </si>
  <si>
    <t>Se han previsto y reglamentado los tipos de contratación y adquisiciones y los niveles de autorización, por monto y complejidad?</t>
  </si>
  <si>
    <t>El sistema de administración de adquisiciones contempla que toda transacción cuente con la documentación necesaria y suficiente que la respalde? (Facturas, Contratos, cotizaciones, etc., según aplique)</t>
  </si>
  <si>
    <t>En aspectos de forma, la documentación mencionada en la pregunta anterior, permite identificar la naturaleza, finalidad y resultados de cada transacción y en particular, establecer la concordancia con los procedimientos de contratación y adquisición de bienes y servicios convenidos o a convenir con el Banco?</t>
  </si>
  <si>
    <t>Los procedimientos de adquisiciones definen una segregación de funciones incompatibles, que permita diferenciar claramente las atribuciones del personal participante en cada una de las diversas fases del proceso? (Reglamento de Contrataciones o equivalente)</t>
  </si>
  <si>
    <t>Los procedimientos contemplan que las solicitudes para adquisición de bienes y servicios estén debidamente fundamentadas en un pedido justificado de la persona o área responsable?</t>
  </si>
  <si>
    <t>Está previsto que únicamente se aprueben las solicitudes, cuando existan recursos presupuestarios identificados y disponibles?</t>
  </si>
  <si>
    <t>Se dispone de un sistema de formularios con numeración preimpresa (deseable en forma electrónica) que sustente todas las actividades de adquisición?</t>
  </si>
  <si>
    <t>El sistema incluye el número de copias a emitir, el destino de cada una y las firmas que son necesarias en ellas?</t>
  </si>
  <si>
    <t>Cuando aplique, se lleva un sistema de registro permanente de inventario para controlar sus movimientos por unidades de iguales características?</t>
  </si>
  <si>
    <t>El sistema de inventario incluye un programa de cantidades mínimas y máximas de inventario?</t>
  </si>
  <si>
    <t>Se han asignado espacios físicos adecuados, según el tipo de inventarios, para su almacenamiento y control adecuados?</t>
  </si>
  <si>
    <t>Disponen de medidas para la conservación, seguridad y manejo apropiado de los bienes y elementos almacenados?</t>
  </si>
  <si>
    <t>Se realizan verificaciones periódicas de la existencia física de los bienes de inventario?</t>
  </si>
  <si>
    <t>Se ha establecido que dichas verificaciones sean conciliadas contra los registros contables?</t>
  </si>
  <si>
    <t>Las verificaciones son practicadas por empleados independientes del manejo y registro de dichos bienes?</t>
  </si>
  <si>
    <t>Auditoría Interna (Control Interno) participa en la planificación y observación de la verificación?</t>
  </si>
  <si>
    <t>Existe un plan de seguros para proteger los bienes en general?</t>
  </si>
  <si>
    <t>Se dispone de instrucciones precisas para informar y tomar acción física y contable de los bienes obsoletos, dañados o perdidos o para la venta?</t>
  </si>
  <si>
    <t>Dichas instrucciones son concordantes con las normas legales vigentes?</t>
  </si>
  <si>
    <t>Se mantienen registros permanentes de los activos fijos, donde se muestren las compras, retiros, traspasos y mejoras?</t>
  </si>
  <si>
    <t>Existe un plan de mantenimiento general para obras y bienes adquiridos?</t>
  </si>
  <si>
    <t>Emiten informes sobre el cumplimiento del programa de mantenimiento preventivo?</t>
  </si>
  <si>
    <t>Sistema de Administración de Bienes y Servicios</t>
  </si>
  <si>
    <t>Se asignaron formalmente en una Unidad o equivalente con nivel jerárquico y autoridad suficiente, los asuntos relacionados con la Administración Financiera? (Presupuesto, Tesorería, Contabilidad)</t>
  </si>
  <si>
    <t>La(s) persona(s) encargada(s) de tales funciones, reúnen requisitos de capacidad y experiencia en la administración financiera?</t>
  </si>
  <si>
    <t>El personal está familiarizado con los procedimientos del Banco para la preparación de solicitudes de desembolso?</t>
  </si>
  <si>
    <t>Calificación
%</t>
  </si>
  <si>
    <t>Ponderado
%</t>
  </si>
  <si>
    <t>Calificación %</t>
  </si>
  <si>
    <t>Disponen de un Manual de Procedimientos autorizado y en vigencia para la administración financiera?</t>
  </si>
  <si>
    <t>Disponen de un sistema de registros contables y financieros automatizado e integrado con la contabilidad general de la entidad, que permita identificar las transacciones a cargo del proyecto, por fuente de financiamiento y por categorías de inversión, de acuerdo con el Plan de Cuentas aprobado por el Banco, y de forma independiente de otras actividades de la entidad?</t>
  </si>
  <si>
    <t xml:space="preserve">El Sistema permite disponer de información financiera oportuna y confiable para la preparación de los Estados Financieros y otros informes? </t>
  </si>
  <si>
    <t>En el caso de proyectos de ejecución descentralizada, se cuente con un sistema contable integrado que permita identificar recursos y transacciones efectuados por cada co-ejecutor participante, discriminados por categorías y sub-categorías de inversión, de acuerdo con el Plan de Cuentas aprobado por el Banco?</t>
  </si>
  <si>
    <t>Demuestren el costo de las inversiones en cada categoría y sub-categoría de acuerdo con el Plan de Cuentas aprobado por el Banco, como así también el progreso de las obras?</t>
  </si>
  <si>
    <t>Cuando se trate de programas de crédito, los registros precisan, además, los créditos otorgados, las recuperaciones efectuadas y la utilización de estas?</t>
  </si>
  <si>
    <t>Se dispone de un sistema de archivo de la documentación soporte de las transacciones financieras, el cual permita referenciar e identificar en forma directa las operaciones?</t>
  </si>
  <si>
    <t>En el caso de proyectos de ejecución descentralizada, los co-ejecutores cuentan con un sistema de archivo de la documentación soporte de las transacciones financieras, que permita referenciar e identificar las operaciones efectuadas con los recursos del proyecto, los registros contables y las solicitudes de desembolso presentadas a la UCP?</t>
  </si>
  <si>
    <t xml:space="preserve">Existen procedimientos claros y debidamente aprobados para formular, ejecutar y controlar el presupuesto? </t>
  </si>
  <si>
    <t>Se diseñaron mecanismos y procedimientos de programación financiera de corto, mediano y largo plazo?</t>
  </si>
  <si>
    <t>Se dispone de un sistema de presupuesto automatizado e integrado?</t>
  </si>
  <si>
    <t>Existen mecanismos de control, evaluación y seguimiento de la ejecución presupuestaria?</t>
  </si>
  <si>
    <t>Para programas de ejecución descentralizada, se diseñó un mecanismo de consolidación y control presupuestario de las transacciones financieras a cargo de los coejecutores? (unidades descentralizadas)</t>
  </si>
  <si>
    <t>Un reglamento operacional o normas para el manejo de los recursos provenientes del financiamiento o contribución del Banco y de la contrapartida local: funciones, atribuciones, restricciones, etc.?</t>
  </si>
  <si>
    <t>La apertura de cuentas bancarias en el Banco Central y en Bancos Comerciales, a nombre del proyecto para el manejo exclusivo de los recursos del financiamiento o contribución del Banco destinados al mismo?</t>
  </si>
  <si>
    <t>La apertura de cuentas bancarias en Bancos Comerciales, a nombre del proyecto, para el manejo exclusivo de los recursos de la contrapartida local, destinados al mismo?</t>
  </si>
  <si>
    <t>Cuando se trate de proyectos de ejecución descentralizada, la apertura de cuentas bancarias en Bancos Comerciales por parte de los co-ejecutores, a nombre del proyecto, para el manejo exclusivo de los recursos del financiamiento y de la contrapartida local, destinados al mismo?</t>
  </si>
  <si>
    <t>Se preparen programaciones de caja (cash flow) integrando las necesidades de todas las Unidades?</t>
  </si>
  <si>
    <t>La preparación de registros, informes y conciliaciones periódicos que muestren los saldos y el movimiento de las cuentas bancarias y obligaciones?</t>
  </si>
  <si>
    <t>Las conciliaciones bancarias son preparadas por personal independiente de aquel que tiene acceso al registro y manejo de los fondos?</t>
  </si>
  <si>
    <t>Las conciliaciones bancarias están actualizadas para cada cierre mensual?</t>
  </si>
  <si>
    <t>Las conciliaciones bancarias no revelan partidas antiguas sin ajustar, o si las hubiere, han dispuesto de acciones puntuales para la depuración?</t>
  </si>
  <si>
    <t>En el caso de proyectos de ejecución descentralizada, se dispone del flujo de fondos entre el Banco (u otros co-financiadores), la UCP y los co-ejecutores (esquemas gráficos) ?</t>
  </si>
  <si>
    <t>EVALUACION DE CONTROL INTERNO - CAPACIDAD INSTITUCIONAL</t>
  </si>
  <si>
    <t>Para programas de ejecución descentralizada, existen procedimientos que regulen el mecanismo de rendición de cuentas e informes financieros, el traspaso de fondos y el tipo de documentación de respaldo relacionados con solicitudes de desembolso?</t>
  </si>
  <si>
    <t>Asegurar que los sub-préstamos que se otorguen sean elegibles de acuerdo con las condiciones establecidas en el RC?</t>
  </si>
  <si>
    <t>El registro, control y uso de las recuperaciones?</t>
  </si>
  <si>
    <t>El control y seguimiento de la aplicación de tasas de interés acorde con las condiciones establecidas en el RC?</t>
  </si>
  <si>
    <t>Todas las transacciones financieras, incluidos los compromisos adquiridos, se registren adecuadamente en el momento de su ocurrencia?</t>
  </si>
  <si>
    <t>Por cada transacción financiera, (ingresos y egresos) se emita un comprobante oficial mediante un formulario de numeración preimpresa con la información necesaria para su identificación, clasificación y registro contable?</t>
  </si>
  <si>
    <t>Los ingresos se depositen total e íntegramente en las cuentas bancarias autorizadas?</t>
  </si>
  <si>
    <t>Tales depósitos se hagan diariamente o a más tardar el día hábil siguiente de recibidos?</t>
  </si>
  <si>
    <t>Cada pago esté acompañado de documentación de respaldo tal como: Orden de compra autorizada, constancia original de recepción de bienes y servicios, factura original y comprobante de egreso?</t>
  </si>
  <si>
    <t>Excepto los pagos por caja menor, o los casos en que la Ley lo disponga, todos los pagos se efectúen mediante cheque intransferible a nombre del beneficiario o transferencia electrónica?</t>
  </si>
  <si>
    <t xml:space="preserve">La documentación original de soporte de toda transacción solamente es archivada cuando haya sido firmada, de acuerdo con las normas previstas? </t>
  </si>
  <si>
    <t>Permita generar los estados financieros del proyecto y otros informes financieros que sean requeridos por el Banco?</t>
  </si>
  <si>
    <t>NA</t>
  </si>
  <si>
    <t>SI</t>
  </si>
  <si>
    <t>NO</t>
  </si>
  <si>
    <t>Existen plazos definidos para la preparación y presentación oportuna de los Estados e informes financieros requeridos por el Banco?</t>
  </si>
  <si>
    <t>Período Auditado:</t>
  </si>
  <si>
    <t>Desarrollo      (ND, ID, MD, SD)</t>
  </si>
  <si>
    <t>Existen políticas y procedimientos definidos para desarrollar/modificar, probar e implementar los sistemas contables, incluyendo programas de computadora y archivos de datos relacionados?</t>
  </si>
  <si>
    <t>Existe un procedimiento para el respaldo periódico (back- up de la información y del sistema) que asegure la recuperación de la información financiera y contable?</t>
  </si>
  <si>
    <t>Existen métodos (claves de acceso, niveles de autorización, validación, etc.) para impedir el acceso no autorizado a la base de datos y a los sistemas de información contable y financiero?</t>
  </si>
  <si>
    <t>Existe un plan de contingencia aprobado y una política de revisión periódica, que asegure el procesamiento oportuno y continuo de la información financiera y contable?</t>
  </si>
  <si>
    <t>Se tienen documentados los programas y aplicaciones?</t>
  </si>
  <si>
    <t>Existe restricción formal de acceso al centro de cómputo?</t>
  </si>
  <si>
    <t xml:space="preserve">Los Estados Financieros y demás información financiera requerida por las normas y procedimientos del Banco, se han entregado al Banco con la periodicidad y fechas previstas en el contrato? </t>
  </si>
  <si>
    <t>Sistema de Administración Financiera</t>
  </si>
  <si>
    <t>Se ha diseñado un código de conducta (ética) o instructivo equivalente?</t>
  </si>
  <si>
    <t>Se ha previsto la inducción del personal al código de conducta?</t>
  </si>
  <si>
    <t>Los empleados certifican el conocimiento y entendimiento del código de conducta en el momento de su ingreso y por lo menos una vez cada año?</t>
  </si>
  <si>
    <t>Los empleados declaran la existencia o inexistencia de conflictos de interés al momento de su ingreso y por lo menos una vez cada año?</t>
  </si>
  <si>
    <t>Se ha asignado a un nivel apropiado la responsabilidad por evaluar y resolver situaciones de presunto incumplimiento del código de conducta, fraudes, otros incumplimientos y recomendaciones para mejorar el control ?</t>
  </si>
  <si>
    <t>Organismo Ejecutor:</t>
  </si>
  <si>
    <t>Capacidad</t>
  </si>
  <si>
    <t>Sistema</t>
  </si>
  <si>
    <t>Cuantificación</t>
  </si>
  <si>
    <t>Nivel de Riesgo                       (RA, RS, RM, RB)</t>
  </si>
  <si>
    <t>IR %</t>
  </si>
  <si>
    <t>CPO</t>
  </si>
  <si>
    <t>SPA</t>
  </si>
  <si>
    <t>SOA</t>
  </si>
  <si>
    <t>TOTAL</t>
  </si>
  <si>
    <t>CE</t>
  </si>
  <si>
    <t>SAP</t>
  </si>
  <si>
    <t>SABS</t>
  </si>
  <si>
    <t>SAF</t>
  </si>
  <si>
    <t>CC</t>
  </si>
  <si>
    <t>SCI</t>
  </si>
  <si>
    <t>SCE</t>
  </si>
  <si>
    <t>Consolidación Resultados Capacidades</t>
  </si>
  <si>
    <t>Preparado Por:</t>
  </si>
  <si>
    <t>Revisado Por:</t>
  </si>
  <si>
    <t>Fecha:</t>
  </si>
  <si>
    <t>RESUMEN DE RESULTADOS</t>
  </si>
  <si>
    <t>Sociedad de Auditoría:</t>
  </si>
  <si>
    <t>Disponen de informes o equivalentes, mediante los cuales se observe que la propia administración estimula y practica la autoevaluación, de tal forma que se confirme la existencia de ambiente de control y el mejoramiento del mismo?</t>
  </si>
  <si>
    <t>Se ha diseñado una función de Auditoría Interna o equivalente (sin responsabilidad por funciones en línea)?</t>
  </si>
  <si>
    <t>La administración toma en cuenta y corrije oportunamente las inconsistencias en actividades de control reportadas por AI?</t>
  </si>
  <si>
    <t>Existe una identificación clara de la relación entre la planificación y la programación de actividades de la Entidad?</t>
  </si>
  <si>
    <t>El personal con responsabilidades por el logro de objetivos y metas participó en su diseño o recibió una inducción apropiada sobre los mismos?</t>
  </si>
  <si>
    <t>Disponen de Informes representativos de que la metodología de AR funciona en la práctica y contribuye a la gestión oportuna del riesgo?</t>
  </si>
  <si>
    <t>En general, las actividades de control se relacionan o son una consecuencia de la evaluación de riesgos?</t>
  </si>
  <si>
    <t>Un diagrama o flujograma que presente el orden necesario e interdependencia de las actividades para alcanzar los objetivos?</t>
  </si>
  <si>
    <t>Los responsables por ejecutar o coordinar las actividades o tareas?</t>
  </si>
  <si>
    <t>Se están emitiendo los informes sobre el avance de los POA, de acuerdo con lo previsto en las políticas previamente acordadas?</t>
  </si>
  <si>
    <t>Los niveles de asesoramiento (sin responsabilidad en línea) ?</t>
  </si>
  <si>
    <t>Las áreas de desempeño y su relación funcional (Dirección General, Finanzas, Personal, Adquisiciones, Producción de bienes y servicios, etc.) ?</t>
  </si>
  <si>
    <t>El clima organizacional es un reflejo de lo previsto en el MO? (Tomar en cuenta las declaraciones de debilidades y fortalezas de quienes presenten este sistema y las impresiones obtenidas de las distintas entrevistas)</t>
  </si>
  <si>
    <t>Existe asignación formal de funciones y responsabilidades (en unidad organizacional o equivalente) en materia de administración de los procesos de adquisición de obras, bienes y servicios de consultoría, a la escala del proyecto que se financiará ?</t>
  </si>
  <si>
    <t xml:space="preserve">En caso de proyectos de ejecución descentralizada, con múltiples co-ejecutores, existen procedimientos para la revisión ex-post de documentos de apoyo de solicitudes de desembolso, concordantes con las normas del Banco? </t>
  </si>
  <si>
    <t>Se efectuen conciliaciones periódicas del Fondo Rotatorio entre los saldos bancarios disponibles, los registros del ejecutor y los del Banco, y se expliquen debidamente las partidas conciliatorias o se efectúen los ajustes pertinentes?</t>
  </si>
  <si>
    <t>Existan mecanismos para la preparación y presentación de informes semestrales sobre el Fondo Rotatorio, dentro de los 60 días siguientes al cierre de cada semestre?</t>
  </si>
  <si>
    <t>Existan y se separen las responsabilidades para comprometer recursos, revisar y autorizar los pagos?</t>
  </si>
  <si>
    <t>Disponen de una metodología estructurada y divulgada para el Análisis de Riesgo "AR" ?</t>
  </si>
  <si>
    <t>Existen constancias formales de que el personal con responsabilidad en los procesos, conoce y entiende las actividades de control?</t>
  </si>
  <si>
    <t>Disponen de constancias formales de que la supervisión se cumple en la práctica (identificar evidencias sobre documentos e informes que revelen la participación de los niveles de dirección en la revisión de la calidad de los procesos) ?</t>
  </si>
  <si>
    <t>Si ha habido retrasos en los pagos de honorarios, estos están justificados por razones atribuibles a incumplimientos de la FAI?</t>
  </si>
  <si>
    <t>La naturaleza de las correcciones está dirigida a solucionar las causas de los problemas, para que no continúen repitiéndose las observaciones de la Auditoría Externa?</t>
  </si>
  <si>
    <t>Si subsisten asuntos por resolver provenientes de los Informes de Auditoría Externa, ello se puede atribuir a desconocimiento de los beneficios o falta de voluntad de la administración para aplicar las soluciones?</t>
  </si>
  <si>
    <t>Se han formalizado procedimientos para establecer que los datos que se procesan son completos y basados en transacciones reales autorizadas, de tal forma que sirvan para preparar informes confiables y oportunos?</t>
  </si>
  <si>
    <t>En cada proceso importante, se han identificado las actividades que contribuyen a los objetivos del SCI?</t>
  </si>
  <si>
    <t>El sistema de información está respaldado en una plataforma tecnológica que facilite el procesamiento y consulta de datos en forma integral y oportuna?</t>
  </si>
  <si>
    <t>Se han definido formalmente procedimientos para proteger de los riesgos correlativos los equipos y las aplicaciones computarizadas?</t>
  </si>
  <si>
    <t>Existen mecanismos adecuados que faciliten la comunicación al interior de la Organización (comunicación de políticas, normas, procedimientos, nombramientos y retiros de personal, aclaraciones, reporte de asuntos inusuales, asimilación de sugerencias, etc.)?</t>
  </si>
  <si>
    <r>
      <t xml:space="preserve">NOTA: </t>
    </r>
    <r>
      <rPr>
        <sz val="10"/>
        <rFont val="Arial"/>
        <family val="2"/>
      </rPr>
      <t>Sólo llenar las respuestas con "1" en las columnas SI - NO o N/A.   Las respuestas "N/A" no afectan la cuantificación del nivel de Desarrollo del Sistema y el cálculo del nivel de riesgo.</t>
    </r>
  </si>
  <si>
    <t xml:space="preserve">Se han diseñado mecanismos o procedimientos de monitoreo y seguimiento que permitan identificar el cumplimiento de los Planes y Programas, incluyendo: el cumplimiento de indicadores, la existencia de eventuales desvíos entre las actividades programadas y ejecutadas, y la preparación de informes periódicos de ejecución? </t>
  </si>
  <si>
    <t>Se están cumpliendo las funciones y responsabilidades identificadas en el informe de proyecto para la ejecución del mismo?</t>
  </si>
  <si>
    <t>Si aplica, se ha preparado un RO/RC, que cuente con la aprobación previa del Banco?</t>
  </si>
  <si>
    <t>Formalización de los sub-préstamos ?</t>
  </si>
  <si>
    <t>La Entidad dispone de políticas y procedimientos formalizados y autorizados en un Manual o equivalente sobre la administración del personal?</t>
  </si>
  <si>
    <t>Los empleados/consultores contratados, cumplen con los perfiles previstos en los términos de referencia o los requisitos de los cargos aprobados previamente por el Banco?</t>
  </si>
  <si>
    <t>Si se utilizaron recursos del proyecto a título de reconocimiento de gastos o financiamiento retroactivo, con relación a gastos elegibles efectuados con anterioridad a la aprobación de la operación, se efectuó una revisión de los gastos propuestos en lo que se refiere a su elegibilidad y cuantificación, de acuerdo a los procedimientos requeridos por el Banco? (que tales gastos resulten de procedimientos de contratación de servicios de consultoría o de adquisiciones de bienes y servicios que hayan cumplido con condiciones sustancialmente análogas a las posteriormente establecidas en el contrato de préstamo) </t>
  </si>
  <si>
    <t>La Unidad tiene claramente establecidos los procedimientos, las responsabilidades y asignado el personal a las siguientes tareas: • Planificación de adquisiciones • Publicidad y anuncios de licitaciones • Precalificación de contratistas, proveedores y consultores • Preparación de documentos de licitación y contratos • Recepción y apertura de ofertas • Análisis y evaluación de ofertas • Adjudicación y entrada en vigor de los contratos • Administración de contratos durante su ejecución ?</t>
  </si>
  <si>
    <t>El sistema de administracion de adquisiciones permite identificar los compromisos y demás transacciones desde su inicio y establecer un vínculo entre la creación de la obligación, el recibo de los bienes, obras y servicios de consultoría y los pagos correspondientes, dándole a la información una seguridad razonable acerca de su integridad?</t>
  </si>
  <si>
    <t>Se dispone de una política para formalizar a cada Area Administrativa y, en su caso, a los empleados la responsabilidad por el manejo de los bienes que le han asignado y su uso exclusivo para los fines previstos ?</t>
  </si>
  <si>
    <t xml:space="preserve">Se comparan los bienes adquiridos y los servicios contratados y recibidos con las Ordenes de Compra emitidas? </t>
  </si>
  <si>
    <t>El sistema incluye la codificación para identificar los activos fijos ?</t>
  </si>
  <si>
    <t>Disponen de un sistema de archivo de la documentación soporte de las adquisiciones de bienes y servicios de consultoría y de contratación de obras, el cual permita referenciar e identificar en forma directa las transacciones efectuadas y permita una auditoría de las mismas como lo requiere el Banco ?</t>
  </si>
  <si>
    <t>El OE está cumpliendo adecuadamente y en forma secuencial con las políticas y procedimientos de adquisiciones del Banco (listas cortas, preparación de términos de referencia, no-objeciones, evaluaciones, etc.) ?</t>
  </si>
  <si>
    <t>En caso de proyectos de ejecución descentralizada con la participación de múltiples co-ejecutores, se han establecido procedimientos que regulen el sistema de archivo de la documentación soporte de adquisiciones de bienes y servicios y contratación de consultores, que permita referenciar e identificar en forma directa las transacciones efectuadas con los recursos del proyecto ?</t>
  </si>
  <si>
    <t>Las adquisiciones realizadas por el OE están contempladas en el plan de adquisiciones del proyecto ?</t>
  </si>
  <si>
    <t>La Unidad Ejecutora del Proyecto (UEP), o la Unidad Coordinadora (UC), según corresponda, ha preparado y cuenta con un manual contable de aplicación para el proyecto ?</t>
  </si>
  <si>
    <t>El estilo de administración de la Entidad está basado en el cumplimiento de normas orientadas a la eficiencia, eficacia y transparencia operacional? (Verificar existencia formal y conocimiento del personal de un código institucional de valores, y la existencia de elementos representativos de medición permanente del desempeño, definición de Visión, Misión, POA, Indicadores y estándares, etc.)</t>
  </si>
  <si>
    <t>Si se ha formalizado la creación y funcionamiento de una Unidad de Auditoría Interna, esta fundamenta sus labores de acuerdo con las Normas de Auditoría Interna Generalmente Aceptadas 'NAI'? (Verificar la existencia de Manual de AI, tamaño de la Unidad, conocimiento de sus miembros de las NAI, Alcance de las auditorías)</t>
  </si>
  <si>
    <t>Disponen de un contrato formal o equivalente para la realización de la Auditoría externa?</t>
  </si>
  <si>
    <t>Existen mecanismos que faciliten la comunicación al exterior de la Organización (canales de comunicación con proveedores, entidades multilaterales, gubernamentales, financieras, etc.)?</t>
  </si>
  <si>
    <t>Se han definido funciones y procedimientos de supervisión para los procesos más importantes?</t>
  </si>
  <si>
    <t>Se han previsto mecanismos para que el personal realice auto evaluaciones periódicas del funcionamiento de los controles correspondientes a sus áreas de responsabilidad?</t>
  </si>
  <si>
    <t>Se ha asignado responsabilidad y previsto un procedimiento para recibir, evaluar y tramitar las recomendaciones y conclusiones de Auditoría Interna sobre el SCI?</t>
  </si>
  <si>
    <t>Los niveles de responsabilidad y autoridad, revelan satisfacción por los servicios que reciben de la AI?</t>
  </si>
  <si>
    <t>Disponen de un informe de Auditoría Interna o equivalente actualizado, en el cual se revele que se han cumplido los requisitos detallados para cada uno de los cinco componentes del control interno, descritos en las cinco secciones de este cuestionario?</t>
  </si>
  <si>
    <t>Sistema de Control Interno</t>
  </si>
  <si>
    <t>Si la Entidad esta sujeta a auditoría externa, esta se ha cumplido con una periodicidad anual?</t>
  </si>
  <si>
    <t>Existen procedimientos formales para la administración de los servicios de auditoría externa (responsabilidades para la preparación y suministro de información, seguimiento al cumplimiento de fechas de compromiso, recepción de los resultados, aclaraciones y comunicaciones con los Auditores Externos, etc.)?</t>
  </si>
  <si>
    <t>Las declaraciones de naturaleza y alcance de los servicios de auditoría, reflejan con claridad los beneficios que se espera obtener de este servicio?</t>
  </si>
  <si>
    <t>Las estimaciones de honorarios están basadas en cálculos razonables de hora/hombre o días/hombre, en función de los alcances y la naturaleza del trabajo? (verificar si existe una sustentación formal de estos cálculos)</t>
  </si>
  <si>
    <t>Los honorarios se han venido pagando de acuerdo con lo previsto en el contrato?</t>
  </si>
  <si>
    <t>CUANTIFICACION:</t>
  </si>
  <si>
    <t xml:space="preserve"> * 100</t>
  </si>
  <si>
    <t>(SI+NO)</t>
  </si>
  <si>
    <t>DESARROLLO:</t>
  </si>
  <si>
    <t>No Existe ND (0-40)</t>
  </si>
  <si>
    <t>Incipiente  DI (0-60)</t>
  </si>
  <si>
    <t>ID (41-60)</t>
  </si>
  <si>
    <t>SD</t>
  </si>
  <si>
    <t>Mediano MD (61-80)</t>
  </si>
  <si>
    <t>Satisfactorio  SD (81-100)</t>
  </si>
  <si>
    <t>RIESGO:</t>
  </si>
  <si>
    <t>Alto  RA (0-40)</t>
  </si>
  <si>
    <t>Sustancial RS (41-60)</t>
  </si>
  <si>
    <t>Medio RM  (61-80)</t>
  </si>
  <si>
    <t>Bajo RB (81-100)</t>
  </si>
  <si>
    <t>TOTALES</t>
  </si>
  <si>
    <t>La Firma de Auditores externos, únicamente presta este tipo de servicio a la entidad?</t>
  </si>
  <si>
    <t>Los informes de la auditoría contratada, o de la Auditoría de una ISA, fueron entregados en la oportunidad prevista en el contrato o en la norma legal que lo requiere?</t>
  </si>
  <si>
    <t>Si en los informes, los dictámenes se apartaron de la opinión limpia o estándar, y se reportaron hallazgos y recomendaciones de Control Interno, la Entidad ha producido oportunamente, acciones formales dirigidas a solucionar tales problemas?</t>
  </si>
  <si>
    <t>Si hubo limitaciones al alcance del auditor, estas representan un desconocimiento de la Entidad sobre los apoyos necesarios para cumplir los objetivos de la auditoría?</t>
  </si>
  <si>
    <t>Disponen de evidencia sobre la corrección efectiva de los asuntos reportados en el informe?</t>
  </si>
  <si>
    <t>El Documento de Planificación (POA) establece :</t>
  </si>
  <si>
    <t>Ejecución :</t>
  </si>
  <si>
    <t>Manual de Organización:</t>
  </si>
  <si>
    <t>El Organigrama indica:</t>
  </si>
  <si>
    <t>Perfiles de los cargos:</t>
  </si>
  <si>
    <t>Ejecución:</t>
  </si>
  <si>
    <t>Reglamento Operativo (RO), Reglamento de Crédito (RO):</t>
  </si>
  <si>
    <t xml:space="preserve">En caso de un programa global de inversiones, el Reglamento Operativo contiene las siguientes secciones: </t>
  </si>
  <si>
    <t xml:space="preserve">En caso de un programa global de crédito, el Reglamento de Crédito contiene las siguientes secciones: </t>
  </si>
  <si>
    <t>Cuando se trate de proyectos de ejecución descentralizada, con múltiples co-ejecutores, se ha previsto por parte de la UCP:</t>
  </si>
  <si>
    <t xml:space="preserve">Las políticas y procedimientos existentes, tienen en cuenta aspectos como: </t>
  </si>
  <si>
    <t>Otros Requerimientos:</t>
  </si>
  <si>
    <t>Archivo</t>
  </si>
  <si>
    <t xml:space="preserve">Los registros del proyecto son llevados de manera que: </t>
  </si>
  <si>
    <t>Programación y Presupuesto:</t>
  </si>
  <si>
    <t>Tesorería</t>
  </si>
  <si>
    <t>Se ha previsto que:</t>
  </si>
  <si>
    <t>Si se trata de un Programa de crédito, el OE ha previsto e implantado mecanismos para:</t>
  </si>
  <si>
    <t>Registros y Documentos</t>
  </si>
  <si>
    <t>Se ha previsto y están en funcionamiento mecanismos para que:</t>
  </si>
  <si>
    <t>Contabilidad e Información Procesada en medios computacionales</t>
  </si>
  <si>
    <t xml:space="preserve">Se ha previsto un sistema contable que: </t>
  </si>
  <si>
    <t>Ambiente de Control</t>
  </si>
  <si>
    <t>Actividades o Procedimientos de Control:</t>
  </si>
  <si>
    <t>Información y Comunicación:</t>
  </si>
  <si>
    <t>Monitoreo:</t>
  </si>
  <si>
    <t>Sistema de Control Externo</t>
  </si>
  <si>
    <t>Las responsabilidades y funciones de Planificación y Programación, están adecuadamente definidas y asignadas entre el personal de la Entidad?</t>
  </si>
  <si>
    <t>Existen procedimientos de programación definidos, tales como: manuales, formatos, modelos y metodologías para la preparación de los Planes y Programas, así como su esquema de aprobación y modificación?</t>
  </si>
  <si>
    <t>Se ha preparado un Programa de Operaciones Anual (POA), o documento equivalente, consistente con la Planificación general?</t>
  </si>
  <si>
    <t>Los objetivos generales y específicos (componentes) y las metas (indicadores)?</t>
  </si>
  <si>
    <t>Las actividades o tareas que son necesarias realizar para alcanzar los objetivos y metas?</t>
  </si>
  <si>
    <t>El tiempo estimado para realizar cada actividad o tarea?</t>
  </si>
  <si>
    <t>Los indicadores de resultados y medios de verificación que permitan medir el logro de las metas previstas?</t>
  </si>
  <si>
    <t>Los riesgos (supuestos) para el éxito de la programación y las acciones necesarias para prevenirlos o mitigarlos ?</t>
  </si>
  <si>
    <t>Cuando en los informes se identifican incumplimientos o riesgos apreciables de eficacia, se formalizaron acciones para administrar dichos riesgos y mejorar la probabilidad de ejecución?</t>
  </si>
  <si>
    <t>En la práctica, la ejecución es una demostración de la puesta en marcha de las acciones mencionadas anteriormente?</t>
  </si>
  <si>
    <t>Si se han presentado modificaciones a los POA, disponen de evidencia que justifique tales cambios?</t>
  </si>
  <si>
    <t>Disponen de evidencia formal de que los cambios a los POA fueron aprobados por el Banco?</t>
  </si>
  <si>
    <t>   </t>
  </si>
  <si>
    <t>Disponen de un Manual de Organización (MO) o instrumento equivalente?</t>
  </si>
  <si>
    <t>Existen procedimientos para la actualización y convalidación periódica del MO?</t>
  </si>
  <si>
    <t>El MO incluye las funciones, responsabilidades y autoridad para el desempeño de cada cargo?</t>
  </si>
  <si>
    <t>El MO incluye la descentralización y delegación de autoridad y de funciones a los niveles inferiores?</t>
  </si>
  <si>
    <t>Las funciones manuales fueron asignadas de tal forma que se mantenga independencia entre los encargados de autorizar, ejecutar, registrar transacciones y custodiar bienes y valores?</t>
  </si>
  <si>
    <t>El MO o el Organigrama y las funciones fueron divulgados a todo el personal vinculado?</t>
  </si>
  <si>
    <t>De ser así, cada empleado firmó una constancia mediante la cual expresa que conoce y entiende sus funciones y responsabilidades?</t>
  </si>
  <si>
    <t>El MO y el Organigrama están debidamente autorizados por el Consejo Directivo o autoridad competente relacionada con el OE?</t>
  </si>
  <si>
    <t>Los niveles de autoridad y supervisión?</t>
  </si>
  <si>
    <t>Las líneas de comunicación?</t>
  </si>
  <si>
    <t>Se diseñaron y aprobaron perfiles de los cargos necesarios para el cumplimiento de las funciones previstas, incluyendo los de los Consultores? (Calidades académicas y de experiencia)</t>
  </si>
  <si>
    <t>Estos perfiles han sido asociados con niveles de remuneración equivalentes al valor de mercado?</t>
  </si>
  <si>
    <t>La delegación de funciones permite que cada nivel tome decisiones y cumpla las funciones y responsabilidades que le fueron asignadas?</t>
  </si>
  <si>
    <t>Se definió y formalizó el carácter administrativo (autonomía), organizacional y jurídico del Organismo Ejecutor, y en su caso el de los Co-ejecutores?</t>
  </si>
  <si>
    <t>Se ha dotado al OE de los mecanismos legales y financieros para su desarrollo autónomo o independiente?</t>
  </si>
  <si>
    <t>El MO y el Organigrama del OE y sus componentes fueron diseñados de acuerdo con las necesidades establecidas en la Programación y en el POA?</t>
  </si>
  <si>
    <t>En la práctica, todas las Unidades Organizacionales están en funcionamiento y con el personal previsto?</t>
  </si>
  <si>
    <t>Las personas responsables por la información financiera están familiarizadas con políticas de Gestión Financiera del Banco para Estados Financieros?</t>
  </si>
  <si>
    <t>Manual Código de Ética MA.GS.02</t>
  </si>
  <si>
    <t>Manual de Gestión de RRHH MA.RH. 03 pto. 5.2.5.</t>
  </si>
  <si>
    <t>Aunque se encuentra previsto en el Manual Código de Ética MA.GS.02 punto 4.3.1.</t>
  </si>
  <si>
    <t>Según el Manual Código de Ética MA.GS.02 es el Comité de Administración quien resuelve sobre estos asuntos (pto. 4.3.1.)</t>
  </si>
  <si>
    <t>Esta previsto en la Norma Interna Autoevaluación del Riesgo Operaiconal.</t>
  </si>
  <si>
    <t>Existe un Comité de Auditoría conformado por Directores quienes efectuan el seguimiento de las observaciones hasta su regularización.</t>
  </si>
  <si>
    <t>Valoración de Riesgos:</t>
  </si>
  <si>
    <t>Se presenta ante el BCRA un Plan de Negocios y presupuesto</t>
  </si>
  <si>
    <t>Se realizaron encuentros a fin de que el personal participe en las metas y sus logros</t>
  </si>
  <si>
    <t>Se encuentra definido en el Manual de Políticas y Estrategias para la Gestion de Riesgos MA.GR.01</t>
  </si>
  <si>
    <t>La Gerencia Integral de Riesgos presenta informes periodicos sobre la situación de riesgos de la Entidad</t>
  </si>
  <si>
    <t>De la evaluación de riesgos efectuada por la Gerencia de Riesgo Integral, surgen los controles necesarios a fin de poder administrar los mismos.</t>
  </si>
  <si>
    <t>Desde Auditoría Interna y Externa se diseñan procedimientos a fin de poder verificar la integridad de la información</t>
  </si>
  <si>
    <t>Desde Auditoría Interna se efectúa un relevamiento de los principales Ciclos de la Entidad en donde se evalúan los objetivos de control con respecto a los 5 componentes.</t>
  </si>
  <si>
    <t>Al momento de aprobar cada una de los Manuales de Procedimientos o Normas Internas, los responsables de cada una de las áreas intervinientes presta su conformidad a traves de su firma.</t>
  </si>
  <si>
    <t>Existe un sistema core y distintas aplicaciones que lo complementan</t>
  </si>
  <si>
    <t>Existen distintas Normas Internas relacionadas con la Seguridad física y de la Información</t>
  </si>
  <si>
    <t>Esta formalizada a través de la Norma Interna "Comunicación Interna"</t>
  </si>
  <si>
    <t>Estan definidos para la Gerencia de Relaciones Institutucionales</t>
  </si>
  <si>
    <t>A traves del cuerpo normativo del BICE se definen las funciones, responsabilidades y procedimientos para todos los procesos.</t>
  </si>
  <si>
    <t>El BICE se encuentra certificado en calidad en los principales procesos, siendo el presidente del Banco el Responsable del SGC</t>
  </si>
  <si>
    <t>Se ha establecido con claridad la responsabilidad y acciones relacionadas con la recepción, evaluación y trámite de las iniciativas de los empleados con relación al SCI?</t>
  </si>
  <si>
    <t>La Auditoría Interna se encuentra regulada por la Ley de Administración Financiera, el BCRA y la SIGEN. Ademas la AI esta Certificada en Calidad bajo las Normas Referencia 13 IRAM</t>
  </si>
  <si>
    <t>Se encuentra previsto en el Manual - Reglamento del Comité de Auditoría</t>
  </si>
  <si>
    <t>En cada uno de los Informes que emite Auditoría Interna se evalúan los 5 componentes del control interno</t>
  </si>
  <si>
    <t>Si está previsto que si es necesario se pueden hacer cambios en el MO previa No Objecion del Banco</t>
  </si>
  <si>
    <t>Sí, para cada operación existe un Power Point que sirve para la inducción y presentacion hacia el resto de las Areas del BICE</t>
  </si>
  <si>
    <t>Si ver organigrama</t>
  </si>
  <si>
    <t>Sí, ver organigrama</t>
  </si>
  <si>
    <t>Si, de acuerdo con lo establecido en el organigrama</t>
  </si>
  <si>
    <t>Si, eso se comprueba en los informes de actividades de cada uno</t>
  </si>
  <si>
    <t>Si, es el Manual Operativo del Proyecto que se esta ejecutando</t>
  </si>
  <si>
    <t>Sí mediante power point y difundiendo el Documento completo</t>
  </si>
  <si>
    <t>Si de acuerdo al organigrama.</t>
  </si>
  <si>
    <t>Si, estan muy bien detallados los componentes</t>
  </si>
  <si>
    <t xml:space="preserve">Existe en el MO el flujograma de cada proceso </t>
  </si>
  <si>
    <t>Si, eso depende directamente de la Gerencia de Recursos Humanos</t>
  </si>
  <si>
    <t>Si,  Manual de Administración de Recursos Humanos del BICE</t>
  </si>
  <si>
    <t>SI, Manual de Administración de Recursos Humanos del BICE</t>
  </si>
  <si>
    <t>SI, de acuerdo al Convenio Colectivo</t>
  </si>
  <si>
    <t>Si, esta automatizado por sistema</t>
  </si>
  <si>
    <t>Si, lo organiza cada Area</t>
  </si>
  <si>
    <t>Si, se selecciona en función de perfiles y se entrevistan postulantes, como minimo para formar una terna</t>
  </si>
  <si>
    <t>Si, se puede corroborar con sus CVs</t>
  </si>
  <si>
    <t>Las conciliaciones se actualizan diariamente</t>
  </si>
  <si>
    <t>Existe un procedimiento establecido en la norma de Control de Procesos para partidas de antigua data</t>
  </si>
  <si>
    <t>Se paga mensualmente como fue pautado.</t>
  </si>
  <si>
    <t xml:space="preserve">Los Manuales de Operaciones determinan el POA, que contienen las actividades a cumplir por la Unidad Ejecutora. El BICE tiene un área de Planeamiento que depende de la Gerencia General que determina la Planificación Estratégica. </t>
  </si>
  <si>
    <t xml:space="preserve">El Manual de Operaciones para la Unidad Ejecutora, la que formulará el Reglamento Operativo para el préstamo. </t>
  </si>
  <si>
    <t>La Matriz de Resultados se monitorea a través del seguimiento de los POA, a través de un Excel. Se realiza una reunión semanal de follow up. El BICE tiene desarrollados tableros de comando para el seguimiento de actividades.</t>
  </si>
  <si>
    <t xml:space="preserve">Se preparan los POA todos los años, conteniendo las actividades previstas. </t>
  </si>
  <si>
    <t>Están incluidos en los POA.</t>
  </si>
  <si>
    <t>En el Manual de Operaciones, o Reglamento Operativo se incluyen los flujogramas respectivos.</t>
  </si>
  <si>
    <t>Los tiempos se definen en relación de las tareas previstas, fundamentalmente lo relativo a las adquisiciones.</t>
  </si>
  <si>
    <t>Se prevén los responsables y sectores a los que se asignan las tareas.</t>
  </si>
  <si>
    <t xml:space="preserve">Están previstos los indicadores y las metas. </t>
  </si>
  <si>
    <t>Se incluye una matriz de riesgos que prevé las contingencias eventuales.</t>
  </si>
  <si>
    <t>Se emiten informes de avance de los POA con periodicidad mensual. Se envían a las gerencias involucradas.</t>
  </si>
  <si>
    <t>Cuando se detectan incumplimientos se redefinen los Planes Operativos, con los tiempos y responsabilidades. Las especificaciones técnicas son realizadas por los responsables de las áreas involucradas, que participan en el seguimiento de las metas.</t>
  </si>
  <si>
    <t>Se emiten informes de seguimiento, y se lleva una planilla de follow up.</t>
  </si>
  <si>
    <t xml:space="preserve"> </t>
  </si>
  <si>
    <t>No se formalizan los cambios efectuados a los POA.</t>
  </si>
  <si>
    <t>Se presentan para No Objeción los cambios que se realizan en el POA.</t>
  </si>
  <si>
    <t>Si la UEP rige su funcionamiento de acuerdo al Manual Operativo  o Reglamento Operativo, en su caso. La Unidad Ejecutora depende de la Subgerencia de Gestión de Fondeo, en la Gerencia de Finanzas. El Organigrama está aprobado por el Directorio por Acta de Directorio N° 984 punto 4A.</t>
  </si>
  <si>
    <t>El MO cuenta con los TDRs de todos los integrantes de la misma. El Organigrama de la Unidad Ejecutora prevé las funciones relacionadas con la gestión del préstamo.</t>
  </si>
  <si>
    <t xml:space="preserve">En los TDR se establecen las funciones  y responsabilidades de cada integrante de la UEP. Los niveles de responsabilidades son establecidos por el BICE. </t>
  </si>
  <si>
    <t>Sí, además en los procesos más complejos toma intervención la Linea del BICE cuyo sistema de control rige para esos procesos</t>
  </si>
  <si>
    <t>No, pero cada consultor firma un informe mensual reportando sus actividades en relacion a sus funciones.En el contrato también figuran las responsabilidades asignadas.</t>
  </si>
  <si>
    <t>Si, la UEP depende de la Subgerencia de Fondeo que a su vez depende de la Gerencia de Finanzas. El Organigrama del BICE prevé todas las áreas mencionadas, las que intervienen en la gestión del préstamo, en lo pertinente.</t>
  </si>
  <si>
    <t xml:space="preserve">Sí, esta en el Manual de Operaciones. El BICE también tiene armadas las descripciones de perfiles. </t>
  </si>
  <si>
    <t>Si, de acuerdo al Convenio Colectivo de los empleados Bancarios.</t>
  </si>
  <si>
    <t>Sí, se puede constatar in situ. Se realizan reuniones con RRHH en las que se manifiestan las conformidades y problemas existentes, y se propende a su solución.</t>
  </si>
  <si>
    <t>Si, el Organo Ejecutor es el BICE que es una Sociedad Anonima con participacion 100*100 del Estado. Este préstamo no prevé Coejecutores.</t>
  </si>
  <si>
    <t xml:space="preserve">Los tiene todos en su calidad de Banco. El BICE es autónomo, se rige por las Resoluciones emitidas por las Actas de Directorio. </t>
  </si>
  <si>
    <t xml:space="preserve">Si, en función de lo acordado con los organismos multilaterales de crédito. </t>
  </si>
  <si>
    <t>Si, es una exgencia del Loan Agreement. La documentación se archiva en forma digital y en forma física.  El BICE cuenta con un sistema de expediente electrónico (GDE). La documentación física se archiva en biblioratos en la UE.</t>
  </si>
  <si>
    <t>El Área de Compras y Contrataciones, que depende de la Gerencia de Administración, es la responsable de estas tareas.</t>
  </si>
  <si>
    <t>La División Servicios Generales, dependiente de la Gerencia de Administración, tiene estas funciones y responsabilidades.</t>
  </si>
  <si>
    <t>Tienen experiencia en la administración de bienes y servicios del Banco, con muchos años experiencia.</t>
  </si>
  <si>
    <t>El Manual de Compras y Contrataciones establece estos procedimientos. El sistema aplicado para la administración de Bienes y Servicios es el Sistema CALIPSO.</t>
  </si>
  <si>
    <t>Realizaron capacitaciones con el BID y con el BIRF sobre compras y contrataciones.</t>
  </si>
  <si>
    <t>Por el Manual de Compras y Contrataciones y el RO.</t>
  </si>
  <si>
    <t>El sistema CALIPSO prevé todos los pasos a seguir, conjuntamente con el Manual de Compras y Contrataciones.</t>
  </si>
  <si>
    <t>El sistema CALIPSO prevé las solicitudes de compras y los pagos. La documentación está incorporada en un Expediente para cada proceso. Auditoría Interna verifica los procesos de compras.</t>
  </si>
  <si>
    <t>Manual de Compras y Contrataciones, prevé la segregación de funciones y responsabilidades.</t>
  </si>
  <si>
    <t>Existe una planificación presupuestaria anual que prevé las compras realizar, y se inician con un pedido fundado por las áreas requirentes.</t>
  </si>
  <si>
    <t>Hay un jurisdiccional de compras que prevé qué área interviene en función del monto de la compra.</t>
  </si>
  <si>
    <t>El Área de Servicios Generales es la responsable del sistema de inventario.</t>
  </si>
  <si>
    <t>Están previstos depósitos para el almacenamiento.</t>
  </si>
  <si>
    <t>En el Manual de Compras y Contrataciones están previstos los procedimientos. El Área de Servicios Generales y el Área de Compras son las responsables del seguimiento de estas operaciones.</t>
  </si>
  <si>
    <t>Está previsto en una Norma Interna para el Mantenimiento de Equipos e Infraestructura NI.SG.01. para la Subgerencia de Organización y Métodos.</t>
  </si>
  <si>
    <t>La Gerencia de Administración es la responsable del área de Contabilidad. La Subgerencia de Tesorería depende de la Gerencia General de Operaciones. La Subgerencia de Planeamiento que depende de la Gerencia General, es la responsable de Presupuesto.</t>
  </si>
  <si>
    <t>Tienen muchos años de experiencia en el Banco.</t>
  </si>
  <si>
    <t>El BICE cuenta con un Manual de Finanzas.</t>
  </si>
  <si>
    <t>El sistema emite balances diarios con la información cargada.</t>
  </si>
  <si>
    <t>Se lleva el sistema UEPEX, que lleva estos parámetros y realiza reportes sobre las categorías y subcategorías.</t>
  </si>
  <si>
    <t>Para el caso del préstamo BIRF 86590-A Proyecto de Acceso a Financiamiento de Más Largo Plazo para Micro, Pequeñas y Medianas Empresas, solamente el Manual Operativo tiene un capítulo de Administración Financiera, que contiene un acápite sobre Contabilidad.</t>
  </si>
  <si>
    <t>Al ser operaciones de segundo piso, no se realiza este seguimiento.</t>
  </si>
  <si>
    <t>El Sector Mantenimiento realiza estas verificaciones, cada tres meses.</t>
  </si>
  <si>
    <t>Se concilian conjuntamente con el Área de Contabilidad.</t>
  </si>
  <si>
    <t>Son practicadas por empleados del Sector Mantenimiento, a través de una pistola lectora de los códigos de barras.</t>
  </si>
  <si>
    <t>Participa en la observación del procedimiento, y verifican con un muestreo.</t>
  </si>
  <si>
    <t>El Área de Administración tiene un listado llamado Seguro Técnico. Se envía un listado con el valor de cada bien. El resto de los bienes es un valor general.</t>
  </si>
  <si>
    <t>Hay un procedimiento previsto en una Norma de Bienes de Uso.</t>
  </si>
  <si>
    <t>A través del Código de Barras.</t>
  </si>
  <si>
    <t>SI, Manual de Administración de Recursos Humanos del BICE. Hay evaluaciones anuales de desempeño.</t>
  </si>
  <si>
    <t>SI, Manual de Gestión de Recursos Humanos del BICE. Se prevén Planes de Capacitación para todos los RRHH.</t>
  </si>
  <si>
    <t>SI, de acuerdo al Convenio Colectivo y a la Ley de Contrato de Trabajo.</t>
  </si>
  <si>
    <t>Si. Tienen muchos años de antigüedad en la casa.</t>
  </si>
  <si>
    <t>Si, según la politica de contratacion de consultores del Banco.</t>
  </si>
  <si>
    <t>Si, todos cumplen con los TDR.</t>
  </si>
  <si>
    <t>Los TDR tienen no objeción ex ya que están establecidos en el Manual de Operaciones. La contratación se envía al Banco para la No Objeción.</t>
  </si>
  <si>
    <t>Si, es compatible entre lo convenido por el BICE y el presupuesto del Proyecto.</t>
  </si>
  <si>
    <t>Está estipulado en el Punto 4.2.3. del Código de Ética.</t>
  </si>
  <si>
    <t>Si, se determina por medio del contrato con la firma auditora.</t>
  </si>
  <si>
    <t>Si, hay un contrato con la firma auditora.</t>
  </si>
  <si>
    <t>Está previsto en el contrato.</t>
  </si>
  <si>
    <t>Se acuerdan con la firma auditora según valores de mercado, testeados en la licitación privada que se realiza con las BIG FOUR de la lista de firmas elegibles por el BID.</t>
  </si>
  <si>
    <t>Sólo realiza los servicios de auditoría externa al BICE.</t>
  </si>
  <si>
    <t>No ha habido retrasos.</t>
  </si>
  <si>
    <t>Si, el BICE tiene contratada un estudio de los Big Four (Pistrelli y Ernst &amp; Young) y ademas es auditado por la Auditoría General de la Nación, y la SIGEN, y la UIF.</t>
  </si>
  <si>
    <t>El responsable de la UE está familiarizado con la metodologia de solicitudes de desembolsos.</t>
  </si>
  <si>
    <t>El sistema es Bantotal y concentra todas las operaciones realizadas por la Entidad</t>
  </si>
  <si>
    <t>El sistema BANTOTAL, y los archivos físicos y digitales en ADEA (empresa de guarda documental).</t>
  </si>
  <si>
    <t>No existen manuales de procedimiento para la formulación presupuestaria. Se cumple con las normas del BCRA. El presupuesto se informa al Ministerio de Producción. El BICE es extrapresupuestario. El presupuesto lo aprueba el Directorio.</t>
  </si>
  <si>
    <t>De acuerdo con el Manual Financiero.</t>
  </si>
  <si>
    <t>No está automatizado el seguimiento del presupuesto.</t>
  </si>
  <si>
    <t>La Subgerencia de Planeamiento, dependiente de la Gerencia General, realiza el seguimiento a través de informes mensuales.</t>
  </si>
  <si>
    <t>El Manual Operativo o Reglamento Operativo. Existen también varias normas internas para el manejo de fondos.</t>
  </si>
  <si>
    <t>El Ministerio de Producción abre en el BNA una cuenta en dólares y otra en pesos a nombre del Proyecto. La UE del BICE abre una cuenta en pesos en el BNA adonde son transferidos los fondos a medida que se van solicitando.</t>
  </si>
  <si>
    <t>El sistema CALIPSO mantiene los registros permanentes de activo fijo.</t>
  </si>
  <si>
    <t>El Plan es anual y está en cabeza del área de Mantenimiento.</t>
  </si>
  <si>
    <t>Se emiten informes a la División de Calidad, en forma semestral.</t>
  </si>
  <si>
    <t>Lo realiza el Área de Mantenimiento o Compras y contrataciones, según el tipo de bien.</t>
  </si>
  <si>
    <t>Servicios Generales mantiene el archivo físico en biblioratos identificados de acuerdo a cada proceso de adquisición, numerados y foliados. El sistema CALIPSO permite la identificación de los expedientes.</t>
  </si>
  <si>
    <t>Se denomina PAC, y se realiza para el proyecto y se actualiza.</t>
  </si>
  <si>
    <t xml:space="preserve">Se somete a No Objeción del Banco. </t>
  </si>
  <si>
    <t>Se realizan conciliaciones mensuales de las cuentas abiertas del proyecto.</t>
  </si>
  <si>
    <t>Son preparadas por personal de la UEP.</t>
  </si>
  <si>
    <t>No tienen Fondo Rotatorio, sino que los gastos se realizan en función de los proyectos que se van aprobando.</t>
  </si>
  <si>
    <t>Al ser préstamo de segundo piso, los controles los realizan las entidades financieras que otorgan los préstamos.</t>
  </si>
  <si>
    <t>Para la contabilidad del proyecto se utiliza el UEPEX, pero el BICE tambien contaabiliza con el sistema BANTOTAL</t>
  </si>
  <si>
    <t>En el BICE Existen plazos definidos por el ente regulador que son cumplidos por el Banco. Especificamente la CNV. Para el proyecto además se emitiran informes de acuerdo a lo que se estipule en el Covenio de Préstamo</t>
  </si>
  <si>
    <t>Si, hay Plan de Contingencia y para cumplir con el mismo, se realizan dos pruebas  al año, y de ese modo se testea el funcionamiento de los sistemas. El Area de Seguridad Informatica tienen los informescon los resultados de esos tests</t>
  </si>
  <si>
    <t>La seguridad informatica esta normada mediante el Manual de Politica de Seguridad de los Activos de la Informacion</t>
  </si>
  <si>
    <t>Si el responsable de la administracion financiera y la coordinadora del proyecto conocen las Politicas Financiera de BID para los Estados Financieros</t>
  </si>
  <si>
    <t>Si existen, el sistema por el que se registra la contabilidad, Bantotal,  tiene actualizaciones periodicas.</t>
  </si>
  <si>
    <t>Esta previsto que la entrega sea en tiempo y de acuerdo a las normas y procedimiento del Banco</t>
  </si>
  <si>
    <t>El BICE posee restricciones especificas. Al centro de computo  solo acceden las personas con permisos, mediante el uso de sus huellas digitales y en horarios determinados.</t>
  </si>
  <si>
    <t>El BICE posee una política de Seguridad Informatica con niveles de acceso, la cual explicita para cada  Usuario, permisos que el superior imediato determina</t>
  </si>
  <si>
    <t>Si el respaldo se a traves de los servidores de  backup que posee el BICE</t>
  </si>
  <si>
    <t>Este procedimiento está explicitado en ele UEPEX</t>
  </si>
  <si>
    <t>Todos los ingresos se depositan, según lo explicitado en la Carta de Desembolso que forma parte del Loan Agreement y a las cuentas estipuladas.</t>
  </si>
  <si>
    <t>Si, hay division de tareas y las mismas responden a la logica de control cruzado.Las autorizaciones de pagos son emitidas por los funcionarios del BICE autorizados por Poder General.</t>
  </si>
  <si>
    <t>Sí, a traves de del UEPEX y de BANTOTAL. Cada movimiento genera un nro de transacción.</t>
  </si>
  <si>
    <t>El UEPEX emite un comprobante numerado por cada transacción y permite identificarlo, clasificarlo y registrarlo. En cuanto a Bantotal, cuando las trasacciones se autorizan se emite un comprobante que se guarda digitalmente y que tambien esta numerado</t>
  </si>
  <si>
    <t>Los pagos se efectuan por transferencia electrónica. Mas especificamente por el MEP (Medio Electronico de Pago) del BCRA</t>
  </si>
  <si>
    <t xml:space="preserve">La documentacion original que soporta toda la trasacción se archiva  fisicamente firmada en original y se puede ver todo el proceso en  Bantotal, por Nro transacción. </t>
  </si>
  <si>
    <t>La pregunta está formulada al revés. El Informe de Control Interno contiene las recomendaciones y acciones adoptadas para resolverlas.</t>
  </si>
  <si>
    <t xml:space="preserve">El informe de Control Interno describe la evidencia aportada por el Banco. La opinión general de los auditores es positiva. </t>
  </si>
  <si>
    <t>La pregunta está formulada al revés.Según la opinión de los auditores, no subsisten asuntos por resolver.</t>
  </si>
  <si>
    <t>El Reglamento Operativo esta pendiente de aprobacion  por el Directorio. El organigrama de la UE está aprobado.</t>
  </si>
  <si>
    <t>No están previstos en el diseño del organigrama.</t>
  </si>
  <si>
    <t xml:space="preserve">No está previsto en los procedimientos de adquisiciones. </t>
  </si>
  <si>
    <t>El sistema de inventarios existente no prevé un programa de cantidades níminas y máximas.</t>
  </si>
  <si>
    <t>No está previsto.Solamente a nivel de gerencia pero no individualmente.</t>
  </si>
  <si>
    <t>Los procedimientos desarrollados no contemplan mecanismos para recepcionar y procesar las iniciativas de los empleados con relación al SCI.</t>
  </si>
  <si>
    <t>BANCO DE INVERSIÓN Y COMERCIO EXTERIOR (BICE)</t>
  </si>
  <si>
    <t>NOVIEMBRE 2017 - ENERO 2017</t>
  </si>
  <si>
    <t>Emilia Lerner</t>
  </si>
  <si>
    <t>Fecha: Enero 2018</t>
  </si>
  <si>
    <t>Sí, en el Reglamento se estipularán, todas estas secciones, incluyendo los criterios de elegibilidad de las IFIS, los subprestatarios y subprestamos, cuya definición y modelo ya esta establecido en el BICE y que aplica a sus operaciones con caracteristicas similares</t>
  </si>
  <si>
    <t>SI, de acuerdo al Convenio Colectivo y a la Consultora Mercer, que realiza estudios de mercado sobre salarios bancarios, y esos estudios se toman en cuenta para la determinación de los salarios.</t>
  </si>
  <si>
    <t>El BICE tiene contratado una póliza de Seguro Resposabilidad Civil de Directores y Gerentes, con una prima fija establecida.</t>
  </si>
  <si>
    <t>Se siguen los procedimientos de compras y contrataciones del Banco.</t>
  </si>
  <si>
    <t>A través de la Evaluación de Desempeño se mide la eficiencia y eficacia del personal</t>
  </si>
  <si>
    <t>Si la UAI fue creada y conformada de acuerdo a los lineamientos de la Ley 24.156 de Administración Financiera, del BCRA y la SIGEN (organismos de control)</t>
  </si>
  <si>
    <t>Esta previsto en la Norma Interna Autoevaluación del Riesgo Operacional.</t>
  </si>
  <si>
    <t>La Auditoria Interna del BICE cuenta con certificacion de IRAM. Para ello, se realizan las encuestas a los beneficiarios que reportan la satisfaccion con el trabajo de la AI</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</si>
</sst>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52">
    <font>
      <sz val="10"/>
      <name val="Arial"/>
      <family val="0"/>
    </font>
    <font>
      <b/>
      <sz val="8"/>
      <color indexed="63"/>
      <name val="Arial"/>
      <family val="2"/>
    </font>
    <font>
      <b/>
      <sz val="8"/>
      <name val="Arial"/>
      <family val="2"/>
    </font>
    <font>
      <b/>
      <sz val="10"/>
      <name val="Arial"/>
      <family val="2"/>
    </font>
    <font>
      <b/>
      <sz val="8"/>
      <color indexed="23"/>
      <name val="Arial"/>
      <family val="2"/>
    </font>
    <font>
      <b/>
      <sz val="10"/>
      <color indexed="27"/>
      <name val="Arial"/>
      <family val="2"/>
    </font>
    <font>
      <b/>
      <sz val="12"/>
      <color indexed="63"/>
      <name val="Arial"/>
      <family val="2"/>
    </font>
    <font>
      <sz val="10"/>
      <name val="Garamond"/>
      <family val="1"/>
    </font>
    <font>
      <sz val="8"/>
      <name val="Arial"/>
      <family val="2"/>
    </font>
    <font>
      <u val="single"/>
      <sz val="10"/>
      <color indexed="36"/>
      <name val="Arial"/>
      <family val="0"/>
    </font>
    <font>
      <u val="single"/>
      <sz val="10"/>
      <color indexed="12"/>
      <name val="Arial"/>
      <family val="0"/>
    </font>
    <font>
      <b/>
      <sz val="16"/>
      <name val="Garamond"/>
      <family val="1"/>
    </font>
    <font>
      <sz val="12"/>
      <name val="Garamond"/>
      <family val="1"/>
    </font>
    <font>
      <b/>
      <sz val="14"/>
      <name val="Garamond"/>
      <family val="1"/>
    </font>
    <font>
      <b/>
      <sz val="12"/>
      <name val="Garamond"/>
      <family val="1"/>
    </font>
    <font>
      <b/>
      <sz val="11"/>
      <name val="Garamond"/>
      <family val="1"/>
    </font>
    <font>
      <sz val="12"/>
      <color indexed="63"/>
      <name val="Arial"/>
      <family val="2"/>
    </font>
    <font>
      <sz val="8"/>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thin">
        <color indexed="8"/>
      </right>
      <top style="thin">
        <color indexed="8"/>
      </top>
      <bottom style="thin">
        <color indexed="8"/>
      </bottom>
    </border>
    <border>
      <left style="medium">
        <color indexed="23"/>
      </left>
      <right style="thin"/>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thin"/>
      <top style="thin">
        <color indexed="8"/>
      </top>
      <bottom style="thin">
        <color indexed="8"/>
      </bottom>
    </border>
    <border>
      <left>
        <color indexed="63"/>
      </left>
      <right>
        <color indexed="63"/>
      </right>
      <top style="thin">
        <color indexed="8"/>
      </top>
      <bottom>
        <color indexed="63"/>
      </bottom>
    </border>
    <border>
      <left style="medium">
        <color indexed="23"/>
      </left>
      <right style="thin">
        <color indexed="8"/>
      </right>
      <top style="thin">
        <color indexed="8"/>
      </top>
      <bottom style="thin"/>
    </border>
    <border>
      <left style="medium">
        <color indexed="23"/>
      </left>
      <right style="thin"/>
      <top style="thin">
        <color indexed="8"/>
      </top>
      <bottom style="thin"/>
    </border>
    <border>
      <left style="thin">
        <color indexed="8"/>
      </left>
      <right>
        <color indexed="63"/>
      </right>
      <top>
        <color indexed="63"/>
      </top>
      <bottom>
        <color indexed="63"/>
      </bottom>
    </border>
    <border>
      <left style="thin">
        <color indexed="8"/>
      </left>
      <right>
        <color indexed="63"/>
      </right>
      <top style="thin"/>
      <bottom>
        <color indexed="63"/>
      </bottom>
    </border>
    <border>
      <left style="thin"/>
      <right style="medium">
        <color indexed="23"/>
      </right>
      <top style="thin">
        <color indexed="8"/>
      </top>
      <bottom style="thin">
        <color indexed="8"/>
      </bottom>
    </border>
    <border>
      <left style="thin"/>
      <right style="medium">
        <color indexed="23"/>
      </right>
      <top style="thin">
        <color indexed="8"/>
      </top>
      <bottom>
        <color indexed="63"/>
      </bottom>
    </border>
    <border>
      <left style="thin"/>
      <right style="medium">
        <color indexed="23"/>
      </right>
      <top style="thin"/>
      <bottom style="thin"/>
    </border>
    <border>
      <left style="thin"/>
      <right style="medium">
        <color indexed="23"/>
      </right>
      <top style="thin">
        <color indexed="8"/>
      </top>
      <bottom style="thin"/>
    </border>
    <border>
      <left style="medium">
        <color indexed="23"/>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color indexed="63"/>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medium">
        <color indexed="23"/>
      </left>
      <right>
        <color indexed="63"/>
      </right>
      <top style="thin">
        <color indexed="8"/>
      </top>
      <bottom>
        <color indexed="63"/>
      </bottom>
    </border>
    <border>
      <left style="thin"/>
      <right style="medium">
        <color indexed="23"/>
      </right>
      <top>
        <color indexed="63"/>
      </top>
      <bottom style="thin">
        <color indexed="8"/>
      </bottom>
    </border>
    <border>
      <left style="medium">
        <color indexed="23"/>
      </left>
      <right>
        <color indexed="63"/>
      </right>
      <top>
        <color indexed="63"/>
      </top>
      <bottom style="thin">
        <color indexed="8"/>
      </bottom>
    </border>
    <border>
      <left style="medium">
        <color indexed="23"/>
      </left>
      <right style="thin">
        <color indexed="8"/>
      </right>
      <top>
        <color indexed="63"/>
      </top>
      <bottom style="thin">
        <color indexed="8"/>
      </bottom>
    </border>
    <border>
      <left style="medium">
        <color indexed="23"/>
      </left>
      <right style="thin">
        <color indexed="8"/>
      </right>
      <top style="thin">
        <color indexed="8"/>
      </top>
      <bottom>
        <color indexed="63"/>
      </bottom>
    </border>
    <border>
      <left style="thin"/>
      <right style="medium">
        <color indexed="23"/>
      </right>
      <top>
        <color indexed="63"/>
      </top>
      <bottom style="thin"/>
    </border>
    <border>
      <left style="medium">
        <color indexed="23"/>
      </left>
      <right style="thin"/>
      <top>
        <color indexed="63"/>
      </top>
      <bottom style="thin">
        <color indexed="8"/>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color indexed="8"/>
      </top>
      <bottom style="thin"/>
    </border>
    <border>
      <left style="thin"/>
      <right>
        <color indexed="63"/>
      </right>
      <top>
        <color indexed="63"/>
      </top>
      <bottom style="double"/>
    </border>
    <border>
      <left style="medium"/>
      <right style="thin"/>
      <top style="thin"/>
      <bottom style="thin"/>
    </border>
    <border>
      <left style="medium"/>
      <right style="thin"/>
      <top style="thin"/>
      <bottom style="medium"/>
    </border>
    <border>
      <left>
        <color indexed="63"/>
      </left>
      <right style="thin"/>
      <top>
        <color indexed="63"/>
      </top>
      <bottom style="double"/>
    </border>
    <border>
      <left>
        <color indexed="63"/>
      </left>
      <right style="thin"/>
      <top style="thin"/>
      <bottom style="medium"/>
    </border>
    <border>
      <left style="thin"/>
      <right style="thin"/>
      <top style="thin"/>
      <bottom style="double"/>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medium"/>
      <right>
        <color indexed="63"/>
      </right>
      <top style="thin"/>
      <bottom style="medium"/>
    </border>
    <border>
      <left>
        <color indexed="63"/>
      </left>
      <right style="thin">
        <color indexed="8"/>
      </right>
      <top style="thin"/>
      <bottom style="medium"/>
    </border>
    <border>
      <left style="medium"/>
      <right>
        <color indexed="63"/>
      </right>
      <top style="thin"/>
      <bottom style="thin"/>
    </border>
    <border>
      <left>
        <color indexed="63"/>
      </left>
      <right style="thin">
        <color indexed="8"/>
      </right>
      <top style="thin"/>
      <bottom style="thin"/>
    </border>
    <border>
      <left style="medium"/>
      <right style="thin"/>
      <top>
        <color indexed="63"/>
      </top>
      <bottom style="thin"/>
    </border>
    <border>
      <left style="medium"/>
      <right>
        <color indexed="63"/>
      </right>
      <top style="double"/>
      <bottom style="thin"/>
    </border>
    <border>
      <left>
        <color indexed="63"/>
      </left>
      <right style="thin">
        <color indexed="8"/>
      </right>
      <top style="double"/>
      <bottom style="thin"/>
    </border>
    <border>
      <left style="medium"/>
      <right>
        <color indexed="63"/>
      </right>
      <top style="medium"/>
      <bottom>
        <color indexed="63"/>
      </bottom>
    </border>
    <border>
      <left>
        <color indexed="63"/>
      </left>
      <right style="thin">
        <color indexed="8"/>
      </right>
      <top style="medium"/>
      <bottom>
        <color indexed="63"/>
      </bottom>
    </border>
    <border>
      <left style="medium"/>
      <right>
        <color indexed="63"/>
      </right>
      <top>
        <color indexed="63"/>
      </top>
      <bottom style="double"/>
    </border>
    <border>
      <left>
        <color indexed="63"/>
      </left>
      <right style="thin">
        <color indexed="8"/>
      </right>
      <top>
        <color indexed="63"/>
      </top>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medium"/>
      <bottom style="thin"/>
    </border>
    <border>
      <left>
        <color indexed="63"/>
      </left>
      <right style="thin"/>
      <top style="thin"/>
      <bottom>
        <color indexed="63"/>
      </bottom>
    </border>
    <border>
      <left style="thin"/>
      <right>
        <color indexed="63"/>
      </right>
      <top style="medium">
        <color indexed="23"/>
      </top>
      <bottom style="thin">
        <color indexed="8"/>
      </bottom>
    </border>
    <border>
      <left>
        <color indexed="63"/>
      </left>
      <right>
        <color indexed="63"/>
      </right>
      <top style="medium">
        <color indexed="23"/>
      </top>
      <bottom style="thin">
        <color indexed="8"/>
      </bottom>
    </border>
    <border>
      <left style="medium">
        <color indexed="23"/>
      </left>
      <right>
        <color indexed="63"/>
      </right>
      <top style="medium">
        <color indexed="2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right>
        <color indexed="63"/>
      </right>
      <top style="thin">
        <color indexed="8"/>
      </top>
      <bottom style="thin">
        <color indexed="8"/>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77">
    <xf numFmtId="0" fontId="0" fillId="0" borderId="0" xfId="0" applyAlignment="1">
      <alignment/>
    </xf>
    <xf numFmtId="0" fontId="1" fillId="33" borderId="10" xfId="0" applyFont="1" applyFill="1" applyBorder="1" applyAlignment="1">
      <alignment vertical="top" wrapText="1"/>
    </xf>
    <xf numFmtId="0" fontId="0" fillId="34" borderId="0" xfId="0" applyFill="1" applyBorder="1" applyAlignment="1">
      <alignment vertical="top" wrapText="1"/>
    </xf>
    <xf numFmtId="0" fontId="1" fillId="33" borderId="11" xfId="0" applyFont="1" applyFill="1" applyBorder="1" applyAlignment="1">
      <alignment vertical="top" wrapText="1"/>
    </xf>
    <xf numFmtId="0" fontId="1" fillId="33" borderId="10" xfId="0" applyFont="1" applyFill="1" applyBorder="1" applyAlignment="1">
      <alignment horizontal="justify" vertical="top" wrapText="1"/>
    </xf>
    <xf numFmtId="0" fontId="0" fillId="34" borderId="0" xfId="0" applyFill="1" applyAlignment="1">
      <alignment horizontal="justify" vertical="top"/>
    </xf>
    <xf numFmtId="0" fontId="0" fillId="0" borderId="0" xfId="0" applyAlignment="1">
      <alignment horizontal="justify" vertical="top"/>
    </xf>
    <xf numFmtId="0" fontId="0" fillId="34" borderId="0" xfId="0" applyFill="1" applyBorder="1" applyAlignment="1">
      <alignment horizontal="justify" vertical="top" wrapText="1"/>
    </xf>
    <xf numFmtId="0" fontId="0" fillId="34"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0" fontId="1" fillId="33" borderId="12" xfId="0" applyFont="1" applyFill="1" applyBorder="1" applyAlignment="1">
      <alignment horizontal="justify" vertical="top" wrapText="1"/>
    </xf>
    <xf numFmtId="0" fontId="2" fillId="0" borderId="0" xfId="0" applyFont="1" applyAlignment="1">
      <alignment horizontal="center" vertical="top"/>
    </xf>
    <xf numFmtId="0" fontId="2" fillId="34" borderId="0" xfId="0" applyFont="1" applyFill="1" applyAlignment="1">
      <alignment horizontal="center" vertical="top"/>
    </xf>
    <xf numFmtId="0" fontId="0" fillId="34" borderId="0" xfId="0" applyFill="1" applyAlignment="1">
      <alignment horizontal="center" vertical="top"/>
    </xf>
    <xf numFmtId="0" fontId="2" fillId="34" borderId="13" xfId="0" applyFont="1" applyFill="1" applyBorder="1" applyAlignment="1">
      <alignment horizontal="center" vertical="top"/>
    </xf>
    <xf numFmtId="0" fontId="3" fillId="0" borderId="0" xfId="0" applyFont="1" applyAlignment="1">
      <alignment horizontal="center" vertical="top"/>
    </xf>
    <xf numFmtId="0" fontId="3" fillId="34" borderId="0" xfId="0" applyFont="1" applyFill="1" applyAlignment="1">
      <alignment horizontal="center" vertical="top"/>
    </xf>
    <xf numFmtId="0" fontId="1" fillId="33" borderId="14" xfId="0" applyFont="1" applyFill="1" applyBorder="1" applyAlignment="1">
      <alignment horizontal="justify" vertical="top" wrapText="1"/>
    </xf>
    <xf numFmtId="0" fontId="2" fillId="0" borderId="13" xfId="0" applyFont="1" applyBorder="1" applyAlignment="1">
      <alignment horizontal="center" vertical="top"/>
    </xf>
    <xf numFmtId="0" fontId="1" fillId="34" borderId="0" xfId="0" applyFont="1" applyFill="1" applyBorder="1" applyAlignment="1">
      <alignment vertical="top" wrapText="1"/>
    </xf>
    <xf numFmtId="0" fontId="1" fillId="34" borderId="15" xfId="0" applyFont="1" applyFill="1" applyBorder="1" applyAlignment="1">
      <alignment horizontal="center" vertical="top" wrapText="1"/>
    </xf>
    <xf numFmtId="0" fontId="1" fillId="34" borderId="0" xfId="0" applyFont="1" applyFill="1" applyBorder="1" applyAlignment="1">
      <alignment horizontal="center" vertical="top" wrapText="1"/>
    </xf>
    <xf numFmtId="0" fontId="0" fillId="34" borderId="0" xfId="0" applyFill="1" applyBorder="1" applyAlignment="1">
      <alignment horizontal="center" vertical="top" wrapText="1"/>
    </xf>
    <xf numFmtId="0" fontId="2" fillId="34" borderId="0" xfId="0" applyFont="1" applyFill="1" applyBorder="1" applyAlignment="1">
      <alignment horizontal="center" vertical="top" wrapText="1"/>
    </xf>
    <xf numFmtId="0" fontId="1" fillId="34" borderId="13" xfId="0" applyFont="1" applyFill="1" applyBorder="1" applyAlignment="1">
      <alignment horizontal="center" vertical="top" wrapText="1"/>
    </xf>
    <xf numFmtId="0" fontId="2" fillId="34" borderId="13" xfId="0" applyFont="1" applyFill="1" applyBorder="1" applyAlignment="1">
      <alignment horizontal="center" vertical="top" wrapText="1"/>
    </xf>
    <xf numFmtId="0" fontId="2" fillId="34" borderId="0" xfId="0" applyFont="1" applyFill="1" applyBorder="1" applyAlignment="1">
      <alignment horizontal="center" vertical="top"/>
    </xf>
    <xf numFmtId="0" fontId="1" fillId="33" borderId="16" xfId="0" applyFont="1" applyFill="1" applyBorder="1" applyAlignment="1">
      <alignment vertical="top" wrapText="1"/>
    </xf>
    <xf numFmtId="0" fontId="1" fillId="33" borderId="17" xfId="0" applyFont="1" applyFill="1" applyBorder="1" applyAlignment="1">
      <alignment vertical="top" wrapText="1"/>
    </xf>
    <xf numFmtId="0" fontId="1" fillId="34" borderId="18" xfId="0" applyFont="1" applyFill="1" applyBorder="1" applyAlignment="1">
      <alignment horizontal="center" vertical="top" wrapText="1"/>
    </xf>
    <xf numFmtId="0" fontId="2" fillId="34" borderId="18" xfId="0" applyFont="1" applyFill="1" applyBorder="1" applyAlignment="1">
      <alignment horizontal="center" vertical="top"/>
    </xf>
    <xf numFmtId="0" fontId="1" fillId="34" borderId="19" xfId="0" applyFont="1" applyFill="1" applyBorder="1" applyAlignment="1">
      <alignment horizontal="center" vertical="top" wrapText="1"/>
    </xf>
    <xf numFmtId="0" fontId="0" fillId="34" borderId="0" xfId="0" applyFill="1" applyAlignment="1">
      <alignment/>
    </xf>
    <xf numFmtId="0" fontId="0" fillId="34" borderId="0" xfId="0" applyFill="1" applyBorder="1" applyAlignment="1">
      <alignment/>
    </xf>
    <xf numFmtId="0" fontId="1" fillId="34" borderId="20" xfId="0" applyFont="1" applyFill="1" applyBorder="1" applyAlignment="1">
      <alignment horizontal="center" vertical="top" wrapText="1"/>
    </xf>
    <xf numFmtId="0" fontId="1" fillId="34" borderId="21" xfId="0" applyFont="1" applyFill="1" applyBorder="1" applyAlignment="1">
      <alignment horizontal="center" vertical="top" wrapText="1"/>
    </xf>
    <xf numFmtId="0" fontId="1" fillId="34" borderId="22" xfId="0" applyFont="1" applyFill="1" applyBorder="1" applyAlignment="1">
      <alignment horizontal="center" vertical="top" wrapText="1"/>
    </xf>
    <xf numFmtId="0" fontId="1" fillId="34" borderId="23" xfId="0" applyFont="1" applyFill="1" applyBorder="1" applyAlignment="1">
      <alignment horizontal="center" vertical="top" wrapText="1"/>
    </xf>
    <xf numFmtId="0" fontId="1" fillId="33" borderId="24" xfId="0" applyFont="1" applyFill="1" applyBorder="1" applyAlignment="1">
      <alignment horizontal="justify" vertical="top" wrapText="1"/>
    </xf>
    <xf numFmtId="0" fontId="1" fillId="33" borderId="24" xfId="0" applyFont="1" applyFill="1" applyBorder="1" applyAlignment="1">
      <alignment vertical="top" wrapText="1"/>
    </xf>
    <xf numFmtId="0" fontId="1" fillId="33" borderId="25" xfId="0" applyFont="1" applyFill="1" applyBorder="1" applyAlignment="1">
      <alignment horizontal="justify" vertical="top" wrapText="1"/>
    </xf>
    <xf numFmtId="0" fontId="1" fillId="33" borderId="26" xfId="0" applyFont="1" applyFill="1" applyBorder="1" applyAlignment="1">
      <alignment horizontal="justify" vertical="top" wrapText="1"/>
    </xf>
    <xf numFmtId="0" fontId="1" fillId="33" borderId="27" xfId="0" applyFont="1" applyFill="1" applyBorder="1" applyAlignment="1">
      <alignment horizontal="justify" vertical="top" wrapText="1"/>
    </xf>
    <xf numFmtId="0" fontId="1" fillId="33" borderId="15" xfId="0" applyFont="1" applyFill="1" applyBorder="1" applyAlignment="1">
      <alignment horizontal="justify" vertical="top" wrapText="1"/>
    </xf>
    <xf numFmtId="0" fontId="1" fillId="33" borderId="28" xfId="0" applyFont="1" applyFill="1" applyBorder="1" applyAlignment="1">
      <alignment horizontal="justify" vertical="top" wrapText="1"/>
    </xf>
    <xf numFmtId="0" fontId="0" fillId="34" borderId="0" xfId="0" applyFill="1" applyAlignment="1">
      <alignment horizontal="left"/>
    </xf>
    <xf numFmtId="0" fontId="2" fillId="0" borderId="29" xfId="0" applyFont="1" applyBorder="1" applyAlignment="1">
      <alignment horizontal="center" vertical="top"/>
    </xf>
    <xf numFmtId="0" fontId="1" fillId="33" borderId="30" xfId="0" applyFont="1" applyFill="1" applyBorder="1" applyAlignment="1">
      <alignment horizontal="justify" vertical="top" wrapText="1"/>
    </xf>
    <xf numFmtId="0" fontId="2" fillId="0" borderId="31" xfId="0" applyFont="1" applyBorder="1" applyAlignment="1">
      <alignment horizontal="center" vertical="top"/>
    </xf>
    <xf numFmtId="0" fontId="1" fillId="33" borderId="32" xfId="0" applyFont="1" applyFill="1" applyBorder="1" applyAlignment="1">
      <alignment horizontal="justify" vertical="top" wrapText="1"/>
    </xf>
    <xf numFmtId="0" fontId="2" fillId="35" borderId="13" xfId="0" applyFont="1" applyFill="1" applyBorder="1" applyAlignment="1">
      <alignment horizontal="center" vertical="center" wrapText="1"/>
    </xf>
    <xf numFmtId="0" fontId="2" fillId="35" borderId="13" xfId="0" applyFont="1" applyFill="1" applyBorder="1" applyAlignment="1">
      <alignment horizontal="center" vertical="center"/>
    </xf>
    <xf numFmtId="0" fontId="2" fillId="34" borderId="31" xfId="0" applyFont="1" applyFill="1" applyBorder="1" applyAlignment="1">
      <alignment horizontal="center" vertical="top"/>
    </xf>
    <xf numFmtId="0" fontId="2" fillId="34" borderId="29" xfId="0" applyFont="1" applyFill="1" applyBorder="1" applyAlignment="1">
      <alignment horizontal="center" vertical="top"/>
    </xf>
    <xf numFmtId="0" fontId="1" fillId="33" borderId="33" xfId="0" applyFont="1" applyFill="1" applyBorder="1" applyAlignment="1">
      <alignment horizontal="justify" vertical="top" wrapText="1"/>
    </xf>
    <xf numFmtId="0" fontId="1" fillId="34" borderId="34" xfId="0" applyFont="1" applyFill="1" applyBorder="1" applyAlignment="1">
      <alignment horizontal="center" vertical="top" wrapText="1"/>
    </xf>
    <xf numFmtId="0" fontId="1" fillId="33" borderId="35" xfId="0" applyFont="1" applyFill="1" applyBorder="1" applyAlignment="1">
      <alignment horizontal="justify" vertical="top" wrapText="1"/>
    </xf>
    <xf numFmtId="0" fontId="2" fillId="35" borderId="29" xfId="0" applyFont="1" applyFill="1" applyBorder="1" applyAlignment="1">
      <alignment horizontal="center" vertical="center" wrapText="1"/>
    </xf>
    <xf numFmtId="0" fontId="1" fillId="33" borderId="36" xfId="0" applyFont="1" applyFill="1" applyBorder="1" applyAlignment="1">
      <alignment horizontal="justify" vertical="top" wrapText="1"/>
    </xf>
    <xf numFmtId="0" fontId="1" fillId="33" borderId="37" xfId="0" applyFont="1" applyFill="1" applyBorder="1" applyAlignment="1">
      <alignment vertical="top" wrapText="1"/>
    </xf>
    <xf numFmtId="0" fontId="1" fillId="33" borderId="36" xfId="0" applyFont="1" applyFill="1" applyBorder="1" applyAlignment="1">
      <alignment vertical="top" wrapText="1"/>
    </xf>
    <xf numFmtId="0" fontId="1" fillId="34" borderId="29" xfId="0" applyFont="1" applyFill="1" applyBorder="1" applyAlignment="1">
      <alignment horizontal="center" vertical="top" wrapText="1"/>
    </xf>
    <xf numFmtId="0" fontId="1" fillId="33" borderId="27" xfId="0" applyFont="1" applyFill="1" applyBorder="1" applyAlignment="1">
      <alignment vertical="top" wrapText="1"/>
    </xf>
    <xf numFmtId="0" fontId="1" fillId="34" borderId="38" xfId="0" applyFont="1" applyFill="1" applyBorder="1" applyAlignment="1">
      <alignment horizontal="center" vertical="top" wrapText="1"/>
    </xf>
    <xf numFmtId="0" fontId="1" fillId="33" borderId="39" xfId="0" applyFont="1" applyFill="1" applyBorder="1" applyAlignment="1">
      <alignment vertical="top" wrapText="1"/>
    </xf>
    <xf numFmtId="0" fontId="3" fillId="33" borderId="13" xfId="0" applyFont="1" applyFill="1" applyBorder="1" applyAlignment="1">
      <alignment horizontal="center" vertical="center" wrapText="1"/>
    </xf>
    <xf numFmtId="0" fontId="0" fillId="34" borderId="0" xfId="0" applyFill="1" applyAlignment="1">
      <alignment wrapText="1"/>
    </xf>
    <xf numFmtId="0" fontId="0" fillId="34" borderId="13" xfId="0" applyFill="1" applyBorder="1" applyAlignment="1">
      <alignment wrapText="1"/>
    </xf>
    <xf numFmtId="0" fontId="0" fillId="34" borderId="13" xfId="0" applyFill="1" applyBorder="1" applyAlignment="1">
      <alignment/>
    </xf>
    <xf numFmtId="0" fontId="3" fillId="33" borderId="29" xfId="0" applyFont="1" applyFill="1" applyBorder="1" applyAlignment="1">
      <alignment horizontal="center" vertical="center" wrapText="1"/>
    </xf>
    <xf numFmtId="0" fontId="0" fillId="34" borderId="13" xfId="0" applyFill="1" applyBorder="1" applyAlignment="1">
      <alignment horizontal="center" vertical="center"/>
    </xf>
    <xf numFmtId="0" fontId="2" fillId="35" borderId="40" xfId="0" applyFont="1" applyFill="1" applyBorder="1" applyAlignment="1">
      <alignment horizontal="center" vertical="center"/>
    </xf>
    <xf numFmtId="0" fontId="0" fillId="34" borderId="13" xfId="0" applyFill="1" applyBorder="1" applyAlignment="1">
      <alignment horizontal="justify" vertical="top"/>
    </xf>
    <xf numFmtId="0" fontId="2" fillId="35" borderId="41" xfId="0" applyFont="1" applyFill="1" applyBorder="1" applyAlignment="1">
      <alignment horizontal="center" vertical="center"/>
    </xf>
    <xf numFmtId="0" fontId="0" fillId="0" borderId="0" xfId="0" applyAlignment="1" applyProtection="1">
      <alignment/>
      <protection/>
    </xf>
    <xf numFmtId="0" fontId="7" fillId="0" borderId="0" xfId="0" applyFont="1" applyAlignment="1" applyProtection="1">
      <alignment/>
      <protection/>
    </xf>
    <xf numFmtId="0" fontId="2" fillId="0" borderId="42" xfId="0" applyFont="1" applyBorder="1" applyAlignment="1" applyProtection="1">
      <alignment/>
      <protection/>
    </xf>
    <xf numFmtId="0" fontId="8" fillId="0" borderId="43" xfId="0" applyFont="1" applyBorder="1" applyAlignment="1" applyProtection="1">
      <alignment/>
      <protection/>
    </xf>
    <xf numFmtId="10" fontId="8" fillId="0" borderId="44" xfId="0" applyNumberFormat="1" applyFont="1" applyBorder="1" applyAlignment="1" applyProtection="1">
      <alignment horizontal="center" vertical="justify"/>
      <protection/>
    </xf>
    <xf numFmtId="0" fontId="2" fillId="0" borderId="45" xfId="0" applyFont="1" applyBorder="1" applyAlignment="1" applyProtection="1">
      <alignment horizontal="left"/>
      <protection/>
    </xf>
    <xf numFmtId="0" fontId="8" fillId="0" borderId="46" xfId="0" applyFont="1" applyBorder="1" applyAlignment="1" applyProtection="1">
      <alignment horizontal="left"/>
      <protection/>
    </xf>
    <xf numFmtId="10" fontId="8" fillId="0" borderId="47" xfId="0" applyNumberFormat="1" applyFont="1" applyBorder="1" applyAlignment="1" applyProtection="1">
      <alignment horizontal="center" vertical="justify"/>
      <protection/>
    </xf>
    <xf numFmtId="0" fontId="2" fillId="0" borderId="47" xfId="0" applyFont="1" applyBorder="1" applyAlignment="1" applyProtection="1">
      <alignment horizontal="left"/>
      <protection/>
    </xf>
    <xf numFmtId="0" fontId="2" fillId="0" borderId="46" xfId="0" applyFont="1" applyBorder="1" applyAlignment="1" applyProtection="1">
      <alignment horizontal="left"/>
      <protection/>
    </xf>
    <xf numFmtId="0" fontId="8" fillId="0" borderId="0" xfId="0" applyFont="1" applyAlignment="1" applyProtection="1">
      <alignment/>
      <protection/>
    </xf>
    <xf numFmtId="0" fontId="8" fillId="0" borderId="47" xfId="0" applyFont="1" applyBorder="1" applyAlignment="1" applyProtection="1">
      <alignment horizontal="center" vertical="justify"/>
      <protection/>
    </xf>
    <xf numFmtId="0" fontId="1" fillId="33" borderId="13" xfId="0" applyFont="1" applyFill="1" applyBorder="1" applyAlignment="1">
      <alignment horizontal="justify" vertical="top" wrapText="1"/>
    </xf>
    <xf numFmtId="0" fontId="1" fillId="35" borderId="13" xfId="0" applyFont="1" applyFill="1" applyBorder="1" applyAlignment="1">
      <alignment horizontal="center" vertical="center" wrapText="1"/>
    </xf>
    <xf numFmtId="0" fontId="6" fillId="35" borderId="13" xfId="0" applyFont="1" applyFill="1" applyBorder="1" applyAlignment="1" applyProtection="1">
      <alignment horizontal="center" vertical="center" wrapText="1"/>
      <protection locked="0"/>
    </xf>
    <xf numFmtId="0" fontId="6" fillId="35" borderId="29" xfId="0" applyFont="1" applyFill="1" applyBorder="1" applyAlignment="1" applyProtection="1">
      <alignment horizontal="center" vertical="center" wrapText="1"/>
      <protection locked="0"/>
    </xf>
    <xf numFmtId="0" fontId="6" fillId="35" borderId="31" xfId="0" applyFont="1" applyFill="1" applyBorder="1" applyAlignment="1" applyProtection="1">
      <alignment horizontal="center" vertical="center" wrapText="1"/>
      <protection locked="0"/>
    </xf>
    <xf numFmtId="0" fontId="1" fillId="34" borderId="48" xfId="0" applyFont="1" applyFill="1" applyBorder="1" applyAlignment="1">
      <alignment horizontal="left" vertical="top" wrapText="1"/>
    </xf>
    <xf numFmtId="0" fontId="1" fillId="34" borderId="49" xfId="0" applyFont="1" applyFill="1" applyBorder="1" applyAlignment="1">
      <alignment horizontal="left" vertical="top" wrapText="1"/>
    </xf>
    <xf numFmtId="0" fontId="2" fillId="0" borderId="48" xfId="0" applyFont="1" applyBorder="1" applyAlignment="1">
      <alignment horizontal="left" wrapText="1"/>
    </xf>
    <xf numFmtId="0" fontId="2" fillId="0" borderId="49" xfId="0" applyFont="1" applyBorder="1" applyAlignment="1">
      <alignment horizontal="left" wrapText="1"/>
    </xf>
    <xf numFmtId="0" fontId="0" fillId="34" borderId="0" xfId="0" applyFill="1" applyAlignment="1">
      <alignment/>
    </xf>
    <xf numFmtId="0" fontId="0" fillId="0" borderId="0" xfId="0" applyAlignment="1">
      <alignment/>
    </xf>
    <xf numFmtId="0" fontId="2" fillId="0" borderId="42" xfId="0" applyFont="1" applyBorder="1" applyAlignment="1" applyProtection="1">
      <alignment/>
      <protection/>
    </xf>
    <xf numFmtId="0" fontId="8" fillId="0" borderId="43" xfId="0" applyFont="1" applyBorder="1" applyAlignment="1" applyProtection="1">
      <alignment/>
      <protection/>
    </xf>
    <xf numFmtId="0" fontId="8" fillId="0" borderId="0" xfId="0" applyFont="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2" fillId="0" borderId="48" xfId="0" applyFont="1" applyBorder="1" applyAlignment="1" applyProtection="1">
      <alignment horizontal="left" wrapText="1"/>
      <protection/>
    </xf>
    <xf numFmtId="0" fontId="2" fillId="0" borderId="49" xfId="0" applyFont="1" applyBorder="1" applyAlignment="1" applyProtection="1">
      <alignment horizontal="left" wrapText="1"/>
      <protection/>
    </xf>
    <xf numFmtId="0" fontId="0" fillId="34" borderId="13" xfId="0" applyFill="1" applyBorder="1" applyAlignment="1" applyProtection="1">
      <alignment horizontal="center" vertical="center" wrapText="1"/>
      <protection locked="0"/>
    </xf>
    <xf numFmtId="0" fontId="0" fillId="34" borderId="13" xfId="0" applyFill="1" applyBorder="1" applyAlignment="1" applyProtection="1">
      <alignment wrapText="1"/>
      <protection locked="0"/>
    </xf>
    <xf numFmtId="0" fontId="0" fillId="34" borderId="50" xfId="0" applyFill="1" applyBorder="1" applyAlignment="1" applyProtection="1">
      <alignment wrapText="1"/>
      <protection locked="0"/>
    </xf>
    <xf numFmtId="0" fontId="4" fillId="34" borderId="50" xfId="0" applyFont="1" applyFill="1" applyBorder="1" applyAlignment="1" applyProtection="1">
      <alignment wrapText="1"/>
      <protection locked="0"/>
    </xf>
    <xf numFmtId="0" fontId="0" fillId="0" borderId="13" xfId="0" applyFill="1" applyBorder="1" applyAlignment="1" applyProtection="1">
      <alignment horizontal="center" vertical="center" wrapText="1"/>
      <protection locked="0"/>
    </xf>
    <xf numFmtId="0" fontId="1" fillId="0" borderId="13" xfId="0" applyFont="1" applyFill="1" applyBorder="1" applyAlignment="1" applyProtection="1">
      <alignment horizontal="justify" vertical="top" wrapText="1"/>
      <protection locked="0"/>
    </xf>
    <xf numFmtId="0" fontId="4" fillId="0" borderId="49" xfId="0" applyFont="1" applyFill="1" applyBorder="1" applyAlignment="1" applyProtection="1">
      <alignment wrapText="1"/>
      <protection locked="0"/>
    </xf>
    <xf numFmtId="0" fontId="0" fillId="0" borderId="49" xfId="0" applyFill="1" applyBorder="1" applyAlignment="1" applyProtection="1">
      <alignment wrapText="1"/>
      <protection locked="0"/>
    </xf>
    <xf numFmtId="0" fontId="0" fillId="34" borderId="13" xfId="0" applyFill="1" applyBorder="1" applyAlignment="1" applyProtection="1">
      <alignment horizontal="justify" vertical="top"/>
      <protection locked="0"/>
    </xf>
    <xf numFmtId="0" fontId="6" fillId="35" borderId="13" xfId="0" applyNumberFormat="1" applyFont="1" applyFill="1" applyBorder="1" applyAlignment="1" applyProtection="1">
      <alignment horizontal="center" vertical="center" wrapText="1"/>
      <protection locked="0"/>
    </xf>
    <xf numFmtId="0" fontId="0" fillId="34" borderId="13" xfId="0" applyFill="1" applyBorder="1" applyAlignment="1" applyProtection="1">
      <alignment/>
      <protection locked="0"/>
    </xf>
    <xf numFmtId="0" fontId="12" fillId="0" borderId="0" xfId="0" applyFont="1" applyAlignment="1" applyProtection="1">
      <alignment/>
      <protection locked="0"/>
    </xf>
    <xf numFmtId="0" fontId="12" fillId="0" borderId="31" xfId="0" applyFont="1" applyBorder="1" applyAlignment="1" applyProtection="1">
      <alignment horizontal="center" vertical="justify"/>
      <protection/>
    </xf>
    <xf numFmtId="0" fontId="12" fillId="0" borderId="46" xfId="0" applyFont="1" applyBorder="1" applyAlignment="1" applyProtection="1">
      <alignment/>
      <protection locked="0"/>
    </xf>
    <xf numFmtId="0" fontId="12" fillId="0" borderId="51" xfId="0" applyFont="1" applyBorder="1" applyAlignment="1" applyProtection="1">
      <alignment horizontal="center" vertical="justify"/>
      <protection/>
    </xf>
    <xf numFmtId="10" fontId="14" fillId="36" borderId="13" xfId="0" applyNumberFormat="1" applyFont="1" applyFill="1" applyBorder="1" applyAlignment="1" applyProtection="1">
      <alignment horizontal="center" vertical="justify"/>
      <protection/>
    </xf>
    <xf numFmtId="10" fontId="14" fillId="36" borderId="52" xfId="0" applyNumberFormat="1" applyFont="1" applyFill="1" applyBorder="1" applyAlignment="1" applyProtection="1">
      <alignment horizontal="center" vertical="justify"/>
      <protection/>
    </xf>
    <xf numFmtId="10" fontId="14" fillId="36" borderId="53" xfId="0" applyNumberFormat="1" applyFont="1" applyFill="1" applyBorder="1" applyAlignment="1" applyProtection="1">
      <alignment horizontal="center" vertical="justify"/>
      <protection/>
    </xf>
    <xf numFmtId="10" fontId="14" fillId="36" borderId="54" xfId="0" applyNumberFormat="1" applyFont="1" applyFill="1" applyBorder="1" applyAlignment="1" applyProtection="1">
      <alignment horizontal="center" vertical="justify"/>
      <protection/>
    </xf>
    <xf numFmtId="0" fontId="10" fillId="0" borderId="31" xfId="45" applyBorder="1" applyAlignment="1" applyProtection="1">
      <alignment horizontal="center" vertical="justify"/>
      <protection/>
    </xf>
    <xf numFmtId="0" fontId="10" fillId="0" borderId="51" xfId="45" applyBorder="1" applyAlignment="1" applyProtection="1">
      <alignment horizontal="center" vertical="justify"/>
      <protection/>
    </xf>
    <xf numFmtId="0" fontId="2" fillId="0" borderId="46" xfId="0" applyFont="1" applyBorder="1" applyAlignment="1" applyProtection="1">
      <alignment horizontal="left" wrapText="1"/>
      <protection/>
    </xf>
    <xf numFmtId="0" fontId="2" fillId="0" borderId="47" xfId="0" applyFont="1" applyBorder="1" applyAlignment="1" applyProtection="1">
      <alignment horizontal="left" wrapText="1"/>
      <protection/>
    </xf>
    <xf numFmtId="0" fontId="1" fillId="33" borderId="55" xfId="0" applyFont="1" applyFill="1" applyBorder="1" applyAlignment="1">
      <alignment horizontal="justify" vertical="top" wrapText="1"/>
    </xf>
    <xf numFmtId="0" fontId="12"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horizontal="center"/>
      <protection/>
    </xf>
    <xf numFmtId="0" fontId="14" fillId="36" borderId="56" xfId="0" applyFont="1" applyFill="1" applyBorder="1" applyAlignment="1" applyProtection="1">
      <alignment horizontal="center" vertical="justify"/>
      <protection/>
    </xf>
    <xf numFmtId="0" fontId="12" fillId="0" borderId="13" xfId="0" applyFont="1" applyBorder="1" applyAlignment="1" applyProtection="1">
      <alignment horizontal="center" vertical="justify"/>
      <protection/>
    </xf>
    <xf numFmtId="0" fontId="14" fillId="36" borderId="57" xfId="0" applyFont="1" applyFill="1" applyBorder="1" applyAlignment="1" applyProtection="1">
      <alignment horizontal="justify" vertical="justify"/>
      <protection/>
    </xf>
    <xf numFmtId="0" fontId="14" fillId="36" borderId="13" xfId="0" applyFont="1" applyFill="1" applyBorder="1" applyAlignment="1" applyProtection="1">
      <alignment horizontal="center" vertical="justify"/>
      <protection/>
    </xf>
    <xf numFmtId="0" fontId="14" fillId="36" borderId="58" xfId="0" applyFont="1" applyFill="1" applyBorder="1" applyAlignment="1" applyProtection="1">
      <alignment horizontal="justify" vertical="justify"/>
      <protection/>
    </xf>
    <xf numFmtId="0" fontId="14" fillId="36" borderId="53" xfId="0" applyFont="1" applyFill="1" applyBorder="1" applyAlignment="1" applyProtection="1">
      <alignment horizontal="center" vertical="justify"/>
      <protection/>
    </xf>
    <xf numFmtId="0" fontId="15" fillId="36" borderId="59" xfId="0" applyFont="1" applyFill="1" applyBorder="1" applyAlignment="1" applyProtection="1">
      <alignment horizontal="center" vertical="justify"/>
      <protection/>
    </xf>
    <xf numFmtId="0" fontId="12" fillId="0" borderId="47" xfId="0" applyFont="1" applyBorder="1" applyAlignment="1" applyProtection="1">
      <alignment horizontal="center" vertical="justify"/>
      <protection/>
    </xf>
    <xf numFmtId="0" fontId="12" fillId="0" borderId="44" xfId="0" applyFont="1" applyBorder="1" applyAlignment="1" applyProtection="1">
      <alignment horizontal="center" vertical="justify"/>
      <protection/>
    </xf>
    <xf numFmtId="0" fontId="14" fillId="36" borderId="60" xfId="0" applyFont="1" applyFill="1" applyBorder="1" applyAlignment="1" applyProtection="1">
      <alignment horizontal="center"/>
      <protection/>
    </xf>
    <xf numFmtId="0" fontId="12" fillId="0" borderId="46" xfId="0" applyFont="1" applyBorder="1" applyAlignment="1" applyProtection="1">
      <alignment/>
      <protection/>
    </xf>
    <xf numFmtId="2" fontId="10" fillId="0" borderId="31" xfId="45" applyNumberFormat="1" applyBorder="1" applyAlignment="1" applyProtection="1">
      <alignment horizontal="center" vertical="justify"/>
      <protection/>
    </xf>
    <xf numFmtId="2" fontId="10" fillId="0" borderId="13" xfId="45" applyNumberFormat="1" applyBorder="1" applyAlignment="1" applyProtection="1">
      <alignment horizontal="center" vertical="justify"/>
      <protection/>
    </xf>
    <xf numFmtId="2" fontId="14" fillId="36" borderId="13" xfId="54" applyNumberFormat="1" applyFont="1" applyFill="1" applyBorder="1" applyAlignment="1" applyProtection="1">
      <alignment horizontal="center" vertical="justify"/>
      <protection/>
    </xf>
    <xf numFmtId="0" fontId="14" fillId="36" borderId="56" xfId="0" applyFont="1" applyFill="1" applyBorder="1" applyAlignment="1" applyProtection="1">
      <alignment horizontal="center" vertical="justify" wrapText="1"/>
      <protection/>
    </xf>
    <xf numFmtId="2" fontId="12" fillId="0" borderId="31" xfId="0" applyNumberFormat="1" applyFont="1" applyBorder="1" applyAlignment="1" applyProtection="1">
      <alignment horizontal="center" vertical="justify"/>
      <protection/>
    </xf>
    <xf numFmtId="2" fontId="14" fillId="36" borderId="13" xfId="0" applyNumberFormat="1" applyFont="1" applyFill="1" applyBorder="1" applyAlignment="1" applyProtection="1">
      <alignment horizontal="center" vertical="justify"/>
      <protection/>
    </xf>
    <xf numFmtId="2" fontId="14" fillId="36" borderId="53" xfId="0" applyNumberFormat="1" applyFont="1" applyFill="1" applyBorder="1" applyAlignment="1" applyProtection="1">
      <alignment horizontal="center" vertical="justify"/>
      <protection/>
    </xf>
    <xf numFmtId="2" fontId="12" fillId="0" borderId="47" xfId="0" applyNumberFormat="1" applyFont="1" applyBorder="1" applyAlignment="1" applyProtection="1">
      <alignment horizontal="center" vertical="justify"/>
      <protection/>
    </xf>
    <xf numFmtId="2" fontId="12" fillId="0" borderId="44" xfId="0" applyNumberFormat="1" applyFont="1" applyBorder="1" applyAlignment="1" applyProtection="1">
      <alignment horizontal="center" vertical="justify"/>
      <protection/>
    </xf>
    <xf numFmtId="2" fontId="14" fillId="36" borderId="60" xfId="0" applyNumberFormat="1" applyFont="1" applyFill="1" applyBorder="1" applyAlignment="1" applyProtection="1">
      <alignment horizontal="center"/>
      <protection/>
    </xf>
    <xf numFmtId="0" fontId="15" fillId="36" borderId="61" xfId="0" applyFont="1" applyFill="1" applyBorder="1" applyAlignment="1" applyProtection="1">
      <alignment horizontal="center" vertical="justify" wrapText="1"/>
      <protection/>
    </xf>
    <xf numFmtId="0" fontId="16" fillId="35" borderId="13" xfId="0" applyFont="1" applyFill="1" applyBorder="1" applyAlignment="1" applyProtection="1">
      <alignment horizontal="center" vertical="center" wrapText="1"/>
      <protection locked="0"/>
    </xf>
    <xf numFmtId="0" fontId="8" fillId="0" borderId="48" xfId="0" applyFont="1" applyBorder="1" applyAlignment="1">
      <alignment horizontal="left" wrapText="1"/>
    </xf>
    <xf numFmtId="0" fontId="17" fillId="34" borderId="48" xfId="0" applyFont="1" applyFill="1" applyBorder="1" applyAlignment="1">
      <alignment horizontal="left" vertical="top" wrapText="1"/>
    </xf>
    <xf numFmtId="0" fontId="0" fillId="34" borderId="13" xfId="0" applyFont="1" applyFill="1" applyBorder="1" applyAlignment="1" applyProtection="1">
      <alignment horizontal="justify" vertical="top"/>
      <protection locked="0"/>
    </xf>
    <xf numFmtId="0" fontId="0" fillId="34" borderId="13" xfId="0" applyFont="1" applyFill="1" applyBorder="1" applyAlignment="1" applyProtection="1">
      <alignment wrapText="1"/>
      <protection locked="0"/>
    </xf>
    <xf numFmtId="0" fontId="0" fillId="34" borderId="29" xfId="0" applyFill="1" applyBorder="1" applyAlignment="1" applyProtection="1">
      <alignment vertical="top" wrapText="1"/>
      <protection locked="0"/>
    </xf>
    <xf numFmtId="0" fontId="0" fillId="34" borderId="31" xfId="0" applyFill="1" applyBorder="1" applyAlignment="1" applyProtection="1">
      <alignment vertical="top" wrapText="1"/>
      <protection locked="0"/>
    </xf>
    <xf numFmtId="0" fontId="0" fillId="37" borderId="13" xfId="0" applyFill="1" applyBorder="1" applyAlignment="1" applyProtection="1">
      <alignment horizontal="justify" vertical="top"/>
      <protection locked="0"/>
    </xf>
    <xf numFmtId="0" fontId="0" fillId="0" borderId="0" xfId="0" applyFill="1" applyAlignment="1">
      <alignment/>
    </xf>
    <xf numFmtId="0" fontId="0" fillId="34" borderId="29" xfId="0" applyFill="1" applyBorder="1" applyAlignment="1" applyProtection="1">
      <alignment wrapText="1"/>
      <protection locked="0"/>
    </xf>
    <xf numFmtId="0" fontId="14" fillId="0" borderId="13" xfId="0" applyFont="1" applyBorder="1" applyAlignment="1" applyProtection="1">
      <alignment horizontal="left" vertical="justify"/>
      <protection/>
    </xf>
    <xf numFmtId="0" fontId="14" fillId="0" borderId="40" xfId="0" applyFont="1" applyBorder="1" applyAlignment="1" applyProtection="1">
      <alignment horizontal="left" vertical="justify"/>
      <protection locked="0"/>
    </xf>
    <xf numFmtId="0" fontId="14" fillId="0" borderId="48" xfId="0" applyFont="1" applyBorder="1" applyAlignment="1" applyProtection="1">
      <alignment horizontal="left" vertical="justify"/>
      <protection locked="0"/>
    </xf>
    <xf numFmtId="0" fontId="14" fillId="0" borderId="49" xfId="0" applyFont="1" applyBorder="1" applyAlignment="1" applyProtection="1">
      <alignment horizontal="left" vertical="justify"/>
      <protection locked="0"/>
    </xf>
    <xf numFmtId="0" fontId="14" fillId="36" borderId="62" xfId="0" applyFont="1" applyFill="1" applyBorder="1" applyAlignment="1" applyProtection="1">
      <alignment horizontal="center" vertical="justify"/>
      <protection/>
    </xf>
    <xf numFmtId="0" fontId="14" fillId="36" borderId="63" xfId="0" applyFont="1" applyFill="1" applyBorder="1" applyAlignment="1" applyProtection="1">
      <alignment horizontal="center" vertical="justify"/>
      <protection/>
    </xf>
    <xf numFmtId="0" fontId="14" fillId="36" borderId="64" xfId="0" applyFont="1" applyFill="1" applyBorder="1" applyAlignment="1" applyProtection="1">
      <alignment horizontal="center" vertical="justify"/>
      <protection/>
    </xf>
    <xf numFmtId="0" fontId="14" fillId="36" borderId="65" xfId="0" applyFont="1" applyFill="1" applyBorder="1" applyAlignment="1" applyProtection="1">
      <alignment horizontal="center" vertical="justify"/>
      <protection/>
    </xf>
    <xf numFmtId="0" fontId="13" fillId="0" borderId="0" xfId="0" applyFont="1" applyAlignment="1" applyProtection="1">
      <alignment horizontal="center"/>
      <protection/>
    </xf>
    <xf numFmtId="0" fontId="15" fillId="36" borderId="66" xfId="0" applyFont="1" applyFill="1" applyBorder="1" applyAlignment="1" applyProtection="1">
      <alignment/>
      <protection/>
    </xf>
    <xf numFmtId="0" fontId="15" fillId="36" borderId="67" xfId="0" applyFont="1" applyFill="1" applyBorder="1" applyAlignment="1" applyProtection="1">
      <alignment/>
      <protection/>
    </xf>
    <xf numFmtId="0" fontId="12" fillId="0" borderId="68" xfId="0" applyFont="1" applyBorder="1" applyAlignment="1" applyProtection="1">
      <alignment horizontal="justify"/>
      <protection/>
    </xf>
    <xf numFmtId="0" fontId="12" fillId="0" borderId="69" xfId="0" applyFont="1" applyBorder="1" applyAlignment="1" applyProtection="1">
      <alignment horizontal="justify"/>
      <protection/>
    </xf>
    <xf numFmtId="0" fontId="12" fillId="0" borderId="70" xfId="0" applyFont="1" applyBorder="1" applyAlignment="1" applyProtection="1">
      <alignment horizontal="justify" vertical="justify"/>
      <protection/>
    </xf>
    <xf numFmtId="0" fontId="12" fillId="0" borderId="57" xfId="0" applyFont="1" applyBorder="1" applyAlignment="1" applyProtection="1">
      <alignment horizontal="justify" vertical="justify"/>
      <protection/>
    </xf>
    <xf numFmtId="0" fontId="12" fillId="0" borderId="71" xfId="0" applyFont="1" applyBorder="1" applyAlignment="1" applyProtection="1">
      <alignment horizontal="justify"/>
      <protection/>
    </xf>
    <xf numFmtId="0" fontId="12" fillId="0" borderId="72" xfId="0" applyFont="1" applyBorder="1" applyAlignment="1" applyProtection="1">
      <alignment horizontal="justify"/>
      <protection/>
    </xf>
    <xf numFmtId="0" fontId="15" fillId="36" borderId="73" xfId="0" applyFont="1" applyFill="1" applyBorder="1" applyAlignment="1" applyProtection="1">
      <alignment horizontal="center" vertical="justify"/>
      <protection/>
    </xf>
    <xf numFmtId="0" fontId="15" fillId="36" borderId="74" xfId="0" applyFont="1" applyFill="1" applyBorder="1" applyAlignment="1" applyProtection="1">
      <alignment horizontal="center" vertical="justify"/>
      <protection/>
    </xf>
    <xf numFmtId="0" fontId="15" fillId="36" borderId="75" xfId="0" applyFont="1" applyFill="1" applyBorder="1" applyAlignment="1" applyProtection="1">
      <alignment horizontal="center" vertical="justify"/>
      <protection/>
    </xf>
    <xf numFmtId="0" fontId="15" fillId="36" borderId="76" xfId="0" applyFont="1" applyFill="1" applyBorder="1" applyAlignment="1" applyProtection="1">
      <alignment horizontal="center" vertical="justify"/>
      <protection/>
    </xf>
    <xf numFmtId="0" fontId="14" fillId="36" borderId="77" xfId="0" applyFont="1" applyFill="1" applyBorder="1" applyAlignment="1" applyProtection="1">
      <alignment horizontal="center" vertical="justify"/>
      <protection/>
    </xf>
    <xf numFmtId="0" fontId="14" fillId="36" borderId="56" xfId="0" applyFont="1" applyFill="1" applyBorder="1" applyAlignment="1" applyProtection="1">
      <alignment horizontal="center" vertical="justify"/>
      <protection/>
    </xf>
    <xf numFmtId="0" fontId="14" fillId="36" borderId="78" xfId="0" applyFont="1" applyFill="1" applyBorder="1" applyAlignment="1" applyProtection="1">
      <alignment horizontal="center" vertical="justify"/>
      <protection/>
    </xf>
    <xf numFmtId="0" fontId="14" fillId="36" borderId="79" xfId="0" applyFont="1" applyFill="1" applyBorder="1" applyAlignment="1" applyProtection="1">
      <alignment horizontal="center" vertical="justify"/>
      <protection/>
    </xf>
    <xf numFmtId="0" fontId="14" fillId="36" borderId="80" xfId="0" applyFont="1" applyFill="1" applyBorder="1" applyAlignment="1" applyProtection="1">
      <alignment horizontal="center" vertical="justify"/>
      <protection/>
    </xf>
    <xf numFmtId="0" fontId="14" fillId="36" borderId="81" xfId="0" applyFont="1" applyFill="1" applyBorder="1" applyAlignment="1" applyProtection="1">
      <alignment horizontal="center" vertical="justify"/>
      <protection/>
    </xf>
    <xf numFmtId="0" fontId="14" fillId="36" borderId="82" xfId="0" applyFont="1" applyFill="1" applyBorder="1" applyAlignment="1" applyProtection="1">
      <alignment horizontal="center" vertical="justify"/>
      <protection/>
    </xf>
    <xf numFmtId="0" fontId="15" fillId="36" borderId="83" xfId="0" applyFont="1" applyFill="1" applyBorder="1" applyAlignment="1" applyProtection="1">
      <alignment horizontal="center" vertical="justify"/>
      <protection/>
    </xf>
    <xf numFmtId="0" fontId="15" fillId="36" borderId="81" xfId="0" applyFont="1" applyFill="1" applyBorder="1" applyAlignment="1" applyProtection="1">
      <alignment horizontal="center" vertical="justify"/>
      <protection/>
    </xf>
    <xf numFmtId="0" fontId="15" fillId="36" borderId="82" xfId="0" applyFont="1" applyFill="1" applyBorder="1" applyAlignment="1" applyProtection="1">
      <alignment horizontal="center" vertical="justify"/>
      <protection/>
    </xf>
    <xf numFmtId="0" fontId="3"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1" fillId="34" borderId="40" xfId="0" applyFont="1" applyFill="1" applyBorder="1" applyAlignment="1">
      <alignment horizontal="left" vertical="top" wrapText="1"/>
    </xf>
    <xf numFmtId="0" fontId="1" fillId="34" borderId="48" xfId="0" applyFont="1" applyFill="1" applyBorder="1" applyAlignment="1">
      <alignment horizontal="left" vertical="top" wrapText="1"/>
    </xf>
    <xf numFmtId="0" fontId="2" fillId="33" borderId="13" xfId="0" applyFont="1" applyFill="1" applyBorder="1" applyAlignment="1" applyProtection="1">
      <alignment vertical="justify"/>
      <protection/>
    </xf>
    <xf numFmtId="0" fontId="8" fillId="0" borderId="40" xfId="0" applyFont="1" applyBorder="1" applyAlignment="1" applyProtection="1">
      <alignment horizontal="center" vertical="justify"/>
      <protection/>
    </xf>
    <xf numFmtId="0" fontId="8" fillId="0" borderId="48" xfId="0" applyFont="1" applyBorder="1" applyAlignment="1" applyProtection="1">
      <alignment horizontal="center" vertical="justify"/>
      <protection/>
    </xf>
    <xf numFmtId="0" fontId="8" fillId="0" borderId="84" xfId="0" applyFont="1" applyBorder="1" applyAlignment="1" applyProtection="1">
      <alignment horizontal="center" vertical="justify"/>
      <protection/>
    </xf>
    <xf numFmtId="0" fontId="8" fillId="0" borderId="26" xfId="0" applyFont="1" applyBorder="1" applyAlignment="1" applyProtection="1">
      <alignment horizontal="center" vertical="justify"/>
      <protection/>
    </xf>
    <xf numFmtId="2" fontId="10" fillId="36" borderId="29" xfId="45" applyNumberFormat="1" applyFill="1" applyBorder="1" applyAlignment="1" applyProtection="1">
      <alignment horizontal="center" vertical="center"/>
      <protection/>
    </xf>
    <xf numFmtId="2" fontId="10" fillId="36" borderId="31" xfId="45" applyNumberFormat="1" applyFill="1" applyBorder="1" applyAlignment="1" applyProtection="1">
      <alignment horizontal="center" vertical="center"/>
      <protection/>
    </xf>
    <xf numFmtId="0" fontId="3" fillId="0" borderId="0" xfId="0" applyFont="1" applyAlignment="1" applyProtection="1">
      <alignment horizontal="left" wrapText="1"/>
      <protection/>
    </xf>
    <xf numFmtId="0" fontId="2" fillId="33" borderId="43" xfId="0" applyFont="1" applyFill="1" applyBorder="1" applyAlignment="1" applyProtection="1">
      <alignment vertical="justify"/>
      <protection/>
    </xf>
    <xf numFmtId="0" fontId="2" fillId="33" borderId="84" xfId="0" applyFont="1" applyFill="1" applyBorder="1" applyAlignment="1" applyProtection="1">
      <alignment vertical="justify"/>
      <protection/>
    </xf>
    <xf numFmtId="0" fontId="2" fillId="33" borderId="0" xfId="0" applyFont="1" applyFill="1" applyBorder="1" applyAlignment="1" applyProtection="1">
      <alignment vertical="justify"/>
      <protection/>
    </xf>
    <xf numFmtId="0" fontId="2" fillId="33" borderId="44" xfId="0" applyFont="1" applyFill="1" applyBorder="1" applyAlignment="1" applyProtection="1">
      <alignment vertical="justify"/>
      <protection/>
    </xf>
    <xf numFmtId="0" fontId="8" fillId="33" borderId="46" xfId="0" applyFont="1" applyFill="1" applyBorder="1" applyAlignment="1" applyProtection="1">
      <alignment vertical="justify"/>
      <protection/>
    </xf>
    <xf numFmtId="0" fontId="8" fillId="33" borderId="47" xfId="0" applyFont="1" applyFill="1" applyBorder="1" applyAlignment="1" applyProtection="1">
      <alignment vertical="justify"/>
      <protection/>
    </xf>
    <xf numFmtId="0" fontId="10" fillId="36" borderId="29" xfId="45" applyFill="1" applyBorder="1" applyAlignment="1" applyProtection="1">
      <alignment horizontal="center" vertical="center"/>
      <protection/>
    </xf>
    <xf numFmtId="0" fontId="10" fillId="36" borderId="50" xfId="45" applyFill="1" applyBorder="1" applyAlignment="1" applyProtection="1">
      <alignment horizontal="center" vertical="center"/>
      <protection/>
    </xf>
    <xf numFmtId="0" fontId="10" fillId="36" borderId="31" xfId="45" applyFill="1" applyBorder="1" applyAlignment="1" applyProtection="1">
      <alignment horizontal="center" vertical="center"/>
      <protection/>
    </xf>
    <xf numFmtId="0" fontId="2" fillId="0" borderId="40" xfId="0" applyFont="1" applyBorder="1" applyAlignment="1" applyProtection="1">
      <alignment horizontal="left"/>
      <protection/>
    </xf>
    <xf numFmtId="0" fontId="8" fillId="0" borderId="48" xfId="0" applyFont="1" applyBorder="1" applyAlignment="1" applyProtection="1">
      <alignment/>
      <protection/>
    </xf>
    <xf numFmtId="0" fontId="8" fillId="0" borderId="49" xfId="0" applyFont="1" applyBorder="1" applyAlignment="1" applyProtection="1">
      <alignment/>
      <protection/>
    </xf>
    <xf numFmtId="0" fontId="0" fillId="34" borderId="29" xfId="0" applyFill="1" applyBorder="1" applyAlignment="1" applyProtection="1">
      <alignment horizontal="center" wrapText="1"/>
      <protection locked="0"/>
    </xf>
    <xf numFmtId="0" fontId="0" fillId="34" borderId="31" xfId="0" applyFill="1" applyBorder="1" applyAlignment="1" applyProtection="1">
      <alignment horizontal="center" wrapText="1"/>
      <protection locked="0"/>
    </xf>
    <xf numFmtId="0" fontId="2" fillId="0" borderId="42" xfId="0" applyFont="1" applyBorder="1" applyAlignment="1">
      <alignment horizontal="left" wrapText="1"/>
    </xf>
    <xf numFmtId="0" fontId="2" fillId="0" borderId="0" xfId="0" applyFont="1" applyBorder="1" applyAlignment="1">
      <alignment horizontal="left" wrapText="1"/>
    </xf>
    <xf numFmtId="0" fontId="3" fillId="33" borderId="40"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4" borderId="41" xfId="0" applyFont="1" applyFill="1" applyBorder="1" applyAlignment="1">
      <alignment horizontal="left" vertical="center" wrapText="1"/>
    </xf>
    <xf numFmtId="0" fontId="2" fillId="34" borderId="43"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3" fillId="33" borderId="85" xfId="0" applyFont="1" applyFill="1" applyBorder="1" applyAlignment="1">
      <alignment horizontal="center" vertical="center" wrapText="1"/>
    </xf>
    <xf numFmtId="0" fontId="2" fillId="33" borderId="86"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2" fillId="34" borderId="42" xfId="0" applyFont="1" applyFill="1" applyBorder="1" applyAlignment="1">
      <alignment horizontal="left" vertical="top" wrapText="1"/>
    </xf>
    <xf numFmtId="0" fontId="0" fillId="0" borderId="0" xfId="0" applyAlignment="1">
      <alignment/>
    </xf>
    <xf numFmtId="0" fontId="0" fillId="0" borderId="44" xfId="0" applyBorder="1" applyAlignment="1">
      <alignment/>
    </xf>
    <xf numFmtId="0" fontId="1" fillId="34" borderId="42" xfId="0" applyFont="1" applyFill="1" applyBorder="1" applyAlignment="1">
      <alignment horizontal="left" vertical="top" wrapText="1"/>
    </xf>
    <xf numFmtId="0" fontId="1" fillId="34" borderId="0" xfId="0" applyFont="1" applyFill="1" applyBorder="1" applyAlignment="1">
      <alignment horizontal="left" vertical="top" wrapText="1"/>
    </xf>
    <xf numFmtId="0" fontId="1" fillId="34" borderId="44" xfId="0" applyFont="1" applyFill="1" applyBorder="1" applyAlignment="1">
      <alignment horizontal="left" vertical="top" wrapText="1"/>
    </xf>
    <xf numFmtId="0" fontId="0" fillId="37" borderId="29" xfId="0" applyFill="1" applyBorder="1" applyAlignment="1" applyProtection="1">
      <alignment horizontal="left" wrapText="1"/>
      <protection locked="0"/>
    </xf>
    <xf numFmtId="0" fontId="0" fillId="37" borderId="31" xfId="0" applyFill="1" applyBorder="1" applyAlignment="1" applyProtection="1">
      <alignment horizontal="left" wrapText="1"/>
      <protection locked="0"/>
    </xf>
    <xf numFmtId="0" fontId="1" fillId="34" borderId="13" xfId="0" applyFont="1" applyFill="1" applyBorder="1" applyAlignment="1">
      <alignment horizontal="left" vertical="top" wrapText="1"/>
    </xf>
    <xf numFmtId="0" fontId="3" fillId="33" borderId="87"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4" borderId="42"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0" fillId="34" borderId="29" xfId="0" applyFill="1" applyBorder="1" applyAlignment="1">
      <alignment horizontal="justify" vertical="top"/>
    </xf>
    <xf numFmtId="0" fontId="0" fillId="34" borderId="31" xfId="0" applyFill="1" applyBorder="1" applyAlignment="1">
      <alignment horizontal="justify" vertical="top"/>
    </xf>
    <xf numFmtId="0" fontId="0" fillId="34" borderId="29" xfId="0" applyFill="1" applyBorder="1" applyAlignment="1" applyProtection="1">
      <alignment horizontal="center" vertical="top" wrapText="1"/>
      <protection locked="0"/>
    </xf>
    <xf numFmtId="0" fontId="0" fillId="34" borderId="31" xfId="0" applyFill="1" applyBorder="1" applyAlignment="1" applyProtection="1">
      <alignment horizontal="center" vertical="top" wrapText="1"/>
      <protection locked="0"/>
    </xf>
    <xf numFmtId="0" fontId="0" fillId="34" borderId="50" xfId="0" applyFill="1" applyBorder="1" applyAlignment="1" applyProtection="1">
      <alignment horizontal="center" vertical="top" wrapText="1"/>
      <protection locked="0"/>
    </xf>
    <xf numFmtId="0" fontId="0" fillId="37" borderId="29" xfId="0" applyFill="1" applyBorder="1" applyAlignment="1" applyProtection="1">
      <alignment horizontal="justify" vertical="top"/>
      <protection locked="0"/>
    </xf>
    <xf numFmtId="0" fontId="0" fillId="37" borderId="31" xfId="0" applyFill="1" applyBorder="1" applyAlignment="1" applyProtection="1">
      <alignment horizontal="justify" vertical="top"/>
      <protection locked="0"/>
    </xf>
    <xf numFmtId="0" fontId="3" fillId="33"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0" fillId="34" borderId="43" xfId="0" applyFill="1" applyBorder="1" applyAlignment="1">
      <alignment horizontal="center" vertical="top"/>
    </xf>
    <xf numFmtId="0" fontId="0" fillId="34" borderId="84" xfId="0" applyFill="1" applyBorder="1" applyAlignment="1">
      <alignment horizontal="center" vertical="top"/>
    </xf>
    <xf numFmtId="0" fontId="1" fillId="34" borderId="88" xfId="0" applyFont="1" applyFill="1" applyBorder="1" applyAlignment="1">
      <alignment horizontal="left" vertical="top" wrapText="1"/>
    </xf>
    <xf numFmtId="0" fontId="1" fillId="34" borderId="15" xfId="0" applyFont="1" applyFill="1" applyBorder="1" applyAlignment="1">
      <alignment horizontal="left" vertical="top" wrapText="1"/>
    </xf>
    <xf numFmtId="0" fontId="1" fillId="34" borderId="27" xfId="0" applyFont="1" applyFill="1" applyBorder="1" applyAlignment="1">
      <alignment horizontal="left" vertical="top" wrapText="1"/>
    </xf>
    <xf numFmtId="0" fontId="1" fillId="34" borderId="89" xfId="0" applyFont="1" applyFill="1" applyBorder="1" applyAlignment="1">
      <alignment horizontal="left" vertical="top" wrapText="1"/>
    </xf>
    <xf numFmtId="0" fontId="1" fillId="34" borderId="28" xfId="0" applyFont="1" applyFill="1" applyBorder="1" applyAlignment="1">
      <alignment horizontal="left" vertical="top" wrapText="1"/>
    </xf>
    <xf numFmtId="0" fontId="1" fillId="34" borderId="26" xfId="0" applyFont="1" applyFill="1" applyBorder="1" applyAlignment="1">
      <alignment horizontal="left" vertical="top" wrapText="1"/>
    </xf>
    <xf numFmtId="0" fontId="1" fillId="34" borderId="90" xfId="0" applyFont="1" applyFill="1" applyBorder="1" applyAlignment="1">
      <alignment horizontal="left" vertical="top" wrapText="1"/>
    </xf>
    <xf numFmtId="0" fontId="1" fillId="34" borderId="25" xfId="0" applyFont="1" applyFill="1" applyBorder="1" applyAlignment="1">
      <alignment horizontal="left" vertical="top" wrapText="1"/>
    </xf>
    <xf numFmtId="0" fontId="1" fillId="34" borderId="14" xfId="0" applyFont="1" applyFill="1" applyBorder="1" applyAlignment="1">
      <alignment horizontal="left" vertical="top" wrapText="1"/>
    </xf>
    <xf numFmtId="0" fontId="2" fillId="34" borderId="13" xfId="0" applyFont="1" applyFill="1" applyBorder="1" applyAlignment="1">
      <alignment horizontal="left" vertical="top"/>
    </xf>
    <xf numFmtId="0" fontId="2" fillId="34" borderId="89"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3" fillId="33" borderId="91" xfId="0" applyFont="1" applyFill="1" applyBorder="1" applyAlignment="1">
      <alignment horizontal="center" vertical="center" wrapText="1"/>
    </xf>
    <xf numFmtId="0" fontId="3" fillId="33" borderId="92" xfId="0" applyFont="1" applyFill="1" applyBorder="1" applyAlignment="1">
      <alignment horizontal="center" vertical="center" wrapText="1"/>
    </xf>
    <xf numFmtId="0" fontId="5" fillId="34" borderId="13" xfId="0" applyFont="1" applyFill="1" applyBorder="1" applyAlignment="1">
      <alignment horizontal="left" vertical="center" wrapText="1"/>
    </xf>
    <xf numFmtId="0" fontId="5" fillId="34" borderId="40" xfId="0" applyFont="1" applyFill="1" applyBorder="1" applyAlignment="1">
      <alignment horizontal="left" vertical="center" wrapText="1"/>
    </xf>
    <xf numFmtId="0" fontId="0" fillId="34" borderId="29" xfId="0" applyFill="1" applyBorder="1" applyAlignment="1" applyProtection="1">
      <alignment horizontal="left" wrapText="1"/>
      <protection locked="0"/>
    </xf>
    <xf numFmtId="0" fontId="0" fillId="34" borderId="50" xfId="0" applyFill="1" applyBorder="1" applyAlignment="1" applyProtection="1">
      <alignment horizontal="left" wrapText="1"/>
      <protection locked="0"/>
    </xf>
    <xf numFmtId="0" fontId="0" fillId="34" borderId="31" xfId="0" applyFill="1" applyBorder="1" applyAlignment="1" applyProtection="1">
      <alignment horizontal="left"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
      <selection activeCell="A1" sqref="A1:G26"/>
    </sheetView>
  </sheetViews>
  <sheetFormatPr defaultColWidth="9.140625" defaultRowHeight="12.75"/>
  <cols>
    <col min="1" max="1" width="14.8515625" style="75" customWidth="1"/>
    <col min="2" max="2" width="11.421875" style="75" customWidth="1"/>
    <col min="3" max="3" width="13.57421875" style="75" customWidth="1"/>
    <col min="4" max="4" width="9.7109375" style="75" customWidth="1"/>
    <col min="5" max="5" width="14.140625" style="75" customWidth="1"/>
    <col min="6" max="6" width="16.00390625" style="75" customWidth="1"/>
    <col min="7" max="7" width="17.28125" style="75" customWidth="1"/>
    <col min="8" max="16384" width="9.140625" style="75" customWidth="1"/>
  </cols>
  <sheetData>
    <row r="1" spans="1:10" ht="18.75">
      <c r="A1" s="172" t="s">
        <v>97</v>
      </c>
      <c r="B1" s="172"/>
      <c r="C1" s="172"/>
      <c r="D1" s="172"/>
      <c r="E1" s="172"/>
      <c r="F1" s="172"/>
      <c r="G1" s="172"/>
      <c r="H1" s="129"/>
      <c r="I1" s="129"/>
      <c r="J1" s="129"/>
    </row>
    <row r="2" spans="1:10" ht="12" customHeight="1">
      <c r="A2" s="130"/>
      <c r="B2" s="130"/>
      <c r="C2" s="130"/>
      <c r="D2" s="130"/>
      <c r="E2" s="130"/>
      <c r="F2" s="130"/>
      <c r="G2" s="130"/>
      <c r="H2" s="129"/>
      <c r="I2" s="129"/>
      <c r="J2" s="129"/>
    </row>
    <row r="3" spans="1:10" ht="18.75">
      <c r="A3" s="172" t="s">
        <v>150</v>
      </c>
      <c r="B3" s="172"/>
      <c r="C3" s="172"/>
      <c r="D3" s="172"/>
      <c r="E3" s="172"/>
      <c r="F3" s="172"/>
      <c r="G3" s="172"/>
      <c r="H3" s="129"/>
      <c r="I3" s="129"/>
      <c r="J3" s="129"/>
    </row>
    <row r="4" spans="1:10" ht="18.75">
      <c r="A4" s="172"/>
      <c r="B4" s="172"/>
      <c r="C4" s="172"/>
      <c r="D4" s="172"/>
      <c r="E4" s="172"/>
      <c r="F4" s="172"/>
      <c r="G4" s="172"/>
      <c r="H4" s="129"/>
      <c r="I4" s="129"/>
      <c r="J4" s="129"/>
    </row>
    <row r="5" spans="1:10" ht="15" customHeight="1">
      <c r="A5" s="164" t="s">
        <v>129</v>
      </c>
      <c r="B5" s="164"/>
      <c r="C5" s="165" t="s">
        <v>460</v>
      </c>
      <c r="D5" s="166"/>
      <c r="E5" s="166"/>
      <c r="F5" s="166"/>
      <c r="G5" s="167"/>
      <c r="H5" s="129"/>
      <c r="I5" s="129"/>
      <c r="J5" s="129"/>
    </row>
    <row r="6" spans="1:10" ht="16.5" customHeight="1">
      <c r="A6" s="164" t="s">
        <v>151</v>
      </c>
      <c r="B6" s="164"/>
      <c r="C6" s="165"/>
      <c r="D6" s="166"/>
      <c r="E6" s="166"/>
      <c r="F6" s="166"/>
      <c r="G6" s="167"/>
      <c r="H6" s="129"/>
      <c r="I6" s="129"/>
      <c r="J6" s="129"/>
    </row>
    <row r="7" spans="1:10" ht="16.5" thickBot="1">
      <c r="A7" s="164" t="s">
        <v>114</v>
      </c>
      <c r="B7" s="164"/>
      <c r="C7" s="165" t="s">
        <v>461</v>
      </c>
      <c r="D7" s="166"/>
      <c r="E7" s="166"/>
      <c r="F7" s="166"/>
      <c r="G7" s="167"/>
      <c r="H7" s="129"/>
      <c r="I7" s="129"/>
      <c r="J7" s="129"/>
    </row>
    <row r="8" spans="1:10" ht="24.75" customHeight="1">
      <c r="A8" s="168" t="s">
        <v>130</v>
      </c>
      <c r="B8" s="170" t="s">
        <v>131</v>
      </c>
      <c r="C8" s="189" t="s">
        <v>132</v>
      </c>
      <c r="D8" s="190"/>
      <c r="E8" s="191"/>
      <c r="F8" s="185" t="s">
        <v>115</v>
      </c>
      <c r="G8" s="187" t="s">
        <v>133</v>
      </c>
      <c r="H8" s="131"/>
      <c r="I8" s="129"/>
      <c r="J8" s="129"/>
    </row>
    <row r="9" spans="1:10" ht="40.5" customHeight="1" thickBot="1">
      <c r="A9" s="169"/>
      <c r="B9" s="171"/>
      <c r="C9" s="146" t="s">
        <v>71</v>
      </c>
      <c r="D9" s="132" t="s">
        <v>134</v>
      </c>
      <c r="E9" s="146" t="s">
        <v>72</v>
      </c>
      <c r="F9" s="186"/>
      <c r="G9" s="188"/>
      <c r="H9" s="131"/>
      <c r="I9" s="129"/>
      <c r="J9" s="129"/>
    </row>
    <row r="10" spans="1:10" ht="16.5" thickTop="1">
      <c r="A10" s="177" t="s">
        <v>135</v>
      </c>
      <c r="B10" s="117" t="s">
        <v>136</v>
      </c>
      <c r="C10" s="143">
        <f>+SPA!F23</f>
        <v>93.75</v>
      </c>
      <c r="D10" s="117">
        <v>50</v>
      </c>
      <c r="E10" s="147">
        <f>C10*D10%</f>
        <v>46.875</v>
      </c>
      <c r="F10" s="124" t="str">
        <f>+SPA!F25</f>
        <v>SD</v>
      </c>
      <c r="G10" s="125" t="str">
        <f>+SPA!F29</f>
        <v>RB</v>
      </c>
      <c r="H10" s="129"/>
      <c r="I10" s="129"/>
      <c r="J10" s="129"/>
    </row>
    <row r="11" spans="1:10" ht="15.75">
      <c r="A11" s="178"/>
      <c r="B11" s="133" t="s">
        <v>137</v>
      </c>
      <c r="C11" s="144">
        <f>+SOA!F54</f>
        <v>90.9090909090909</v>
      </c>
      <c r="D11" s="133">
        <v>50</v>
      </c>
      <c r="E11" s="147">
        <f>C11*D11%</f>
        <v>45.45454545454545</v>
      </c>
      <c r="F11" s="124" t="str">
        <f>+SOA!F56</f>
        <v>SD</v>
      </c>
      <c r="G11" s="125" t="str">
        <f>+SOA!F60</f>
        <v>RB</v>
      </c>
      <c r="H11" s="129"/>
      <c r="I11" s="129"/>
      <c r="J11" s="129"/>
    </row>
    <row r="12" spans="1:10" ht="15.75">
      <c r="A12" s="134" t="s">
        <v>138</v>
      </c>
      <c r="B12" s="135"/>
      <c r="C12" s="145"/>
      <c r="D12" s="135"/>
      <c r="E12" s="148">
        <f>E10+E11</f>
        <v>92.32954545454545</v>
      </c>
      <c r="F12" s="120" t="str">
        <f>IF(E12&gt;80%,"SD",IF(E12&gt;60%,"MD",IF(E12&gt;40%,"ID","ND")))</f>
        <v>SD</v>
      </c>
      <c r="G12" s="121" t="str">
        <f>IF(E12&gt;80%,"RB",IF(E12&gt;60%,"RM",IF(E12&gt;40%,"RS","RA")))</f>
        <v>RB</v>
      </c>
      <c r="H12" s="129"/>
      <c r="I12" s="129"/>
      <c r="J12" s="129"/>
    </row>
    <row r="13" spans="1:10" ht="15.75">
      <c r="A13" s="178" t="s">
        <v>139</v>
      </c>
      <c r="B13" s="133" t="s">
        <v>140</v>
      </c>
      <c r="C13" s="144">
        <f>+SAP!F30</f>
        <v>100</v>
      </c>
      <c r="D13" s="133">
        <v>30</v>
      </c>
      <c r="E13" s="147">
        <f>C13*D13%</f>
        <v>30</v>
      </c>
      <c r="F13" s="124" t="str">
        <f>+SAP!F32</f>
        <v>SD</v>
      </c>
      <c r="G13" s="125" t="str">
        <f>+SAP!F36</f>
        <v>RB</v>
      </c>
      <c r="H13" s="129"/>
      <c r="I13" s="129"/>
      <c r="J13" s="129"/>
    </row>
    <row r="14" spans="1:10" ht="15.75">
      <c r="A14" s="178"/>
      <c r="B14" s="133" t="s">
        <v>141</v>
      </c>
      <c r="C14" s="144">
        <f>+SABS!F42</f>
        <v>85.71428571428571</v>
      </c>
      <c r="D14" s="133">
        <v>30</v>
      </c>
      <c r="E14" s="147">
        <f>C14*D14%</f>
        <v>25.71428571428571</v>
      </c>
      <c r="F14" s="124" t="str">
        <f>+SABS!F44</f>
        <v>SD</v>
      </c>
      <c r="G14" s="125" t="str">
        <f>+SABS!F48</f>
        <v>RB</v>
      </c>
      <c r="H14" s="129"/>
      <c r="I14" s="129"/>
      <c r="J14" s="129"/>
    </row>
    <row r="15" spans="1:10" ht="15.75">
      <c r="A15" s="178"/>
      <c r="B15" s="133" t="s">
        <v>142</v>
      </c>
      <c r="C15" s="144">
        <f>+SAF!F68</f>
        <v>97.36842105263158</v>
      </c>
      <c r="D15" s="133">
        <v>40</v>
      </c>
      <c r="E15" s="147">
        <f>C15*D15%</f>
        <v>38.94736842105263</v>
      </c>
      <c r="F15" s="124" t="str">
        <f>+SAF!F70</f>
        <v>SD</v>
      </c>
      <c r="G15" s="125" t="str">
        <f>+SAF!F74</f>
        <v>RB</v>
      </c>
      <c r="H15" s="129"/>
      <c r="I15" s="129"/>
      <c r="J15" s="129"/>
    </row>
    <row r="16" spans="1:10" ht="15.75">
      <c r="A16" s="134" t="s">
        <v>138</v>
      </c>
      <c r="B16" s="135"/>
      <c r="C16" s="145"/>
      <c r="D16" s="135"/>
      <c r="E16" s="148">
        <f>SUM(E13:E15)</f>
        <v>94.66165413533834</v>
      </c>
      <c r="F16" s="120" t="str">
        <f>IF(E16&gt;80%,"SD",IF(E16&gt;60%,"MD",IF(E16&gt;40%,"ID","ND")))</f>
        <v>SD</v>
      </c>
      <c r="G16" s="121" t="str">
        <f>IF(E16&gt;80%,"RB",IF(E16&gt;60%,"RM",IF(E16&gt;40%,"RS","RA")))</f>
        <v>RB</v>
      </c>
      <c r="H16" s="129"/>
      <c r="I16" s="129"/>
      <c r="J16" s="129"/>
    </row>
    <row r="17" spans="1:10" ht="15.75">
      <c r="A17" s="178" t="s">
        <v>143</v>
      </c>
      <c r="B17" s="133" t="s">
        <v>144</v>
      </c>
      <c r="C17" s="144">
        <f>+SCI!F38</f>
        <v>96.55172413793103</v>
      </c>
      <c r="D17" s="133">
        <v>80</v>
      </c>
      <c r="E17" s="147">
        <f>C17*D17%</f>
        <v>77.24137931034483</v>
      </c>
      <c r="F17" s="124" t="str">
        <f>+SCI!F40</f>
        <v>SD</v>
      </c>
      <c r="G17" s="125" t="str">
        <f>+SCI!F44</f>
        <v>RB</v>
      </c>
      <c r="H17" s="129"/>
      <c r="I17" s="129"/>
      <c r="J17" s="129"/>
    </row>
    <row r="18" spans="1:10" ht="15.75">
      <c r="A18" s="178"/>
      <c r="B18" s="133" t="s">
        <v>145</v>
      </c>
      <c r="C18" s="144">
        <f>+SCE!F19</f>
        <v>100</v>
      </c>
      <c r="D18" s="133">
        <v>20</v>
      </c>
      <c r="E18" s="147">
        <f>C18*D18%</f>
        <v>20</v>
      </c>
      <c r="F18" s="124" t="str">
        <f>+SCE!F21</f>
        <v>SD</v>
      </c>
      <c r="G18" s="125" t="str">
        <f>+SCE!F25</f>
        <v>RB</v>
      </c>
      <c r="H18" s="129"/>
      <c r="I18" s="129"/>
      <c r="J18" s="129"/>
    </row>
    <row r="19" spans="1:10" ht="16.5" thickBot="1">
      <c r="A19" s="136" t="s">
        <v>138</v>
      </c>
      <c r="B19" s="137"/>
      <c r="C19" s="137"/>
      <c r="D19" s="137"/>
      <c r="E19" s="149">
        <f>SUM(E17:E18)</f>
        <v>97.24137931034483</v>
      </c>
      <c r="F19" s="120" t="str">
        <f>IF(E19&gt;80%,"SD",IF(E19&gt;60%,"MD",IF(E19&gt;40%,"ID","ND")))</f>
        <v>SD</v>
      </c>
      <c r="G19" s="121" t="str">
        <f>IF(E19&gt;80%,"RB",IF(E19&gt;60%,"RM",IF(E19&gt;40%,"RS","RA")))</f>
        <v>RB</v>
      </c>
      <c r="H19" s="129"/>
      <c r="I19" s="129"/>
      <c r="J19" s="129"/>
    </row>
    <row r="20" spans="1:10" ht="16.5" thickBot="1">
      <c r="A20" s="129"/>
      <c r="B20" s="129"/>
      <c r="C20" s="129"/>
      <c r="D20" s="129"/>
      <c r="E20" s="129"/>
      <c r="F20" s="129"/>
      <c r="G20" s="129"/>
      <c r="H20" s="129"/>
      <c r="I20" s="129"/>
      <c r="J20" s="129"/>
    </row>
    <row r="21" spans="1:10" ht="21" customHeight="1">
      <c r="A21" s="181" t="s">
        <v>146</v>
      </c>
      <c r="B21" s="182"/>
      <c r="C21" s="192" t="s">
        <v>132</v>
      </c>
      <c r="D21" s="193"/>
      <c r="E21" s="194"/>
      <c r="F21" s="185" t="s">
        <v>115</v>
      </c>
      <c r="G21" s="187" t="s">
        <v>133</v>
      </c>
      <c r="H21" s="129"/>
      <c r="I21" s="129"/>
      <c r="J21" s="129"/>
    </row>
    <row r="22" spans="1:10" ht="43.5" customHeight="1" thickBot="1">
      <c r="A22" s="183"/>
      <c r="B22" s="184"/>
      <c r="C22" s="138" t="s">
        <v>73</v>
      </c>
      <c r="D22" s="132" t="s">
        <v>134</v>
      </c>
      <c r="E22" s="153" t="s">
        <v>72</v>
      </c>
      <c r="F22" s="186"/>
      <c r="G22" s="188"/>
      <c r="H22" s="129"/>
      <c r="I22" s="129"/>
      <c r="J22" s="129"/>
    </row>
    <row r="23" spans="1:10" ht="16.5" thickTop="1">
      <c r="A23" s="179" t="s">
        <v>135</v>
      </c>
      <c r="B23" s="180"/>
      <c r="C23" s="150">
        <f>E12</f>
        <v>92.32954545454545</v>
      </c>
      <c r="D23" s="139">
        <v>25</v>
      </c>
      <c r="E23" s="150">
        <f>C23*D23%</f>
        <v>23.082386363636363</v>
      </c>
      <c r="F23" s="117" t="str">
        <f>IF(C23&gt;80%,"SD",IF(C23&gt;60%,"MD",IF(C23&gt;40%,"ID","ND")))</f>
        <v>SD</v>
      </c>
      <c r="G23" s="119" t="str">
        <f>IF(C23&gt;80%,"RB",IF(C23&gt;60%,"RM",IF(C23&gt;40%,"RS","RA")))</f>
        <v>RB</v>
      </c>
      <c r="H23" s="129"/>
      <c r="I23" s="129"/>
      <c r="J23" s="129"/>
    </row>
    <row r="24" spans="1:10" ht="15.75">
      <c r="A24" s="175" t="s">
        <v>139</v>
      </c>
      <c r="B24" s="176"/>
      <c r="C24" s="150">
        <f>E16</f>
        <v>94.66165413533834</v>
      </c>
      <c r="D24" s="139">
        <v>45</v>
      </c>
      <c r="E24" s="150">
        <f>C24*D24%</f>
        <v>42.597744360902254</v>
      </c>
      <c r="F24" s="117" t="str">
        <f>IF(C24&gt;80%,"SD",IF(C24&gt;60%,"MD",IF(C24&gt;40%,"ID","ND")))</f>
        <v>SD</v>
      </c>
      <c r="G24" s="119" t="str">
        <f>IF(C24&gt;80%,"RB",IF(C24&gt;60%,"RM",IF(C24&gt;40%,"RS","RA")))</f>
        <v>RB</v>
      </c>
      <c r="H24" s="129"/>
      <c r="I24" s="129"/>
      <c r="J24" s="129"/>
    </row>
    <row r="25" spans="1:10" ht="15.75">
      <c r="A25" s="175" t="s">
        <v>143</v>
      </c>
      <c r="B25" s="176"/>
      <c r="C25" s="151">
        <f>E19</f>
        <v>97.24137931034483</v>
      </c>
      <c r="D25" s="140">
        <v>30</v>
      </c>
      <c r="E25" s="151">
        <f>C25*D25%</f>
        <v>29.172413793103445</v>
      </c>
      <c r="F25" s="117" t="str">
        <f>IF(C25&gt;80%,"SD",IF(C25&gt;60%,"MD",IF(C25&gt;40%,"ID","ND")))</f>
        <v>SD</v>
      </c>
      <c r="G25" s="119" t="str">
        <f>IF(C25&gt;80%,"RB",IF(C25&gt;60%,"RM",IF(C25&gt;40%,"RS","RA")))</f>
        <v>RB</v>
      </c>
      <c r="H25" s="129"/>
      <c r="I25" s="129"/>
      <c r="J25" s="129"/>
    </row>
    <row r="26" spans="1:10" ht="16.5" thickBot="1">
      <c r="A26" s="173" t="s">
        <v>138</v>
      </c>
      <c r="B26" s="174"/>
      <c r="C26" s="152"/>
      <c r="D26" s="141">
        <f>SUM(D23:D25)</f>
        <v>100</v>
      </c>
      <c r="E26" s="152">
        <f>SUM(E23:E25)</f>
        <v>94.85254451764206</v>
      </c>
      <c r="F26" s="122" t="str">
        <f>IF(E26&gt;80%,"SD",IF(E26&gt;60%,"MD",IF(E26&gt;40%,"ID","ND")))</f>
        <v>SD</v>
      </c>
      <c r="G26" s="123" t="str">
        <f>IF(E26&gt;80%,"RB",IF(E26&gt;60%,"RM",IF(E26&gt;40%,"RS","RA")))</f>
        <v>RB</v>
      </c>
      <c r="H26" s="129"/>
      <c r="I26" s="129"/>
      <c r="J26" s="129"/>
    </row>
    <row r="27" spans="1:10" ht="15.75">
      <c r="A27" s="129"/>
      <c r="B27" s="129"/>
      <c r="C27" s="129"/>
      <c r="D27" s="129"/>
      <c r="E27" s="129"/>
      <c r="F27" s="129"/>
      <c r="G27" s="129"/>
      <c r="H27" s="129"/>
      <c r="I27" s="129"/>
      <c r="J27" s="129"/>
    </row>
    <row r="28" spans="1:10" ht="15.75">
      <c r="A28" s="129"/>
      <c r="B28" s="129"/>
      <c r="C28" s="129"/>
      <c r="D28" s="129"/>
      <c r="E28" s="129"/>
      <c r="F28" s="129"/>
      <c r="G28" s="129"/>
      <c r="H28" s="129"/>
      <c r="I28" s="129"/>
      <c r="J28" s="129"/>
    </row>
    <row r="29" spans="1:10" ht="15.75">
      <c r="A29" s="142" t="s">
        <v>147</v>
      </c>
      <c r="B29" s="118" t="s">
        <v>462</v>
      </c>
      <c r="C29" s="118"/>
      <c r="D29" s="118"/>
      <c r="E29" s="118"/>
      <c r="G29" s="118" t="s">
        <v>463</v>
      </c>
      <c r="H29" s="129"/>
      <c r="I29" s="129"/>
      <c r="J29" s="129"/>
    </row>
    <row r="30" spans="1:10" ht="15.75">
      <c r="A30" s="129"/>
      <c r="B30" s="116"/>
      <c r="C30" s="116"/>
      <c r="D30" s="116"/>
      <c r="E30" s="116"/>
      <c r="G30" s="116"/>
      <c r="H30" s="129"/>
      <c r="I30" s="129"/>
      <c r="J30" s="129"/>
    </row>
    <row r="31" spans="1:10" ht="15.75">
      <c r="A31" s="142" t="s">
        <v>148</v>
      </c>
      <c r="B31" s="118"/>
      <c r="C31" s="118"/>
      <c r="D31" s="118"/>
      <c r="E31" s="118"/>
      <c r="G31" s="118" t="s">
        <v>149</v>
      </c>
      <c r="H31" s="129"/>
      <c r="I31" s="129"/>
      <c r="J31" s="129"/>
    </row>
    <row r="32" spans="1:10" ht="15.75">
      <c r="A32" s="129"/>
      <c r="B32" s="129"/>
      <c r="C32" s="129"/>
      <c r="D32" s="129"/>
      <c r="E32" s="129"/>
      <c r="F32" s="129"/>
      <c r="G32" s="129"/>
      <c r="H32" s="129"/>
      <c r="I32" s="129"/>
      <c r="J32" s="129"/>
    </row>
    <row r="33" spans="1:10" ht="15.75">
      <c r="A33" s="129"/>
      <c r="B33" s="129"/>
      <c r="C33" s="129"/>
      <c r="D33" s="129"/>
      <c r="E33" s="129"/>
      <c r="F33" s="129"/>
      <c r="G33" s="129"/>
      <c r="H33" s="129"/>
      <c r="I33" s="129"/>
      <c r="J33" s="129"/>
    </row>
    <row r="34" spans="1:10" ht="12.75">
      <c r="A34" s="76"/>
      <c r="B34" s="76"/>
      <c r="C34" s="76"/>
      <c r="D34" s="76"/>
      <c r="E34" s="76"/>
      <c r="F34" s="76"/>
      <c r="G34" s="76"/>
      <c r="H34" s="76"/>
      <c r="I34" s="76"/>
      <c r="J34" s="76"/>
    </row>
    <row r="35" spans="1:10" ht="12.75">
      <c r="A35" s="76"/>
      <c r="B35" s="76"/>
      <c r="C35" s="76"/>
      <c r="D35" s="76"/>
      <c r="E35" s="76"/>
      <c r="F35" s="76"/>
      <c r="G35" s="76"/>
      <c r="H35" s="76"/>
      <c r="I35" s="76"/>
      <c r="J35" s="76"/>
    </row>
    <row r="36" spans="1:10" ht="12.75">
      <c r="A36" s="76"/>
      <c r="B36" s="76"/>
      <c r="C36" s="76"/>
      <c r="D36" s="76"/>
      <c r="E36" s="76"/>
      <c r="F36" s="76"/>
      <c r="G36" s="76"/>
      <c r="H36" s="76"/>
      <c r="I36" s="76"/>
      <c r="J36" s="76"/>
    </row>
    <row r="37" spans="1:10" ht="12.75">
      <c r="A37" s="76"/>
      <c r="B37" s="76"/>
      <c r="C37" s="76"/>
      <c r="D37" s="76"/>
      <c r="E37" s="76"/>
      <c r="F37" s="76"/>
      <c r="G37" s="76"/>
      <c r="H37" s="76"/>
      <c r="I37" s="76"/>
      <c r="J37" s="76"/>
    </row>
    <row r="38" spans="1:10" ht="12.75">
      <c r="A38" s="76"/>
      <c r="B38" s="76"/>
      <c r="C38" s="76"/>
      <c r="D38" s="76"/>
      <c r="E38" s="76"/>
      <c r="F38" s="76"/>
      <c r="G38" s="76"/>
      <c r="H38" s="76"/>
      <c r="I38" s="76"/>
      <c r="J38" s="76"/>
    </row>
    <row r="39" spans="1:10" ht="12.75">
      <c r="A39" s="76"/>
      <c r="B39" s="76"/>
      <c r="C39" s="76"/>
      <c r="D39" s="76"/>
      <c r="E39" s="76"/>
      <c r="F39" s="76"/>
      <c r="G39" s="76"/>
      <c r="H39" s="76"/>
      <c r="I39" s="76"/>
      <c r="J39" s="76"/>
    </row>
    <row r="40" spans="1:10" ht="12.75">
      <c r="A40" s="76"/>
      <c r="B40" s="76"/>
      <c r="C40" s="76"/>
      <c r="D40" s="76"/>
      <c r="E40" s="76"/>
      <c r="F40" s="76"/>
      <c r="G40" s="76"/>
      <c r="H40" s="76"/>
      <c r="I40" s="76"/>
      <c r="J40" s="76"/>
    </row>
    <row r="41" spans="1:10" ht="12.75">
      <c r="A41" s="76"/>
      <c r="B41" s="76"/>
      <c r="C41" s="76"/>
      <c r="D41" s="76"/>
      <c r="E41" s="76"/>
      <c r="F41" s="76"/>
      <c r="G41" s="76"/>
      <c r="H41" s="76"/>
      <c r="I41" s="76"/>
      <c r="J41" s="76"/>
    </row>
    <row r="42" spans="1:10" ht="12.75">
      <c r="A42" s="76"/>
      <c r="B42" s="76"/>
      <c r="C42" s="76"/>
      <c r="D42" s="76"/>
      <c r="E42" s="76"/>
      <c r="F42" s="76"/>
      <c r="G42" s="76"/>
      <c r="H42" s="76"/>
      <c r="I42" s="76"/>
      <c r="J42" s="76"/>
    </row>
    <row r="43" spans="1:10" ht="12.75">
      <c r="A43" s="76"/>
      <c r="B43" s="76"/>
      <c r="C43" s="76"/>
      <c r="D43" s="76"/>
      <c r="E43" s="76"/>
      <c r="F43" s="76"/>
      <c r="G43" s="76"/>
      <c r="H43" s="76"/>
      <c r="I43" s="76"/>
      <c r="J43" s="76"/>
    </row>
    <row r="44" spans="1:10" ht="12.75">
      <c r="A44" s="76"/>
      <c r="B44" s="76"/>
      <c r="C44" s="76"/>
      <c r="D44" s="76"/>
      <c r="E44" s="76"/>
      <c r="F44" s="76"/>
      <c r="G44" s="76"/>
      <c r="H44" s="76"/>
      <c r="I44" s="76"/>
      <c r="J44" s="76"/>
    </row>
    <row r="45" spans="1:10" ht="12.75">
      <c r="A45" s="76"/>
      <c r="B45" s="76"/>
      <c r="C45" s="76"/>
      <c r="D45" s="76"/>
      <c r="E45" s="76"/>
      <c r="F45" s="76"/>
      <c r="G45" s="76"/>
      <c r="H45" s="76"/>
      <c r="I45" s="76"/>
      <c r="J45" s="76"/>
    </row>
    <row r="46" spans="1:10" ht="12.75">
      <c r="A46" s="76"/>
      <c r="B46" s="76"/>
      <c r="C46" s="76"/>
      <c r="D46" s="76"/>
      <c r="E46" s="76"/>
      <c r="F46" s="76"/>
      <c r="G46" s="76"/>
      <c r="H46" s="76"/>
      <c r="I46" s="76"/>
      <c r="J46" s="76"/>
    </row>
    <row r="47" spans="1:10" ht="12.75">
      <c r="A47" s="76"/>
      <c r="B47" s="76"/>
      <c r="C47" s="76"/>
      <c r="D47" s="76"/>
      <c r="E47" s="76"/>
      <c r="F47" s="76"/>
      <c r="G47" s="76"/>
      <c r="H47" s="76"/>
      <c r="I47" s="76"/>
      <c r="J47" s="76"/>
    </row>
    <row r="48" spans="1:10" ht="12.75">
      <c r="A48" s="76"/>
      <c r="B48" s="76"/>
      <c r="C48" s="76"/>
      <c r="D48" s="76"/>
      <c r="E48" s="76"/>
      <c r="F48" s="76"/>
      <c r="G48" s="76"/>
      <c r="H48" s="76"/>
      <c r="I48" s="76"/>
      <c r="J48" s="76"/>
    </row>
    <row r="49" spans="1:10" ht="12.75">
      <c r="A49" s="76"/>
      <c r="B49" s="76"/>
      <c r="C49" s="76"/>
      <c r="D49" s="76"/>
      <c r="E49" s="76"/>
      <c r="F49" s="76"/>
      <c r="G49" s="76"/>
      <c r="H49" s="76"/>
      <c r="I49" s="76"/>
      <c r="J49" s="76"/>
    </row>
    <row r="50" spans="1:10" ht="12.75">
      <c r="A50" s="76"/>
      <c r="B50" s="76"/>
      <c r="C50" s="76"/>
      <c r="D50" s="76"/>
      <c r="E50" s="76"/>
      <c r="F50" s="76"/>
      <c r="G50" s="76"/>
      <c r="H50" s="76"/>
      <c r="I50" s="76"/>
      <c r="J50" s="76"/>
    </row>
    <row r="51" spans="1:10" ht="12.75">
      <c r="A51" s="76"/>
      <c r="B51" s="76"/>
      <c r="C51" s="76"/>
      <c r="D51" s="76"/>
      <c r="E51" s="76"/>
      <c r="F51" s="76"/>
      <c r="G51" s="76"/>
      <c r="H51" s="76"/>
      <c r="I51" s="76"/>
      <c r="J51" s="76"/>
    </row>
    <row r="52" spans="1:10" ht="12.75">
      <c r="A52" s="76"/>
      <c r="B52" s="76"/>
      <c r="C52" s="76"/>
      <c r="D52" s="76"/>
      <c r="E52" s="76"/>
      <c r="F52" s="76"/>
      <c r="G52" s="76"/>
      <c r="H52" s="76"/>
      <c r="I52" s="76"/>
      <c r="J52" s="76"/>
    </row>
    <row r="53" spans="1:10" ht="12.75">
      <c r="A53" s="76"/>
      <c r="B53" s="76"/>
      <c r="C53" s="76"/>
      <c r="D53" s="76"/>
      <c r="E53" s="76"/>
      <c r="F53" s="76"/>
      <c r="G53" s="76"/>
      <c r="H53" s="76"/>
      <c r="I53" s="76"/>
      <c r="J53" s="76"/>
    </row>
    <row r="54" spans="1:10" ht="12.75">
      <c r="A54" s="76"/>
      <c r="B54" s="76"/>
      <c r="C54" s="76"/>
      <c r="D54" s="76"/>
      <c r="E54" s="76"/>
      <c r="F54" s="76"/>
      <c r="G54" s="76"/>
      <c r="H54" s="76"/>
      <c r="I54" s="76"/>
      <c r="J54" s="76"/>
    </row>
    <row r="55" spans="1:10" ht="12.75">
      <c r="A55" s="76"/>
      <c r="B55" s="76"/>
      <c r="C55" s="76"/>
      <c r="D55" s="76"/>
      <c r="E55" s="76"/>
      <c r="F55" s="76"/>
      <c r="G55" s="76"/>
      <c r="H55" s="76"/>
      <c r="I55" s="76"/>
      <c r="J55" s="76"/>
    </row>
    <row r="56" spans="1:10" ht="12.75">
      <c r="A56" s="76"/>
      <c r="B56" s="76"/>
      <c r="C56" s="76"/>
      <c r="D56" s="76"/>
      <c r="E56" s="76"/>
      <c r="F56" s="76"/>
      <c r="G56" s="76"/>
      <c r="H56" s="76"/>
      <c r="I56" s="76"/>
      <c r="J56" s="76"/>
    </row>
    <row r="57" spans="1:10" ht="12.75">
      <c r="A57" s="76"/>
      <c r="B57" s="76"/>
      <c r="C57" s="76"/>
      <c r="D57" s="76"/>
      <c r="E57" s="76"/>
      <c r="F57" s="76"/>
      <c r="G57" s="76"/>
      <c r="H57" s="76"/>
      <c r="I57" s="76"/>
      <c r="J57" s="76"/>
    </row>
    <row r="58" spans="1:10" ht="12.75">
      <c r="A58" s="76"/>
      <c r="B58" s="76"/>
      <c r="C58" s="76"/>
      <c r="D58" s="76"/>
      <c r="E58" s="76"/>
      <c r="F58" s="76"/>
      <c r="G58" s="76"/>
      <c r="H58" s="76"/>
      <c r="I58" s="76"/>
      <c r="J58" s="76"/>
    </row>
    <row r="59" spans="1:10" ht="12.75">
      <c r="A59" s="76"/>
      <c r="B59" s="76"/>
      <c r="C59" s="76"/>
      <c r="D59" s="76"/>
      <c r="E59" s="76"/>
      <c r="F59" s="76"/>
      <c r="G59" s="76"/>
      <c r="H59" s="76"/>
      <c r="I59" s="76"/>
      <c r="J59" s="76"/>
    </row>
    <row r="60" spans="1:10" ht="12.75">
      <c r="A60" s="76"/>
      <c r="B60" s="76"/>
      <c r="C60" s="76"/>
      <c r="D60" s="76"/>
      <c r="E60" s="76"/>
      <c r="F60" s="76"/>
      <c r="G60" s="76"/>
      <c r="H60" s="76"/>
      <c r="I60" s="76"/>
      <c r="J60" s="76"/>
    </row>
    <row r="61" spans="1:10" ht="12.75">
      <c r="A61" s="76"/>
      <c r="B61" s="76"/>
      <c r="C61" s="76"/>
      <c r="D61" s="76"/>
      <c r="E61" s="76"/>
      <c r="F61" s="76"/>
      <c r="G61" s="76"/>
      <c r="H61" s="76"/>
      <c r="I61" s="76"/>
      <c r="J61" s="76"/>
    </row>
    <row r="62" spans="1:10" ht="12.75">
      <c r="A62" s="76"/>
      <c r="B62" s="76"/>
      <c r="C62" s="76"/>
      <c r="D62" s="76"/>
      <c r="E62" s="76"/>
      <c r="F62" s="76"/>
      <c r="G62" s="76"/>
      <c r="H62" s="76"/>
      <c r="I62" s="76"/>
      <c r="J62" s="76"/>
    </row>
  </sheetData>
  <sheetProtection/>
  <mergeCells count="25">
    <mergeCell ref="F21:F22"/>
    <mergeCell ref="G21:G22"/>
    <mergeCell ref="C8:E8"/>
    <mergeCell ref="F8:F9"/>
    <mergeCell ref="G8:G9"/>
    <mergeCell ref="C6:G6"/>
    <mergeCell ref="C21:E21"/>
    <mergeCell ref="A26:B26"/>
    <mergeCell ref="A24:B24"/>
    <mergeCell ref="A10:A11"/>
    <mergeCell ref="A13:A15"/>
    <mergeCell ref="A17:A18"/>
    <mergeCell ref="A23:B23"/>
    <mergeCell ref="A21:B22"/>
    <mergeCell ref="A25:B25"/>
    <mergeCell ref="A7:B7"/>
    <mergeCell ref="C7:G7"/>
    <mergeCell ref="A8:A9"/>
    <mergeCell ref="B8:B9"/>
    <mergeCell ref="A1:G1"/>
    <mergeCell ref="A3:G3"/>
    <mergeCell ref="A4:G4"/>
    <mergeCell ref="A6:B6"/>
    <mergeCell ref="A5:B5"/>
    <mergeCell ref="C5:G5"/>
  </mergeCells>
  <hyperlinks>
    <hyperlink ref="C10" location="SPA!Print_Area" display="SPA!Print_Area"/>
    <hyperlink ref="C18" location="SCE!Print_Area" display="SCE!Print_Area"/>
    <hyperlink ref="F10" location="SPA!Print_Area" display="SPA!Print_Area"/>
    <hyperlink ref="G10" location="SPA!Print_Area" display="SPA!Print_Area"/>
    <hyperlink ref="C11" location="SOA!Print_Area" display="SOA!Print_Area"/>
    <hyperlink ref="F11" location="SOA!Print_Titles" display="SOA!Print_Titles"/>
    <hyperlink ref="G11" location="SOA!Print_Area" display="SOA!Print_Area"/>
    <hyperlink ref="C13" location="SAP!Print_Area" display="SAP!Print_Area"/>
    <hyperlink ref="F13" location="SAP!Print_Area" display="SAP!Print_Area"/>
    <hyperlink ref="G13" location="SAP!Print_Area" display="SAP!Print_Area"/>
    <hyperlink ref="C14" location="SABS!Print_Area" display="SABS!Print_Area"/>
    <hyperlink ref="F14" location="SABS!Print_Area" display="SABS!Print_Area"/>
    <hyperlink ref="G14" location="SABS!Print_Area" display="SABS!Print_Area"/>
    <hyperlink ref="C15" location="SAF!Print_Area" display="SAF!Print_Area"/>
    <hyperlink ref="F15" location="SAF!Print_Area" display="SAF!Print_Area"/>
    <hyperlink ref="G15" location="SAF!Print_Area" display="SAF!Print_Area"/>
    <hyperlink ref="C17" location="SCI!Print_Area" display="SCI!Print_Area"/>
    <hyperlink ref="F17" location="SCI!Print_Area" display="SCI!Print_Area"/>
    <hyperlink ref="G17" location="SCI!Print_Area" display="SCI!Print_Area"/>
    <hyperlink ref="F18" location="SCE!Print_Area" display="SCE!Print_Area"/>
    <hyperlink ref="G18" location="SCE!Print_Area" display="SCE!Print_Area"/>
  </hyperlinks>
  <printOptions horizontalCentered="1"/>
  <pageMargins left="0.5905511811023623" right="0.5905511811023623" top="0.5905511811023623" bottom="0.5905511811023623" header="0.3937007874015748" footer="0.3937007874015748"/>
  <pageSetup horizontalDpi="600" verticalDpi="600" orientation="landscape" scale="90" r:id="rId1"/>
  <headerFooter alignWithMargins="0">
    <oddFooter>&amp;LBID - Matriz de Resultados&amp;R&amp;P</oddFooter>
  </headerFooter>
</worksheet>
</file>

<file path=xl/worksheets/sheet2.xml><?xml version="1.0" encoding="utf-8"?>
<worksheet xmlns="http://schemas.openxmlformats.org/spreadsheetml/2006/main" xmlns:r="http://schemas.openxmlformats.org/officeDocument/2006/relationships">
  <dimension ref="A1:AR108"/>
  <sheetViews>
    <sheetView zoomScalePageLayoutView="0" workbookViewId="0" topLeftCell="A1">
      <pane ySplit="1" topLeftCell="A14" activePane="bottomLeft" state="frozen"/>
      <selection pane="topLeft" activeCell="A1" sqref="A1"/>
      <selection pane="bottomLeft" activeCell="G18" sqref="G18"/>
    </sheetView>
  </sheetViews>
  <sheetFormatPr defaultColWidth="9.140625" defaultRowHeight="12.75"/>
  <cols>
    <col min="1" max="1" width="3.140625" style="12" customWidth="1"/>
    <col min="2" max="2" width="48.7109375" style="6" customWidth="1"/>
    <col min="3" max="3" width="7.7109375" style="6" customWidth="1"/>
    <col min="4" max="4" width="7.8515625" style="6" customWidth="1"/>
    <col min="5" max="5" width="7.421875" style="6" customWidth="1"/>
    <col min="6" max="6" width="27.28125" style="67" bestFit="1" customWidth="1"/>
    <col min="7" max="21" width="9.140625" style="33" customWidth="1"/>
    <col min="22" max="32" width="9.140625" style="0" customWidth="1"/>
    <col min="33" max="44" width="9.140625" style="5" customWidth="1"/>
    <col min="45" max="16384" width="9.140625" style="6" customWidth="1"/>
  </cols>
  <sheetData>
    <row r="1" spans="1:44" s="9" customFormat="1" ht="22.5" customHeight="1">
      <c r="A1" s="195" t="s">
        <v>38</v>
      </c>
      <c r="B1" s="196"/>
      <c r="C1" s="51" t="s">
        <v>111</v>
      </c>
      <c r="D1" s="51" t="s">
        <v>112</v>
      </c>
      <c r="E1" s="52" t="s">
        <v>110</v>
      </c>
      <c r="F1" s="66" t="s">
        <v>19</v>
      </c>
      <c r="G1" s="8"/>
      <c r="H1" s="8"/>
      <c r="I1" s="8"/>
      <c r="J1" s="8"/>
      <c r="K1" s="8"/>
      <c r="L1" s="8"/>
      <c r="M1" s="8"/>
      <c r="N1" s="8"/>
      <c r="O1" s="8"/>
      <c r="P1" s="8"/>
      <c r="Q1" s="8"/>
      <c r="R1" s="8"/>
      <c r="S1" s="8"/>
      <c r="T1" s="8"/>
      <c r="U1" s="8"/>
      <c r="AG1" s="8"/>
      <c r="AH1" s="8"/>
      <c r="AI1" s="8"/>
      <c r="AJ1" s="8"/>
      <c r="AK1" s="8"/>
      <c r="AL1" s="8"/>
      <c r="AM1" s="8"/>
      <c r="AN1" s="8"/>
      <c r="AO1" s="8"/>
      <c r="AP1" s="8"/>
      <c r="AQ1" s="8"/>
      <c r="AR1" s="8"/>
    </row>
    <row r="2" spans="1:44" s="9" customFormat="1" ht="14.25" customHeight="1">
      <c r="A2" s="197"/>
      <c r="B2" s="197"/>
      <c r="C2" s="197"/>
      <c r="D2" s="197"/>
      <c r="E2" s="197"/>
      <c r="F2" s="109"/>
      <c r="G2" s="8"/>
      <c r="H2" s="8"/>
      <c r="I2" s="8"/>
      <c r="J2" s="8"/>
      <c r="K2" s="8"/>
      <c r="L2" s="8"/>
      <c r="M2" s="8"/>
      <c r="N2" s="8"/>
      <c r="O2" s="8"/>
      <c r="P2" s="8"/>
      <c r="Q2" s="8"/>
      <c r="R2" s="8"/>
      <c r="S2" s="8"/>
      <c r="T2" s="8"/>
      <c r="U2" s="8"/>
      <c r="AG2" s="8"/>
      <c r="AH2" s="8"/>
      <c r="AI2" s="8"/>
      <c r="AJ2" s="8"/>
      <c r="AK2" s="8"/>
      <c r="AL2" s="8"/>
      <c r="AM2" s="8"/>
      <c r="AN2" s="8"/>
      <c r="AO2" s="8"/>
      <c r="AP2" s="8"/>
      <c r="AQ2" s="8"/>
      <c r="AR2" s="8"/>
    </row>
    <row r="3" spans="1:6" ht="90">
      <c r="A3" s="53">
        <v>1</v>
      </c>
      <c r="B3" s="42" t="s">
        <v>262</v>
      </c>
      <c r="C3" s="89">
        <v>1</v>
      </c>
      <c r="D3" s="89"/>
      <c r="E3" s="89"/>
      <c r="F3" s="110" t="s">
        <v>340</v>
      </c>
    </row>
    <row r="4" spans="1:6" ht="45">
      <c r="A4" s="15">
        <v>2</v>
      </c>
      <c r="B4" s="18" t="s">
        <v>263</v>
      </c>
      <c r="C4" s="89">
        <v>1</v>
      </c>
      <c r="D4" s="89"/>
      <c r="E4" s="89"/>
      <c r="F4" s="110" t="s">
        <v>341</v>
      </c>
    </row>
    <row r="5" spans="1:8" ht="90">
      <c r="A5" s="15">
        <v>3</v>
      </c>
      <c r="B5" s="18" t="s">
        <v>182</v>
      </c>
      <c r="C5" s="89">
        <v>1</v>
      </c>
      <c r="D5" s="89"/>
      <c r="E5" s="89"/>
      <c r="F5" s="110" t="s">
        <v>342</v>
      </c>
      <c r="G5" s="34"/>
      <c r="H5" s="34"/>
    </row>
    <row r="6" spans="1:8" ht="33.75">
      <c r="A6" s="54">
        <v>4</v>
      </c>
      <c r="B6" s="43" t="s">
        <v>264</v>
      </c>
      <c r="C6" s="90">
        <v>1</v>
      </c>
      <c r="D6" s="90"/>
      <c r="E6" s="90"/>
      <c r="F6" s="110" t="s">
        <v>343</v>
      </c>
      <c r="G6" s="34"/>
      <c r="H6" s="34"/>
    </row>
    <row r="7" spans="1:8" ht="18.75" customHeight="1">
      <c r="A7" s="198" t="s">
        <v>235</v>
      </c>
      <c r="B7" s="199"/>
      <c r="C7" s="155"/>
      <c r="D7" s="94"/>
      <c r="E7" s="95"/>
      <c r="F7" s="111"/>
      <c r="G7" s="34"/>
      <c r="H7" s="34"/>
    </row>
    <row r="8" spans="1:8" ht="22.5">
      <c r="A8" s="53">
        <v>5</v>
      </c>
      <c r="B8" s="42" t="s">
        <v>265</v>
      </c>
      <c r="C8" s="91">
        <v>1</v>
      </c>
      <c r="D8" s="91"/>
      <c r="E8" s="91"/>
      <c r="F8" s="110" t="s">
        <v>344</v>
      </c>
      <c r="G8" s="34"/>
      <c r="H8" s="34"/>
    </row>
    <row r="9" spans="1:8" ht="22.5">
      <c r="A9" s="15">
        <v>6</v>
      </c>
      <c r="B9" s="18" t="s">
        <v>266</v>
      </c>
      <c r="C9" s="89">
        <v>1</v>
      </c>
      <c r="D9" s="89"/>
      <c r="E9" s="89"/>
      <c r="F9" s="110" t="s">
        <v>344</v>
      </c>
      <c r="G9" s="34"/>
      <c r="H9" s="34"/>
    </row>
    <row r="10" spans="1:6" ht="34.5" customHeight="1">
      <c r="A10" s="15">
        <v>7</v>
      </c>
      <c r="B10" s="18" t="s">
        <v>159</v>
      </c>
      <c r="C10" s="89">
        <v>1</v>
      </c>
      <c r="D10" s="89"/>
      <c r="E10" s="89"/>
      <c r="F10" s="110" t="s">
        <v>345</v>
      </c>
    </row>
    <row r="11" spans="1:6" ht="45">
      <c r="A11" s="15">
        <v>8</v>
      </c>
      <c r="B11" s="18" t="s">
        <v>267</v>
      </c>
      <c r="C11" s="89">
        <v>1</v>
      </c>
      <c r="D11" s="89"/>
      <c r="E11" s="89"/>
      <c r="F11" s="110" t="s">
        <v>346</v>
      </c>
    </row>
    <row r="12" spans="1:6" ht="33.75">
      <c r="A12" s="15">
        <v>9</v>
      </c>
      <c r="B12" s="18" t="s">
        <v>160</v>
      </c>
      <c r="C12" s="89">
        <v>1</v>
      </c>
      <c r="D12" s="89"/>
      <c r="E12" s="89"/>
      <c r="F12" s="110" t="s">
        <v>347</v>
      </c>
    </row>
    <row r="13" spans="1:6" ht="22.5">
      <c r="A13" s="15">
        <v>10</v>
      </c>
      <c r="B13" s="18" t="s">
        <v>268</v>
      </c>
      <c r="C13" s="89">
        <v>1</v>
      </c>
      <c r="D13" s="89"/>
      <c r="E13" s="89"/>
      <c r="F13" s="110" t="s">
        <v>348</v>
      </c>
    </row>
    <row r="14" spans="1:6" ht="33.75">
      <c r="A14" s="54">
        <v>11</v>
      </c>
      <c r="B14" s="43" t="s">
        <v>269</v>
      </c>
      <c r="C14" s="90">
        <v>1</v>
      </c>
      <c r="D14" s="90"/>
      <c r="E14" s="90"/>
      <c r="F14" s="110" t="s">
        <v>349</v>
      </c>
    </row>
    <row r="15" spans="1:6" ht="23.25" customHeight="1">
      <c r="A15" s="198" t="s">
        <v>236</v>
      </c>
      <c r="B15" s="199"/>
      <c r="C15" s="156"/>
      <c r="D15" s="92"/>
      <c r="E15" s="93"/>
      <c r="F15" s="112"/>
    </row>
    <row r="16" spans="1:6" ht="45">
      <c r="A16" s="53">
        <v>12</v>
      </c>
      <c r="B16" s="42" t="s">
        <v>161</v>
      </c>
      <c r="C16" s="91">
        <v>1</v>
      </c>
      <c r="D16" s="91"/>
      <c r="E16" s="91"/>
      <c r="F16" s="110" t="s">
        <v>350</v>
      </c>
    </row>
    <row r="17" spans="1:6" ht="101.25">
      <c r="A17" s="15">
        <v>13</v>
      </c>
      <c r="B17" s="18" t="s">
        <v>270</v>
      </c>
      <c r="C17" s="89">
        <v>1</v>
      </c>
      <c r="D17" s="89"/>
      <c r="E17" s="89"/>
      <c r="F17" s="110" t="s">
        <v>351</v>
      </c>
    </row>
    <row r="18" spans="1:6" ht="33.75">
      <c r="A18" s="15">
        <v>14</v>
      </c>
      <c r="B18" s="18" t="s">
        <v>271</v>
      </c>
      <c r="C18" s="89">
        <v>1</v>
      </c>
      <c r="D18" s="89"/>
      <c r="E18" s="89"/>
      <c r="F18" s="110" t="s">
        <v>352</v>
      </c>
    </row>
    <row r="19" spans="1:6" ht="22.5">
      <c r="A19" s="15">
        <v>15</v>
      </c>
      <c r="B19" s="18" t="s">
        <v>272</v>
      </c>
      <c r="C19" s="89" t="s">
        <v>353</v>
      </c>
      <c r="D19" s="89">
        <v>1</v>
      </c>
      <c r="E19" s="89"/>
      <c r="F19" s="110" t="s">
        <v>354</v>
      </c>
    </row>
    <row r="20" spans="1:6" ht="33.75">
      <c r="A20" s="54">
        <v>16</v>
      </c>
      <c r="B20" s="43" t="s">
        <v>273</v>
      </c>
      <c r="C20" s="90">
        <v>1</v>
      </c>
      <c r="D20" s="90"/>
      <c r="E20" s="90"/>
      <c r="F20" s="110" t="s">
        <v>355</v>
      </c>
    </row>
    <row r="21" spans="1:6" ht="12.75">
      <c r="A21" s="15"/>
      <c r="B21" s="87" t="s">
        <v>229</v>
      </c>
      <c r="C21" s="88">
        <f>+COUNT(C3:C20)</f>
        <v>15</v>
      </c>
      <c r="D21" s="88">
        <f>+COUNT(D3:D20)</f>
        <v>1</v>
      </c>
      <c r="E21" s="88">
        <f>+COUNT(E3:E20)</f>
        <v>0</v>
      </c>
      <c r="F21" s="110"/>
    </row>
    <row r="22" spans="1:5" ht="12.75">
      <c r="A22" s="27"/>
      <c r="B22" s="7" t="s">
        <v>274</v>
      </c>
      <c r="C22" s="7"/>
      <c r="D22" s="7"/>
      <c r="E22" s="7" t="s">
        <v>274</v>
      </c>
    </row>
    <row r="23" spans="1:6" ht="12.75">
      <c r="A23" s="200" t="s">
        <v>214</v>
      </c>
      <c r="B23" s="200"/>
      <c r="C23" s="201" t="s">
        <v>111</v>
      </c>
      <c r="D23" s="202"/>
      <c r="E23" s="203" t="s">
        <v>215</v>
      </c>
      <c r="F23" s="205">
        <f>+IF(C21+D21=0,0,(C21/(C21+D21)*100))</f>
        <v>93.75</v>
      </c>
    </row>
    <row r="24" spans="1:6" ht="12.75">
      <c r="A24" s="200"/>
      <c r="B24" s="200"/>
      <c r="C24" s="201" t="s">
        <v>216</v>
      </c>
      <c r="D24" s="202"/>
      <c r="E24" s="204"/>
      <c r="F24" s="206"/>
    </row>
    <row r="25" spans="1:6" ht="12.75">
      <c r="A25" s="208" t="s">
        <v>217</v>
      </c>
      <c r="B25" s="209"/>
      <c r="C25" s="77" t="s">
        <v>218</v>
      </c>
      <c r="D25" s="78"/>
      <c r="E25" s="79"/>
      <c r="F25" s="214" t="str">
        <f>+IF(F23&gt;80,"SD",IF(F23&gt;60,"MD",IF(F23&gt;40,"ID","ND")))</f>
        <v>SD</v>
      </c>
    </row>
    <row r="26" spans="1:6" ht="12.75">
      <c r="A26" s="210"/>
      <c r="B26" s="211"/>
      <c r="C26" s="80" t="s">
        <v>219</v>
      </c>
      <c r="D26" s="84" t="s">
        <v>220</v>
      </c>
      <c r="E26" s="82"/>
      <c r="F26" s="215" t="s">
        <v>221</v>
      </c>
    </row>
    <row r="27" spans="1:6" ht="12.75">
      <c r="A27" s="210"/>
      <c r="B27" s="211"/>
      <c r="C27" s="83" t="s">
        <v>222</v>
      </c>
      <c r="D27" s="84"/>
      <c r="E27" s="85"/>
      <c r="F27" s="215" t="s">
        <v>221</v>
      </c>
    </row>
    <row r="28" spans="1:6" ht="12.75">
      <c r="A28" s="212"/>
      <c r="B28" s="213"/>
      <c r="C28" s="83" t="s">
        <v>223</v>
      </c>
      <c r="D28" s="84"/>
      <c r="E28" s="82"/>
      <c r="F28" s="216" t="s">
        <v>221</v>
      </c>
    </row>
    <row r="29" spans="1:6" ht="12.75">
      <c r="A29" s="200" t="s">
        <v>224</v>
      </c>
      <c r="B29" s="200"/>
      <c r="C29" s="83" t="s">
        <v>225</v>
      </c>
      <c r="D29" s="84"/>
      <c r="E29" s="86"/>
      <c r="F29" s="214" t="str">
        <f>+IF(F23&gt;80,"RB",IF(F23&gt;60,"RM",IF(F23&gt;40,"RS","RA")))</f>
        <v>RB</v>
      </c>
    </row>
    <row r="30" spans="1:6" ht="12.75">
      <c r="A30" s="200"/>
      <c r="B30" s="200"/>
      <c r="C30" s="83" t="s">
        <v>226</v>
      </c>
      <c r="D30" s="84"/>
      <c r="E30" s="86"/>
      <c r="F30" s="215" t="s">
        <v>221</v>
      </c>
    </row>
    <row r="31" spans="1:6" ht="12.75">
      <c r="A31" s="200"/>
      <c r="B31" s="200"/>
      <c r="C31" s="217" t="s">
        <v>227</v>
      </c>
      <c r="D31" s="218"/>
      <c r="E31" s="219"/>
      <c r="F31" s="215" t="s">
        <v>221</v>
      </c>
    </row>
    <row r="32" spans="1:6" ht="12.75">
      <c r="A32" s="200"/>
      <c r="B32" s="200"/>
      <c r="C32" s="83" t="s">
        <v>228</v>
      </c>
      <c r="D32" s="84"/>
      <c r="E32" s="86"/>
      <c r="F32" s="216" t="s">
        <v>221</v>
      </c>
    </row>
    <row r="33" spans="1:6" ht="12.75">
      <c r="A33" s="75"/>
      <c r="B33" s="76"/>
      <c r="C33" s="76"/>
      <c r="D33" s="76"/>
      <c r="E33" s="76"/>
      <c r="F33" s="76"/>
    </row>
    <row r="34" spans="1:6" ht="33.75" customHeight="1">
      <c r="A34" s="207" t="s">
        <v>181</v>
      </c>
      <c r="B34" s="207"/>
      <c r="C34" s="207"/>
      <c r="D34" s="207"/>
      <c r="E34" s="207"/>
      <c r="F34" s="207"/>
    </row>
    <row r="35" spans="2:6" ht="12.75">
      <c r="B35" s="76"/>
      <c r="C35" s="76"/>
      <c r="D35" s="76"/>
      <c r="E35" s="76"/>
      <c r="F35" s="76"/>
    </row>
    <row r="36" spans="1:5" ht="12.75">
      <c r="A36" s="13"/>
      <c r="B36" s="5"/>
      <c r="C36" s="5"/>
      <c r="D36" s="5"/>
      <c r="E36" s="5"/>
    </row>
    <row r="37" spans="1:5" ht="12.75">
      <c r="A37" s="13"/>
      <c r="B37" s="5"/>
      <c r="C37" s="5"/>
      <c r="D37" s="5"/>
      <c r="E37" s="5"/>
    </row>
    <row r="38" spans="1:5" ht="12.75">
      <c r="A38" s="13"/>
      <c r="B38" s="5"/>
      <c r="C38" s="5"/>
      <c r="D38" s="5"/>
      <c r="E38" s="5"/>
    </row>
    <row r="39" spans="1:5" ht="12.75">
      <c r="A39" s="13"/>
      <c r="B39" s="5"/>
      <c r="C39" s="5"/>
      <c r="D39" s="5"/>
      <c r="E39" s="5"/>
    </row>
    <row r="40" spans="1:5" ht="12.75">
      <c r="A40" s="13"/>
      <c r="B40" s="5"/>
      <c r="C40" s="5"/>
      <c r="D40" s="5"/>
      <c r="E40" s="5"/>
    </row>
    <row r="41" spans="1:5" ht="12.75">
      <c r="A41" s="13"/>
      <c r="B41" s="5"/>
      <c r="C41" s="5"/>
      <c r="D41" s="5"/>
      <c r="E41" s="5"/>
    </row>
    <row r="42" spans="1:5" ht="12.75">
      <c r="A42" s="13"/>
      <c r="B42" s="5"/>
      <c r="C42" s="5"/>
      <c r="D42" s="5"/>
      <c r="E42" s="5"/>
    </row>
    <row r="43" spans="1:5" ht="12.75">
      <c r="A43" s="13"/>
      <c r="B43" s="5"/>
      <c r="C43" s="5"/>
      <c r="D43" s="5"/>
      <c r="E43" s="5"/>
    </row>
    <row r="44" spans="1:5" ht="12.75">
      <c r="A44" s="13"/>
      <c r="B44" s="5"/>
      <c r="C44" s="5"/>
      <c r="D44" s="5"/>
      <c r="E44" s="5"/>
    </row>
    <row r="45" spans="1:5" ht="12.75">
      <c r="A45" s="13"/>
      <c r="B45" s="5"/>
      <c r="C45" s="5"/>
      <c r="D45" s="5"/>
      <c r="E45" s="5"/>
    </row>
    <row r="46" spans="1:5" ht="12.75">
      <c r="A46" s="13"/>
      <c r="B46" s="5"/>
      <c r="C46" s="5"/>
      <c r="D46" s="5"/>
      <c r="E46" s="5"/>
    </row>
    <row r="47" spans="1:5" ht="12.75">
      <c r="A47" s="13"/>
      <c r="B47" s="5"/>
      <c r="C47" s="5"/>
      <c r="D47" s="5"/>
      <c r="E47" s="5"/>
    </row>
    <row r="48" spans="1:5" ht="12.75">
      <c r="A48" s="13"/>
      <c r="B48" s="5"/>
      <c r="C48" s="5"/>
      <c r="D48" s="5"/>
      <c r="E48" s="5"/>
    </row>
    <row r="49" spans="1:5" ht="12.75">
      <c r="A49" s="13"/>
      <c r="B49" s="5"/>
      <c r="C49" s="5"/>
      <c r="D49" s="5"/>
      <c r="E49" s="5"/>
    </row>
    <row r="50" spans="1:5" ht="12.75">
      <c r="A50" s="13"/>
      <c r="B50" s="5"/>
      <c r="C50" s="5"/>
      <c r="D50" s="5"/>
      <c r="E50" s="5"/>
    </row>
    <row r="51" spans="1:5" ht="12.75">
      <c r="A51" s="13"/>
      <c r="B51" s="5"/>
      <c r="C51" s="5"/>
      <c r="D51" s="5"/>
      <c r="E51" s="5"/>
    </row>
    <row r="52" spans="1:5" ht="12.75">
      <c r="A52" s="13"/>
      <c r="B52" s="5"/>
      <c r="C52" s="5"/>
      <c r="D52" s="5"/>
      <c r="E52" s="5"/>
    </row>
    <row r="53" spans="1:5" ht="12.75">
      <c r="A53" s="13"/>
      <c r="B53" s="5"/>
      <c r="C53" s="5"/>
      <c r="D53" s="5"/>
      <c r="E53" s="5"/>
    </row>
    <row r="54" spans="1:5" ht="12.75">
      <c r="A54" s="13"/>
      <c r="B54" s="5"/>
      <c r="C54" s="5"/>
      <c r="D54" s="5"/>
      <c r="E54" s="5"/>
    </row>
    <row r="55" spans="1:5" ht="12.75">
      <c r="A55" s="13"/>
      <c r="B55" s="5"/>
      <c r="C55" s="5"/>
      <c r="D55" s="5"/>
      <c r="E55" s="5"/>
    </row>
    <row r="56" spans="1:5" ht="12.75">
      <c r="A56" s="13"/>
      <c r="B56" s="5"/>
      <c r="C56" s="5"/>
      <c r="D56" s="5"/>
      <c r="E56" s="5"/>
    </row>
    <row r="57" spans="1:5" ht="12.75">
      <c r="A57" s="13"/>
      <c r="B57" s="5"/>
      <c r="C57" s="5"/>
      <c r="D57" s="5"/>
      <c r="E57" s="5"/>
    </row>
    <row r="58" spans="1:5" ht="12.75">
      <c r="A58" s="13"/>
      <c r="B58" s="5"/>
      <c r="C58" s="5"/>
      <c r="D58" s="5"/>
      <c r="E58" s="5"/>
    </row>
    <row r="59" spans="1:5" ht="12.75">
      <c r="A59" s="13"/>
      <c r="B59" s="5"/>
      <c r="C59" s="5"/>
      <c r="D59" s="5"/>
      <c r="E59" s="5"/>
    </row>
    <row r="60" spans="1:5" ht="12.75">
      <c r="A60" s="13"/>
      <c r="B60" s="5"/>
      <c r="C60" s="5"/>
      <c r="D60" s="5"/>
      <c r="E60" s="5"/>
    </row>
    <row r="61" spans="1:5" ht="12.75">
      <c r="A61" s="13"/>
      <c r="B61" s="5"/>
      <c r="C61" s="5"/>
      <c r="D61" s="5"/>
      <c r="E61" s="5"/>
    </row>
    <row r="62" spans="1:5" ht="12.75">
      <c r="A62" s="13"/>
      <c r="B62" s="5"/>
      <c r="C62" s="5"/>
      <c r="D62" s="5"/>
      <c r="E62" s="5"/>
    </row>
    <row r="63" spans="1:5" ht="12.75">
      <c r="A63" s="13"/>
      <c r="B63" s="5"/>
      <c r="C63" s="5"/>
      <c r="D63" s="5"/>
      <c r="E63" s="5"/>
    </row>
    <row r="64" spans="1:5" ht="12.75">
      <c r="A64" s="13"/>
      <c r="B64" s="5"/>
      <c r="C64" s="5"/>
      <c r="D64" s="5"/>
      <c r="E64" s="5"/>
    </row>
    <row r="65" spans="1:5" ht="12.75">
      <c r="A65" s="13"/>
      <c r="B65" s="5"/>
      <c r="C65" s="5"/>
      <c r="D65" s="5"/>
      <c r="E65" s="5"/>
    </row>
    <row r="66" spans="1:5" ht="12.75">
      <c r="A66" s="13"/>
      <c r="B66" s="5"/>
      <c r="C66" s="5"/>
      <c r="D66" s="5"/>
      <c r="E66" s="5"/>
    </row>
    <row r="67" spans="1:5" ht="12.75">
      <c r="A67" s="13"/>
      <c r="B67" s="5"/>
      <c r="C67" s="5"/>
      <c r="D67" s="5"/>
      <c r="E67" s="5"/>
    </row>
    <row r="68" spans="1:5" ht="12.75">
      <c r="A68" s="13"/>
      <c r="B68" s="5"/>
      <c r="C68" s="5"/>
      <c r="D68" s="5"/>
      <c r="E68" s="5"/>
    </row>
    <row r="69" spans="1:5" ht="12.75">
      <c r="A69" s="13"/>
      <c r="B69" s="5"/>
      <c r="C69" s="5"/>
      <c r="D69" s="5"/>
      <c r="E69" s="5"/>
    </row>
    <row r="70" spans="1:5" ht="12.75">
      <c r="A70" s="13"/>
      <c r="B70" s="5"/>
      <c r="C70" s="5"/>
      <c r="D70" s="5"/>
      <c r="E70" s="5"/>
    </row>
    <row r="71" spans="1:5" ht="12.75">
      <c r="A71" s="13"/>
      <c r="B71" s="5"/>
      <c r="C71" s="5"/>
      <c r="D71" s="5"/>
      <c r="E71" s="5"/>
    </row>
    <row r="72" spans="1:5" ht="12.75">
      <c r="A72" s="13"/>
      <c r="B72" s="5"/>
      <c r="C72" s="5"/>
      <c r="D72" s="5"/>
      <c r="E72" s="5"/>
    </row>
    <row r="73" spans="1:5" ht="12.75">
      <c r="A73" s="13"/>
      <c r="B73" s="5"/>
      <c r="C73" s="5"/>
      <c r="D73" s="5"/>
      <c r="E73" s="5"/>
    </row>
    <row r="74" spans="1:5" ht="12.75">
      <c r="A74" s="13"/>
      <c r="B74" s="5"/>
      <c r="C74" s="5"/>
      <c r="D74" s="5"/>
      <c r="E74" s="5"/>
    </row>
    <row r="75" spans="1:5" ht="12.75">
      <c r="A75" s="13"/>
      <c r="B75" s="5"/>
      <c r="C75" s="5"/>
      <c r="D75" s="5"/>
      <c r="E75" s="5"/>
    </row>
    <row r="76" spans="1:5" ht="12.75">
      <c r="A76" s="13"/>
      <c r="B76" s="5"/>
      <c r="C76" s="5"/>
      <c r="D76" s="5"/>
      <c r="E76" s="5"/>
    </row>
    <row r="77" spans="1:5" ht="12.75">
      <c r="A77" s="13"/>
      <c r="B77" s="5"/>
      <c r="C77" s="5"/>
      <c r="D77" s="5"/>
      <c r="E77" s="5"/>
    </row>
    <row r="78" spans="1:5" ht="12.75">
      <c r="A78" s="13"/>
      <c r="B78" s="5"/>
      <c r="C78" s="5"/>
      <c r="D78" s="5"/>
      <c r="E78" s="5"/>
    </row>
    <row r="79" spans="1:5" ht="12.75">
      <c r="A79" s="13"/>
      <c r="B79" s="5"/>
      <c r="C79" s="5"/>
      <c r="D79" s="5"/>
      <c r="E79" s="5"/>
    </row>
    <row r="80" spans="1:5" ht="12.75">
      <c r="A80" s="13"/>
      <c r="B80" s="5"/>
      <c r="C80" s="5"/>
      <c r="D80" s="5"/>
      <c r="E80" s="5"/>
    </row>
    <row r="81" spans="1:5" ht="12.75">
      <c r="A81" s="13"/>
      <c r="B81" s="5"/>
      <c r="C81" s="5"/>
      <c r="D81" s="5"/>
      <c r="E81" s="5"/>
    </row>
    <row r="82" spans="1:5" ht="12.75">
      <c r="A82" s="13"/>
      <c r="B82" s="5"/>
      <c r="C82" s="5"/>
      <c r="D82" s="5"/>
      <c r="E82" s="5"/>
    </row>
    <row r="83" spans="1:5" ht="12.75">
      <c r="A83" s="13"/>
      <c r="B83" s="5"/>
      <c r="C83" s="5"/>
      <c r="D83" s="5"/>
      <c r="E83" s="5"/>
    </row>
    <row r="84" spans="1:5" ht="12.75">
      <c r="A84" s="13"/>
      <c r="B84" s="5"/>
      <c r="C84" s="5"/>
      <c r="D84" s="5"/>
      <c r="E84" s="5"/>
    </row>
    <row r="85" ht="12.75">
      <c r="A85" s="13"/>
    </row>
    <row r="86" ht="12.75">
      <c r="A86" s="13"/>
    </row>
    <row r="87" ht="12.75">
      <c r="A87" s="13"/>
    </row>
    <row r="88" ht="12.75">
      <c r="A88" s="13"/>
    </row>
    <row r="89" ht="12.75">
      <c r="A89" s="13"/>
    </row>
    <row r="90" ht="12.75">
      <c r="A90" s="13"/>
    </row>
    <row r="91" ht="12.75">
      <c r="A91" s="13"/>
    </row>
    <row r="92" ht="12.75">
      <c r="A92" s="13"/>
    </row>
    <row r="93" ht="12.75">
      <c r="A93" s="13"/>
    </row>
    <row r="94" ht="12.75">
      <c r="A94" s="13"/>
    </row>
    <row r="95" ht="12.75">
      <c r="A95" s="13"/>
    </row>
    <row r="96" ht="12.75">
      <c r="A96" s="13"/>
    </row>
    <row r="97" ht="12.75">
      <c r="A97" s="13"/>
    </row>
    <row r="98" ht="12.75">
      <c r="A98" s="13"/>
    </row>
    <row r="99" ht="12.75">
      <c r="A99" s="13"/>
    </row>
    <row r="100" ht="12.75">
      <c r="A100" s="13"/>
    </row>
    <row r="101" ht="12.75">
      <c r="A101" s="13"/>
    </row>
    <row r="102" ht="12.75">
      <c r="A102" s="13"/>
    </row>
    <row r="103" ht="12.75">
      <c r="A103" s="13"/>
    </row>
    <row r="104" ht="12.75">
      <c r="A104" s="13"/>
    </row>
    <row r="105" ht="12.75">
      <c r="A105" s="13"/>
    </row>
    <row r="106" ht="12.75">
      <c r="A106" s="13"/>
    </row>
    <row r="107" ht="12.75">
      <c r="A107" s="13"/>
    </row>
    <row r="108" ht="12.75">
      <c r="A108" s="13"/>
    </row>
  </sheetData>
  <sheetProtection/>
  <mergeCells count="15">
    <mergeCell ref="F23:F24"/>
    <mergeCell ref="C24:D24"/>
    <mergeCell ref="A34:F34"/>
    <mergeCell ref="A25:B28"/>
    <mergeCell ref="F25:F28"/>
    <mergeCell ref="A29:B32"/>
    <mergeCell ref="F29:F32"/>
    <mergeCell ref="C31:E31"/>
    <mergeCell ref="A1:B1"/>
    <mergeCell ref="A2:E2"/>
    <mergeCell ref="A15:B15"/>
    <mergeCell ref="A7:B7"/>
    <mergeCell ref="A23:B24"/>
    <mergeCell ref="C23:D23"/>
    <mergeCell ref="E23:E24"/>
  </mergeCells>
  <hyperlinks>
    <hyperlink ref="F29:F32" location="'Resumen de Resultados'!G10" display="'Resumen de Resultados'!G10"/>
    <hyperlink ref="F25:F28" location="'Resumen de Resultados'!F10" display="'Resumen de Resultados'!F10"/>
    <hyperlink ref="F23:F24" location="'Resumen de Resultados'!C10" display="'Resumen de Resultados'!C10"/>
  </hyperlinks>
  <printOptions gridLines="1"/>
  <pageMargins left="0.31" right="0.5" top="1.26" bottom="0.45" header="0.46" footer="0.19"/>
  <pageSetup horizontalDpi="600" verticalDpi="600" orientation="portrait" scale="90"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G99"/>
  <sheetViews>
    <sheetView zoomScalePageLayoutView="0" workbookViewId="0" topLeftCell="A40">
      <selection activeCell="I39" sqref="I39"/>
    </sheetView>
  </sheetViews>
  <sheetFormatPr defaultColWidth="9.140625" defaultRowHeight="12.75"/>
  <cols>
    <col min="1" max="1" width="3.28125" style="16" customWidth="1"/>
    <col min="2" max="2" width="50.7109375" style="6" customWidth="1"/>
    <col min="3" max="3" width="6.7109375" style="6" customWidth="1"/>
    <col min="4" max="4" width="6.57421875" style="6" customWidth="1"/>
    <col min="5" max="5" width="7.00390625" style="6" customWidth="1"/>
    <col min="6" max="6" width="27.8515625" style="67" bestFit="1" customWidth="1"/>
    <col min="7" max="19" width="9.140625" style="96" customWidth="1"/>
    <col min="20" max="16384" width="9.140625" style="97" customWidth="1"/>
  </cols>
  <sheetData>
    <row r="1" spans="1:6" ht="21" customHeight="1">
      <c r="A1" s="224" t="s">
        <v>40</v>
      </c>
      <c r="B1" s="225"/>
      <c r="C1" s="51" t="s">
        <v>111</v>
      </c>
      <c r="D1" s="51" t="s">
        <v>112</v>
      </c>
      <c r="E1" s="52" t="s">
        <v>110</v>
      </c>
      <c r="F1" s="66" t="s">
        <v>19</v>
      </c>
    </row>
    <row r="2" spans="1:6" ht="15.75" customHeight="1">
      <c r="A2" s="226" t="s">
        <v>237</v>
      </c>
      <c r="B2" s="227"/>
      <c r="C2" s="227"/>
      <c r="D2" s="227"/>
      <c r="E2" s="228"/>
      <c r="F2" s="107"/>
    </row>
    <row r="3" spans="1:6" ht="140.25">
      <c r="A3" s="19">
        <v>1</v>
      </c>
      <c r="B3" s="41" t="s">
        <v>275</v>
      </c>
      <c r="C3" s="89">
        <v>1</v>
      </c>
      <c r="D3" s="89"/>
      <c r="E3" s="89"/>
      <c r="F3" s="106" t="s">
        <v>356</v>
      </c>
    </row>
    <row r="4" spans="1:6" ht="51">
      <c r="A4" s="19">
        <v>2</v>
      </c>
      <c r="B4" s="41" t="s">
        <v>276</v>
      </c>
      <c r="C4" s="89">
        <v>1</v>
      </c>
      <c r="D4" s="89"/>
      <c r="E4" s="89"/>
      <c r="F4" s="106" t="s">
        <v>318</v>
      </c>
    </row>
    <row r="5" spans="1:6" ht="76.5">
      <c r="A5" s="19">
        <v>3</v>
      </c>
      <c r="B5" s="41" t="s">
        <v>277</v>
      </c>
      <c r="C5" s="89">
        <v>1</v>
      </c>
      <c r="D5" s="89"/>
      <c r="E5" s="89"/>
      <c r="F5" s="106" t="s">
        <v>357</v>
      </c>
    </row>
    <row r="6" spans="1:6" ht="76.5">
      <c r="A6" s="19">
        <v>4</v>
      </c>
      <c r="B6" s="41" t="s">
        <v>278</v>
      </c>
      <c r="C6" s="89">
        <v>1</v>
      </c>
      <c r="D6" s="89"/>
      <c r="E6" s="89"/>
      <c r="F6" s="106" t="s">
        <v>358</v>
      </c>
    </row>
    <row r="7" spans="1:7" ht="63.75">
      <c r="A7" s="19">
        <v>5</v>
      </c>
      <c r="B7" s="41" t="s">
        <v>279</v>
      </c>
      <c r="C7" s="89">
        <v>1</v>
      </c>
      <c r="D7" s="89"/>
      <c r="E7" s="89"/>
      <c r="F7" s="106" t="s">
        <v>359</v>
      </c>
      <c r="G7" s="46"/>
    </row>
    <row r="8" spans="1:6" ht="63.75">
      <c r="A8" s="19">
        <v>6</v>
      </c>
      <c r="B8" s="41" t="s">
        <v>280</v>
      </c>
      <c r="C8" s="89">
        <v>1</v>
      </c>
      <c r="D8" s="89"/>
      <c r="E8" s="89"/>
      <c r="F8" s="106" t="s">
        <v>319</v>
      </c>
    </row>
    <row r="9" spans="1:6" ht="76.5">
      <c r="A9" s="19">
        <v>7</v>
      </c>
      <c r="B9" s="41" t="s">
        <v>281</v>
      </c>
      <c r="C9" s="89"/>
      <c r="D9" s="89">
        <v>1</v>
      </c>
      <c r="E9" s="89"/>
      <c r="F9" s="106" t="s">
        <v>360</v>
      </c>
    </row>
    <row r="10" spans="1:6" ht="51">
      <c r="A10" s="19">
        <v>8</v>
      </c>
      <c r="B10" s="41" t="s">
        <v>282</v>
      </c>
      <c r="C10" s="89"/>
      <c r="D10" s="89">
        <v>1</v>
      </c>
      <c r="E10" s="89"/>
      <c r="F10" s="158" t="s">
        <v>454</v>
      </c>
    </row>
    <row r="11" spans="1:7" ht="16.5" customHeight="1">
      <c r="A11" s="222" t="s">
        <v>238</v>
      </c>
      <c r="B11" s="223"/>
      <c r="C11" s="103"/>
      <c r="D11" s="103"/>
      <c r="E11" s="104"/>
      <c r="F11" s="107"/>
    </row>
    <row r="12" spans="1:6" ht="102">
      <c r="A12" s="19">
        <v>9</v>
      </c>
      <c r="B12" s="41" t="s">
        <v>163</v>
      </c>
      <c r="C12" s="89">
        <v>1</v>
      </c>
      <c r="D12" s="89"/>
      <c r="E12" s="89"/>
      <c r="F12" s="158" t="s">
        <v>361</v>
      </c>
    </row>
    <row r="13" spans="1:6" ht="15.75">
      <c r="A13" s="19">
        <v>10</v>
      </c>
      <c r="B13" s="41" t="s">
        <v>283</v>
      </c>
      <c r="C13" s="89">
        <v>1</v>
      </c>
      <c r="D13" s="89"/>
      <c r="E13" s="89"/>
      <c r="F13" s="158" t="s">
        <v>321</v>
      </c>
    </row>
    <row r="14" spans="1:6" ht="25.5">
      <c r="A14" s="19">
        <v>11</v>
      </c>
      <c r="B14" s="41" t="s">
        <v>162</v>
      </c>
      <c r="C14" s="89"/>
      <c r="D14" s="89">
        <v>1</v>
      </c>
      <c r="E14" s="89"/>
      <c r="F14" s="158" t="s">
        <v>455</v>
      </c>
    </row>
    <row r="15" spans="1:6" ht="15.75">
      <c r="A15" s="19">
        <v>12</v>
      </c>
      <c r="B15" s="41" t="s">
        <v>284</v>
      </c>
      <c r="C15" s="89">
        <v>1</v>
      </c>
      <c r="D15" s="89"/>
      <c r="E15" s="89"/>
      <c r="F15" s="158" t="s">
        <v>320</v>
      </c>
    </row>
    <row r="16" spans="1:6" ht="18" customHeight="1">
      <c r="A16" s="222" t="s">
        <v>239</v>
      </c>
      <c r="B16" s="223"/>
      <c r="C16" s="103"/>
      <c r="D16" s="103"/>
      <c r="E16" s="104"/>
      <c r="F16" s="107"/>
    </row>
    <row r="17" spans="1:6" ht="51">
      <c r="A17" s="19">
        <v>13</v>
      </c>
      <c r="B17" s="41" t="s">
        <v>285</v>
      </c>
      <c r="C17" s="89">
        <v>1</v>
      </c>
      <c r="D17" s="89"/>
      <c r="E17" s="89"/>
      <c r="F17" s="158" t="s">
        <v>362</v>
      </c>
    </row>
    <row r="18" spans="1:6" ht="38.25">
      <c r="A18" s="19">
        <v>14</v>
      </c>
      <c r="B18" s="41" t="s">
        <v>286</v>
      </c>
      <c r="C18" s="89">
        <v>1</v>
      </c>
      <c r="D18" s="89"/>
      <c r="E18" s="89"/>
      <c r="F18" s="158" t="s">
        <v>363</v>
      </c>
    </row>
    <row r="19" spans="1:6" ht="76.5">
      <c r="A19" s="19">
        <v>15</v>
      </c>
      <c r="B19" s="41" t="s">
        <v>164</v>
      </c>
      <c r="C19" s="89">
        <v>1</v>
      </c>
      <c r="D19" s="89"/>
      <c r="E19" s="89"/>
      <c r="F19" s="158" t="s">
        <v>364</v>
      </c>
    </row>
    <row r="20" spans="1:6" ht="33.75">
      <c r="A20" s="47">
        <v>16</v>
      </c>
      <c r="B20" s="44" t="s">
        <v>287</v>
      </c>
      <c r="C20" s="89">
        <v>1</v>
      </c>
      <c r="D20" s="89"/>
      <c r="E20" s="89" t="s">
        <v>274</v>
      </c>
      <c r="F20" s="158" t="s">
        <v>322</v>
      </c>
    </row>
    <row r="21" spans="1:6" ht="16.5" customHeight="1">
      <c r="A21" s="222" t="s">
        <v>240</v>
      </c>
      <c r="B21" s="223"/>
      <c r="C21" s="103"/>
      <c r="D21" s="103"/>
      <c r="E21" s="104"/>
      <c r="F21" s="107"/>
    </row>
    <row r="22" spans="1:6" ht="76.5">
      <c r="A22" s="49">
        <v>17</v>
      </c>
      <c r="B22" s="45" t="s">
        <v>288</v>
      </c>
      <c r="C22" s="89">
        <v>1</v>
      </c>
      <c r="D22" s="89"/>
      <c r="E22" s="89"/>
      <c r="F22" s="106" t="s">
        <v>365</v>
      </c>
    </row>
    <row r="23" spans="1:6" ht="63.75">
      <c r="A23" s="19">
        <v>18</v>
      </c>
      <c r="B23" s="41" t="s">
        <v>289</v>
      </c>
      <c r="C23" s="89">
        <v>1</v>
      </c>
      <c r="D23" s="89"/>
      <c r="E23" s="89"/>
      <c r="F23" s="106" t="s">
        <v>366</v>
      </c>
    </row>
    <row r="24" spans="1:6" ht="38.25">
      <c r="A24" s="19">
        <v>19</v>
      </c>
      <c r="B24" s="41" t="s">
        <v>290</v>
      </c>
      <c r="C24" s="89">
        <v>1</v>
      </c>
      <c r="D24" s="89"/>
      <c r="E24" s="89"/>
      <c r="F24" s="106" t="s">
        <v>367</v>
      </c>
    </row>
    <row r="25" spans="1:6" ht="38.25">
      <c r="A25" s="19">
        <v>20</v>
      </c>
      <c r="B25" s="41" t="s">
        <v>183</v>
      </c>
      <c r="C25" s="89">
        <v>1</v>
      </c>
      <c r="D25" s="89"/>
      <c r="E25" s="89"/>
      <c r="F25" s="106" t="s">
        <v>323</v>
      </c>
    </row>
    <row r="26" spans="1:6" ht="22.5">
      <c r="A26" s="47">
        <v>21</v>
      </c>
      <c r="B26" s="44" t="s">
        <v>291</v>
      </c>
      <c r="C26" s="89">
        <v>1</v>
      </c>
      <c r="D26" s="89"/>
      <c r="E26" s="89"/>
      <c r="F26" s="106" t="s">
        <v>326</v>
      </c>
    </row>
    <row r="27" spans="1:6" ht="17.25" customHeight="1">
      <c r="A27" s="222" t="s">
        <v>241</v>
      </c>
      <c r="B27" s="223"/>
      <c r="C27" s="103"/>
      <c r="D27" s="103"/>
      <c r="E27" s="104"/>
      <c r="F27" s="107"/>
    </row>
    <row r="28" spans="1:6" ht="38.25">
      <c r="A28" s="49">
        <v>22</v>
      </c>
      <c r="B28" s="45" t="s">
        <v>184</v>
      </c>
      <c r="C28" s="89">
        <v>1</v>
      </c>
      <c r="D28" s="89"/>
      <c r="E28" s="89"/>
      <c r="F28" s="106" t="s">
        <v>324</v>
      </c>
    </row>
    <row r="29" spans="1:6" ht="38.25">
      <c r="A29" s="19">
        <v>23</v>
      </c>
      <c r="B29" s="41" t="s">
        <v>0</v>
      </c>
      <c r="C29" s="89">
        <v>1</v>
      </c>
      <c r="D29" s="89"/>
      <c r="E29" s="89"/>
      <c r="F29" s="106" t="s">
        <v>325</v>
      </c>
    </row>
    <row r="30" spans="1:6" ht="102">
      <c r="A30" s="19">
        <v>24</v>
      </c>
      <c r="B30" s="41" t="s">
        <v>1</v>
      </c>
      <c r="C30" s="89">
        <v>1</v>
      </c>
      <c r="D30" s="89"/>
      <c r="E30" s="89"/>
      <c r="F30" s="106" t="s">
        <v>368</v>
      </c>
    </row>
    <row r="31" spans="1:6" ht="25.5">
      <c r="A31" s="19">
        <v>25</v>
      </c>
      <c r="B31" s="41" t="s">
        <v>2</v>
      </c>
      <c r="C31" s="89">
        <v>1</v>
      </c>
      <c r="D31" s="89"/>
      <c r="E31" s="89"/>
      <c r="F31" s="106" t="s">
        <v>327</v>
      </c>
    </row>
    <row r="32" spans="1:6" ht="45">
      <c r="A32" s="19">
        <v>26</v>
      </c>
      <c r="B32" s="128" t="s">
        <v>3</v>
      </c>
      <c r="C32" s="89">
        <v>1</v>
      </c>
      <c r="D32" s="89"/>
      <c r="E32" s="89"/>
      <c r="F32" s="106" t="s">
        <v>328</v>
      </c>
    </row>
    <row r="33" spans="1:6" ht="29.25" customHeight="1">
      <c r="A33" s="222" t="s">
        <v>242</v>
      </c>
      <c r="B33" s="223"/>
      <c r="C33" s="126"/>
      <c r="D33" s="126"/>
      <c r="E33" s="127"/>
      <c r="F33" s="108"/>
    </row>
    <row r="34" spans="1:6" ht="15.75">
      <c r="A34" s="49">
        <v>27</v>
      </c>
      <c r="B34" s="45" t="s">
        <v>4</v>
      </c>
      <c r="C34" s="89" t="s">
        <v>353</v>
      </c>
      <c r="D34" s="89"/>
      <c r="E34" s="89">
        <v>1</v>
      </c>
      <c r="F34" s="106" t="s">
        <v>353</v>
      </c>
    </row>
    <row r="35" spans="1:6" ht="15.75">
      <c r="A35" s="19">
        <v>28</v>
      </c>
      <c r="B35" s="41" t="s">
        <v>5</v>
      </c>
      <c r="C35" s="89" t="s">
        <v>353</v>
      </c>
      <c r="D35" s="89"/>
      <c r="E35" s="89">
        <v>1</v>
      </c>
      <c r="F35" s="106" t="s">
        <v>353</v>
      </c>
    </row>
    <row r="36" spans="1:6" ht="22.5">
      <c r="A36" s="19">
        <v>29</v>
      </c>
      <c r="B36" s="41" t="s">
        <v>6</v>
      </c>
      <c r="C36" s="89" t="s">
        <v>353</v>
      </c>
      <c r="D36" s="89"/>
      <c r="E36" s="89">
        <v>1</v>
      </c>
      <c r="F36" s="106" t="s">
        <v>353</v>
      </c>
    </row>
    <row r="37" spans="1:6" ht="15.75">
      <c r="A37" s="19">
        <v>30</v>
      </c>
      <c r="B37" s="41" t="s">
        <v>7</v>
      </c>
      <c r="C37" s="89" t="s">
        <v>353</v>
      </c>
      <c r="D37" s="89"/>
      <c r="E37" s="89">
        <v>1</v>
      </c>
      <c r="F37" s="106" t="s">
        <v>353</v>
      </c>
    </row>
    <row r="38" spans="1:6" ht="22.5">
      <c r="A38" s="19">
        <v>31</v>
      </c>
      <c r="B38" s="41" t="s">
        <v>8</v>
      </c>
      <c r="C38" s="89" t="s">
        <v>353</v>
      </c>
      <c r="D38" s="89"/>
      <c r="E38" s="89">
        <v>1</v>
      </c>
      <c r="F38" s="106" t="s">
        <v>353</v>
      </c>
    </row>
    <row r="39" spans="1:6" ht="39" customHeight="1">
      <c r="A39" s="47">
        <v>32</v>
      </c>
      <c r="B39" s="44" t="s">
        <v>9</v>
      </c>
      <c r="C39" s="89" t="s">
        <v>353</v>
      </c>
      <c r="D39" s="89"/>
      <c r="E39" s="89">
        <v>1</v>
      </c>
      <c r="F39" s="106" t="s">
        <v>353</v>
      </c>
    </row>
    <row r="40" spans="1:6" ht="27" customHeight="1">
      <c r="A40" s="222" t="s">
        <v>243</v>
      </c>
      <c r="B40" s="223"/>
      <c r="C40" s="103"/>
      <c r="D40" s="103"/>
      <c r="E40" s="104"/>
      <c r="F40" s="107"/>
    </row>
    <row r="41" spans="1:6" ht="27.75" customHeight="1">
      <c r="A41" s="49">
        <v>33</v>
      </c>
      <c r="B41" s="45" t="s">
        <v>4</v>
      </c>
      <c r="C41" s="89">
        <v>1</v>
      </c>
      <c r="D41" s="89"/>
      <c r="E41" s="89"/>
      <c r="F41" s="274" t="s">
        <v>464</v>
      </c>
    </row>
    <row r="42" spans="1:6" ht="15.75">
      <c r="A42" s="19">
        <v>34</v>
      </c>
      <c r="B42" s="41" t="s">
        <v>5</v>
      </c>
      <c r="C42" s="89">
        <v>1</v>
      </c>
      <c r="D42" s="89"/>
      <c r="E42" s="89"/>
      <c r="F42" s="275"/>
    </row>
    <row r="43" spans="1:6" ht="15.75">
      <c r="A43" s="19">
        <v>35</v>
      </c>
      <c r="B43" s="41" t="s">
        <v>10</v>
      </c>
      <c r="C43" s="89">
        <v>1</v>
      </c>
      <c r="D43" s="89"/>
      <c r="E43" s="89"/>
      <c r="F43" s="275"/>
    </row>
    <row r="44" spans="1:6" ht="22.5">
      <c r="A44" s="19">
        <v>36</v>
      </c>
      <c r="B44" s="41" t="s">
        <v>11</v>
      </c>
      <c r="C44" s="89">
        <v>1</v>
      </c>
      <c r="D44" s="89"/>
      <c r="E44" s="89"/>
      <c r="F44" s="275"/>
    </row>
    <row r="45" spans="1:6" ht="15.75">
      <c r="A45" s="19">
        <v>37</v>
      </c>
      <c r="B45" s="41" t="s">
        <v>12</v>
      </c>
      <c r="C45" s="89">
        <v>1</v>
      </c>
      <c r="D45" s="89"/>
      <c r="E45" s="89"/>
      <c r="F45" s="275"/>
    </row>
    <row r="46" spans="1:6" ht="15.75">
      <c r="A46" s="19">
        <v>38</v>
      </c>
      <c r="B46" s="41" t="s">
        <v>185</v>
      </c>
      <c r="C46" s="89">
        <v>1</v>
      </c>
      <c r="D46" s="89"/>
      <c r="E46" s="89"/>
      <c r="F46" s="275"/>
    </row>
    <row r="47" spans="1:6" ht="15.75">
      <c r="A47" s="47">
        <v>39</v>
      </c>
      <c r="B47" s="44" t="s">
        <v>13</v>
      </c>
      <c r="C47" s="90">
        <v>1</v>
      </c>
      <c r="D47" s="90"/>
      <c r="E47" s="90"/>
      <c r="F47" s="276"/>
    </row>
    <row r="48" spans="1:6" ht="29.25" customHeight="1">
      <c r="A48" s="222" t="s">
        <v>244</v>
      </c>
      <c r="B48" s="223"/>
      <c r="C48" s="103"/>
      <c r="D48" s="103"/>
      <c r="E48" s="104"/>
      <c r="F48" s="107"/>
    </row>
    <row r="49" spans="1:6" ht="33.75">
      <c r="A49" s="49">
        <v>40</v>
      </c>
      <c r="B49" s="45" t="s">
        <v>14</v>
      </c>
      <c r="C49" s="91" t="s">
        <v>353</v>
      </c>
      <c r="D49" s="91"/>
      <c r="E49" s="91">
        <v>1</v>
      </c>
      <c r="F49" s="106" t="s">
        <v>353</v>
      </c>
    </row>
    <row r="50" spans="1:6" ht="45">
      <c r="A50" s="19">
        <v>41</v>
      </c>
      <c r="B50" s="41" t="s">
        <v>15</v>
      </c>
      <c r="C50" s="89" t="s">
        <v>353</v>
      </c>
      <c r="D50" s="89"/>
      <c r="E50" s="89">
        <v>1</v>
      </c>
      <c r="F50" s="106" t="s">
        <v>353</v>
      </c>
    </row>
    <row r="51" spans="1:6" ht="22.5">
      <c r="A51" s="19">
        <v>42</v>
      </c>
      <c r="B51" s="44" t="s">
        <v>16</v>
      </c>
      <c r="C51" s="89" t="s">
        <v>353</v>
      </c>
      <c r="D51" s="89"/>
      <c r="E51" s="89">
        <v>1</v>
      </c>
      <c r="F51" s="106" t="s">
        <v>353</v>
      </c>
    </row>
    <row r="52" spans="1:6" ht="12.75">
      <c r="A52" s="13"/>
      <c r="B52" s="87" t="s">
        <v>229</v>
      </c>
      <c r="C52" s="88">
        <f>+COUNT(C3:C51)</f>
        <v>30</v>
      </c>
      <c r="D52" s="88">
        <f>+COUNT(D3:D51)</f>
        <v>3</v>
      </c>
      <c r="E52" s="88">
        <f>+COUNT(E3:E51)</f>
        <v>9</v>
      </c>
      <c r="F52" s="106"/>
    </row>
    <row r="53" spans="1:5" ht="12.75">
      <c r="A53" s="17"/>
      <c r="B53" s="7"/>
      <c r="C53" s="5"/>
      <c r="D53" s="5"/>
      <c r="E53" s="5"/>
    </row>
    <row r="54" spans="1:6" ht="12.75">
      <c r="A54" s="200" t="s">
        <v>214</v>
      </c>
      <c r="B54" s="200"/>
      <c r="C54" s="201" t="s">
        <v>111</v>
      </c>
      <c r="D54" s="202"/>
      <c r="E54" s="203" t="s">
        <v>215</v>
      </c>
      <c r="F54" s="205">
        <f>+IF(C52+D52=0,0,(C52/(C52+D52)*100))</f>
        <v>90.9090909090909</v>
      </c>
    </row>
    <row r="55" spans="1:6" ht="12.75">
      <c r="A55" s="200"/>
      <c r="B55" s="200"/>
      <c r="C55" s="201" t="s">
        <v>216</v>
      </c>
      <c r="D55" s="202"/>
      <c r="E55" s="204"/>
      <c r="F55" s="206"/>
    </row>
    <row r="56" spans="1:6" ht="12.75">
      <c r="A56" s="208" t="s">
        <v>217</v>
      </c>
      <c r="B56" s="209"/>
      <c r="C56" s="98" t="s">
        <v>218</v>
      </c>
      <c r="D56" s="99"/>
      <c r="E56" s="79"/>
      <c r="F56" s="214" t="str">
        <f>+IF(F54&gt;80,"SD",IF(F54&gt;60,"MD",IF(F54&gt;40,"ID","ND")))</f>
        <v>SD</v>
      </c>
    </row>
    <row r="57" spans="1:6" ht="12.75">
      <c r="A57" s="210"/>
      <c r="B57" s="211"/>
      <c r="C57" s="80" t="s">
        <v>219</v>
      </c>
      <c r="D57" s="84" t="s">
        <v>220</v>
      </c>
      <c r="E57" s="82"/>
      <c r="F57" s="215" t="s">
        <v>221</v>
      </c>
    </row>
    <row r="58" spans="1:6" ht="12.75">
      <c r="A58" s="210"/>
      <c r="B58" s="211"/>
      <c r="C58" s="83" t="s">
        <v>222</v>
      </c>
      <c r="D58" s="84"/>
      <c r="E58" s="100"/>
      <c r="F58" s="215" t="s">
        <v>221</v>
      </c>
    </row>
    <row r="59" spans="1:6" ht="12.75">
      <c r="A59" s="212"/>
      <c r="B59" s="213"/>
      <c r="C59" s="83" t="s">
        <v>223</v>
      </c>
      <c r="D59" s="84"/>
      <c r="E59" s="82"/>
      <c r="F59" s="216" t="s">
        <v>221</v>
      </c>
    </row>
    <row r="60" spans="1:6" ht="12.75">
      <c r="A60" s="200" t="s">
        <v>224</v>
      </c>
      <c r="B60" s="200"/>
      <c r="C60" s="83" t="s">
        <v>225</v>
      </c>
      <c r="D60" s="84"/>
      <c r="E60" s="86"/>
      <c r="F60" s="214" t="str">
        <f>+IF(F54&gt;80,"RB",IF(F54&gt;60,"RM",IF(F54&gt;40,"RS","RA")))</f>
        <v>RB</v>
      </c>
    </row>
    <row r="61" spans="1:6" ht="12.75">
      <c r="A61" s="200"/>
      <c r="B61" s="200"/>
      <c r="C61" s="83" t="s">
        <v>226</v>
      </c>
      <c r="D61" s="84"/>
      <c r="E61" s="86"/>
      <c r="F61" s="215" t="s">
        <v>221</v>
      </c>
    </row>
    <row r="62" spans="1:6" ht="12.75">
      <c r="A62" s="200"/>
      <c r="B62" s="200"/>
      <c r="C62" s="217" t="s">
        <v>227</v>
      </c>
      <c r="D62" s="218"/>
      <c r="E62" s="219"/>
      <c r="F62" s="215" t="s">
        <v>221</v>
      </c>
    </row>
    <row r="63" spans="1:6" ht="12.75">
      <c r="A63" s="200"/>
      <c r="B63" s="200"/>
      <c r="C63" s="83" t="s">
        <v>228</v>
      </c>
      <c r="D63" s="84"/>
      <c r="E63" s="86"/>
      <c r="F63" s="216" t="s">
        <v>221</v>
      </c>
    </row>
    <row r="64" spans="1:6" ht="12.75">
      <c r="A64" s="101"/>
      <c r="B64" s="102"/>
      <c r="C64" s="102"/>
      <c r="D64" s="102"/>
      <c r="E64" s="102"/>
      <c r="F64" s="102"/>
    </row>
    <row r="65" spans="1:6" ht="30" customHeight="1">
      <c r="A65" s="207" t="s">
        <v>181</v>
      </c>
      <c r="B65" s="207"/>
      <c r="C65" s="207"/>
      <c r="D65" s="207"/>
      <c r="E65" s="207"/>
      <c r="F65" s="207"/>
    </row>
    <row r="66" spans="2:6" ht="12.75">
      <c r="B66" s="102"/>
      <c r="C66" s="102"/>
      <c r="D66" s="102"/>
      <c r="E66" s="102"/>
      <c r="F66" s="102"/>
    </row>
    <row r="67" spans="1:5" ht="12.75">
      <c r="A67" s="17"/>
      <c r="B67" s="5"/>
      <c r="C67" s="5"/>
      <c r="D67" s="5"/>
      <c r="E67" s="5"/>
    </row>
    <row r="68" spans="1:5" ht="12.75">
      <c r="A68" s="17"/>
      <c r="B68" s="5"/>
      <c r="C68" s="5"/>
      <c r="D68" s="5"/>
      <c r="E68" s="5"/>
    </row>
    <row r="69" spans="1:5" ht="12.75">
      <c r="A69" s="17"/>
      <c r="B69" s="5"/>
      <c r="C69" s="5"/>
      <c r="D69" s="5"/>
      <c r="E69" s="5"/>
    </row>
    <row r="70" spans="1:5" ht="12.75">
      <c r="A70" s="17"/>
      <c r="B70" s="5"/>
      <c r="C70" s="5"/>
      <c r="D70" s="5"/>
      <c r="E70" s="5"/>
    </row>
    <row r="71" spans="1:5" ht="12.75">
      <c r="A71" s="17"/>
      <c r="B71" s="5"/>
      <c r="C71" s="5"/>
      <c r="D71" s="5"/>
      <c r="E71" s="5"/>
    </row>
    <row r="72" spans="1:5" ht="12.75">
      <c r="A72" s="17"/>
      <c r="B72" s="5"/>
      <c r="C72" s="5"/>
      <c r="D72" s="5"/>
      <c r="E72" s="5"/>
    </row>
    <row r="73" spans="1:5" ht="12.75">
      <c r="A73" s="17"/>
      <c r="B73" s="5"/>
      <c r="C73" s="5"/>
      <c r="D73" s="5"/>
      <c r="E73" s="5"/>
    </row>
    <row r="74" spans="1:5" ht="12.75">
      <c r="A74" s="17"/>
      <c r="B74" s="5"/>
      <c r="C74" s="5"/>
      <c r="D74" s="5"/>
      <c r="E74" s="5"/>
    </row>
    <row r="75" spans="1:5" ht="12.75">
      <c r="A75" s="17"/>
      <c r="B75" s="5"/>
      <c r="C75" s="5"/>
      <c r="D75" s="5"/>
      <c r="E75" s="5"/>
    </row>
    <row r="76" spans="1:5" ht="12.75">
      <c r="A76" s="17"/>
      <c r="B76" s="5"/>
      <c r="C76" s="5"/>
      <c r="D76" s="5"/>
      <c r="E76" s="5"/>
    </row>
    <row r="77" spans="1:5" ht="12.75">
      <c r="A77" s="17"/>
      <c r="B77" s="5"/>
      <c r="C77" s="5"/>
      <c r="D77" s="5"/>
      <c r="E77" s="5"/>
    </row>
    <row r="78" spans="1:5" ht="12.75">
      <c r="A78" s="17"/>
      <c r="B78" s="5"/>
      <c r="C78" s="5"/>
      <c r="D78" s="5"/>
      <c r="E78" s="5"/>
    </row>
    <row r="79" spans="1:5" ht="12.75">
      <c r="A79" s="17"/>
      <c r="B79" s="5"/>
      <c r="C79" s="5"/>
      <c r="D79" s="5"/>
      <c r="E79" s="5"/>
    </row>
    <row r="80" spans="1:5" ht="12.75">
      <c r="A80" s="17"/>
      <c r="B80" s="5"/>
      <c r="C80" s="5"/>
      <c r="D80" s="5"/>
      <c r="E80" s="5"/>
    </row>
    <row r="81" spans="1:5" ht="12.75">
      <c r="A81" s="17"/>
      <c r="B81" s="5"/>
      <c r="C81" s="5"/>
      <c r="D81" s="5"/>
      <c r="E81" s="5"/>
    </row>
    <row r="82" spans="1:5" ht="12.75">
      <c r="A82" s="17"/>
      <c r="B82" s="5"/>
      <c r="C82" s="5"/>
      <c r="D82" s="5"/>
      <c r="E82" s="5"/>
    </row>
    <row r="83" spans="1:5" ht="12.75">
      <c r="A83" s="17"/>
      <c r="B83" s="5"/>
      <c r="C83" s="5"/>
      <c r="D83" s="5"/>
      <c r="E83" s="5"/>
    </row>
    <row r="84" spans="1:5" ht="12.75">
      <c r="A84" s="17"/>
      <c r="B84" s="5"/>
      <c r="C84" s="5"/>
      <c r="D84" s="5"/>
      <c r="E84" s="5"/>
    </row>
    <row r="85" spans="1:5" ht="12.75">
      <c r="A85" s="17"/>
      <c r="B85" s="5"/>
      <c r="C85" s="5"/>
      <c r="D85" s="5"/>
      <c r="E85" s="5"/>
    </row>
    <row r="86" spans="1:5" ht="12.75">
      <c r="A86" s="17"/>
      <c r="B86" s="5"/>
      <c r="C86" s="5"/>
      <c r="D86" s="5"/>
      <c r="E86" s="5"/>
    </row>
    <row r="87" spans="1:5" ht="12.75">
      <c r="A87" s="17"/>
      <c r="B87" s="5"/>
      <c r="C87" s="5"/>
      <c r="D87" s="5"/>
      <c r="E87" s="5"/>
    </row>
    <row r="88" spans="1:5" ht="12.75">
      <c r="A88" s="17"/>
      <c r="B88" s="5"/>
      <c r="C88" s="5"/>
      <c r="D88" s="5"/>
      <c r="E88" s="5"/>
    </row>
    <row r="89" spans="1:5" ht="12.75">
      <c r="A89" s="17"/>
      <c r="B89" s="5"/>
      <c r="C89" s="5"/>
      <c r="D89" s="5"/>
      <c r="E89" s="5"/>
    </row>
    <row r="90" spans="1:5" ht="12.75">
      <c r="A90" s="17"/>
      <c r="B90" s="5"/>
      <c r="C90" s="5"/>
      <c r="D90" s="5"/>
      <c r="E90" s="5"/>
    </row>
    <row r="91" spans="1:5" ht="12.75">
      <c r="A91" s="17"/>
      <c r="B91" s="5"/>
      <c r="C91" s="5"/>
      <c r="D91" s="5"/>
      <c r="E91" s="5"/>
    </row>
    <row r="92" spans="1:5" ht="12.75">
      <c r="A92" s="17"/>
      <c r="B92" s="5"/>
      <c r="C92" s="5"/>
      <c r="D92" s="5"/>
      <c r="E92" s="5"/>
    </row>
    <row r="93" spans="1:2" ht="12.75">
      <c r="A93" s="17"/>
      <c r="B93" s="5"/>
    </row>
    <row r="94" spans="1:2" ht="12.75">
      <c r="A94" s="17"/>
      <c r="B94" s="5"/>
    </row>
    <row r="95" spans="1:2" ht="12.75">
      <c r="A95" s="17"/>
      <c r="B95" s="5"/>
    </row>
    <row r="96" spans="1:2" ht="12.75">
      <c r="A96" s="17"/>
      <c r="B96" s="5"/>
    </row>
    <row r="97" spans="1:2" ht="12.75">
      <c r="A97" s="17"/>
      <c r="B97" s="5"/>
    </row>
    <row r="98" spans="1:2" ht="12.75">
      <c r="A98" s="17"/>
      <c r="B98" s="5"/>
    </row>
    <row r="99" ht="12.75">
      <c r="A99" s="17"/>
    </row>
  </sheetData>
  <sheetProtection/>
  <mergeCells count="21">
    <mergeCell ref="A1:B1"/>
    <mergeCell ref="A2:E2"/>
    <mergeCell ref="A48:B48"/>
    <mergeCell ref="F56:F59"/>
    <mergeCell ref="F54:F55"/>
    <mergeCell ref="C55:D55"/>
    <mergeCell ref="A65:F65"/>
    <mergeCell ref="A40:B40"/>
    <mergeCell ref="A33:B33"/>
    <mergeCell ref="A27:B27"/>
    <mergeCell ref="A21:B21"/>
    <mergeCell ref="A60:B63"/>
    <mergeCell ref="F41:F47"/>
    <mergeCell ref="A16:B16"/>
    <mergeCell ref="A11:B11"/>
    <mergeCell ref="F60:F63"/>
    <mergeCell ref="C62:E62"/>
    <mergeCell ref="A54:B55"/>
    <mergeCell ref="C54:D54"/>
    <mergeCell ref="E54:E55"/>
    <mergeCell ref="A56:B59"/>
  </mergeCells>
  <hyperlinks>
    <hyperlink ref="F54:F63" location="'M Resultados'!Print_Area" display="'M Resultados'!Print_Area"/>
    <hyperlink ref="F54:F55" location="'Resumen de Resultados'!C11" display="'Resumen de Resultados'!C11"/>
    <hyperlink ref="F56:F59" location="F11" display="F11"/>
    <hyperlink ref="F60:F63" location="G11" display="G11"/>
  </hyperlinks>
  <printOptions/>
  <pageMargins left="0.75" right="0.35" top="1.67" bottom="1.1" header="0.73" footer="0.5"/>
  <pageSetup horizontalDpi="600" verticalDpi="600" orientation="portrait" scale="90" r:id="rId1"/>
  <headerFooter alignWithMargins="0">
    <oddHeader xml:space="preserve">&amp;L&amp;"Arial,Bold"&amp;14PROGRAMA:
EJERCICIO AL 31 DE DICIEMBRE DEL 2007&amp;"Arial,Regular"&amp;10
&amp;R </oddHeader>
    <oddFooter>&amp;L&amp;8Banco Interamericano de Desarrollo&amp;C&amp;8Pag. &amp;P de &amp;N&amp;R&amp;8 05/12/2007</oddFooter>
  </headerFooter>
  <rowBreaks count="1" manualBreakCount="1">
    <brk id="53" max="5" man="1"/>
  </rowBreaks>
</worksheet>
</file>

<file path=xl/worksheets/sheet4.xml><?xml version="1.0" encoding="utf-8"?>
<worksheet xmlns="http://schemas.openxmlformats.org/spreadsheetml/2006/main" xmlns:r="http://schemas.openxmlformats.org/officeDocument/2006/relationships">
  <dimension ref="A1:AA94"/>
  <sheetViews>
    <sheetView zoomScalePageLayoutView="0" workbookViewId="0" topLeftCell="A19">
      <selection activeCell="C28" sqref="C28"/>
    </sheetView>
  </sheetViews>
  <sheetFormatPr defaultColWidth="9.140625" defaultRowHeight="12.75"/>
  <cols>
    <col min="1" max="1" width="2.7109375" style="10" bestFit="1" customWidth="1"/>
    <col min="2" max="2" width="48.7109375" style="6" customWidth="1"/>
    <col min="3" max="5" width="7.7109375" style="33" customWidth="1"/>
    <col min="6" max="6" width="28.8515625" style="67" customWidth="1"/>
    <col min="7" max="27" width="9.140625" style="33" customWidth="1"/>
  </cols>
  <sheetData>
    <row r="1" spans="1:27" s="9" customFormat="1" ht="21.75" customHeight="1">
      <c r="A1" s="229" t="s">
        <v>39</v>
      </c>
      <c r="B1" s="230"/>
      <c r="C1" s="51" t="s">
        <v>111</v>
      </c>
      <c r="D1" s="51" t="s">
        <v>112</v>
      </c>
      <c r="E1" s="52" t="s">
        <v>110</v>
      </c>
      <c r="F1" s="70" t="s">
        <v>19</v>
      </c>
      <c r="G1" s="8"/>
      <c r="H1" s="8"/>
      <c r="I1" s="8"/>
      <c r="J1" s="8"/>
      <c r="K1" s="8"/>
      <c r="L1" s="8"/>
      <c r="M1" s="8"/>
      <c r="N1" s="8"/>
      <c r="O1" s="8"/>
      <c r="P1" s="8"/>
      <c r="Q1" s="8"/>
      <c r="R1" s="8"/>
      <c r="S1" s="8"/>
      <c r="T1" s="8"/>
      <c r="U1" s="8"/>
      <c r="V1" s="8"/>
      <c r="W1" s="8"/>
      <c r="X1" s="8"/>
      <c r="Y1" s="8"/>
      <c r="Z1" s="8"/>
      <c r="AA1" s="8"/>
    </row>
    <row r="2" spans="1:27" s="9" customFormat="1" ht="9.75" customHeight="1">
      <c r="A2" s="231"/>
      <c r="B2" s="232"/>
      <c r="C2" s="232"/>
      <c r="D2" s="232"/>
      <c r="E2" s="233"/>
      <c r="F2" s="105"/>
      <c r="G2" s="8"/>
      <c r="H2" s="8"/>
      <c r="I2" s="8"/>
      <c r="J2" s="8"/>
      <c r="K2" s="8"/>
      <c r="L2" s="8"/>
      <c r="M2" s="8"/>
      <c r="N2" s="8"/>
      <c r="O2" s="8"/>
      <c r="P2" s="8"/>
      <c r="Q2" s="8"/>
      <c r="R2" s="8"/>
      <c r="S2" s="8"/>
      <c r="T2" s="8"/>
      <c r="U2" s="8"/>
      <c r="V2" s="8"/>
      <c r="W2" s="8"/>
      <c r="X2" s="8"/>
      <c r="Y2" s="8"/>
      <c r="Z2" s="8"/>
      <c r="AA2" s="8"/>
    </row>
    <row r="3" spans="1:6" ht="38.25">
      <c r="A3" s="35">
        <v>1</v>
      </c>
      <c r="B3" s="39" t="s">
        <v>17</v>
      </c>
      <c r="C3" s="154">
        <v>1</v>
      </c>
      <c r="D3" s="89"/>
      <c r="E3" s="89"/>
      <c r="F3" s="106" t="s">
        <v>329</v>
      </c>
    </row>
    <row r="4" spans="1:6" ht="45">
      <c r="A4" s="35">
        <v>2</v>
      </c>
      <c r="B4" s="39" t="s">
        <v>18</v>
      </c>
      <c r="C4" s="154">
        <v>1</v>
      </c>
      <c r="D4" s="89"/>
      <c r="E4" s="89"/>
      <c r="F4" s="106" t="s">
        <v>330</v>
      </c>
    </row>
    <row r="5" spans="1:6" ht="33.75">
      <c r="A5" s="35">
        <v>3</v>
      </c>
      <c r="B5" s="39" t="s">
        <v>186</v>
      </c>
      <c r="C5" s="154">
        <v>1</v>
      </c>
      <c r="D5" s="89"/>
      <c r="E5" s="89"/>
      <c r="F5" s="106" t="s">
        <v>331</v>
      </c>
    </row>
    <row r="6" spans="1:6" ht="12.75">
      <c r="A6" s="234" t="s">
        <v>245</v>
      </c>
      <c r="B6" s="235"/>
      <c r="C6" s="235"/>
      <c r="D6" s="235"/>
      <c r="E6" s="236"/>
      <c r="F6" s="106"/>
    </row>
    <row r="7" spans="1:6" ht="25.5" customHeight="1">
      <c r="A7" s="35">
        <v>4</v>
      </c>
      <c r="B7" s="39" t="s">
        <v>20</v>
      </c>
      <c r="C7" s="154">
        <v>1</v>
      </c>
      <c r="D7" s="89"/>
      <c r="E7" s="89"/>
      <c r="F7" s="274" t="s">
        <v>399</v>
      </c>
    </row>
    <row r="8" spans="1:6" ht="25.5" customHeight="1">
      <c r="A8" s="35">
        <v>5</v>
      </c>
      <c r="B8" s="39" t="s">
        <v>21</v>
      </c>
      <c r="C8" s="154">
        <v>1</v>
      </c>
      <c r="D8" s="89"/>
      <c r="E8" s="89"/>
      <c r="F8" s="275"/>
    </row>
    <row r="9" spans="1:6" ht="25.5" customHeight="1">
      <c r="A9" s="35">
        <v>6</v>
      </c>
      <c r="B9" s="39" t="s">
        <v>22</v>
      </c>
      <c r="C9" s="154">
        <v>1</v>
      </c>
      <c r="D9" s="89"/>
      <c r="E9" s="89"/>
      <c r="F9" s="276"/>
    </row>
    <row r="10" spans="1:6" ht="51">
      <c r="A10" s="35">
        <v>7</v>
      </c>
      <c r="B10" s="39" t="s">
        <v>23</v>
      </c>
      <c r="C10" s="154">
        <v>1</v>
      </c>
      <c r="D10" s="89"/>
      <c r="E10" s="89"/>
      <c r="F10" s="106" t="s">
        <v>398</v>
      </c>
    </row>
    <row r="11" spans="1:6" ht="89.25">
      <c r="A11" s="35">
        <v>8</v>
      </c>
      <c r="B11" s="39" t="s">
        <v>24</v>
      </c>
      <c r="C11" s="154">
        <v>1</v>
      </c>
      <c r="D11" s="89"/>
      <c r="E11" s="89"/>
      <c r="F11" s="106" t="s">
        <v>465</v>
      </c>
    </row>
    <row r="12" spans="1:6" ht="25.5">
      <c r="A12" s="35">
        <v>9</v>
      </c>
      <c r="B12" s="39" t="s">
        <v>25</v>
      </c>
      <c r="C12" s="154">
        <v>1</v>
      </c>
      <c r="D12" s="89"/>
      <c r="E12" s="89"/>
      <c r="F12" s="106" t="s">
        <v>332</v>
      </c>
    </row>
    <row r="13" spans="1:7" ht="38.25">
      <c r="A13" s="35">
        <v>10</v>
      </c>
      <c r="B13" s="39" t="s">
        <v>26</v>
      </c>
      <c r="C13" s="154">
        <v>1</v>
      </c>
      <c r="D13" s="89"/>
      <c r="E13" s="89"/>
      <c r="F13" s="106" t="s">
        <v>400</v>
      </c>
    </row>
    <row r="14" spans="1:6" ht="12.75">
      <c r="A14" s="237" t="s">
        <v>246</v>
      </c>
      <c r="B14" s="238"/>
      <c r="C14" s="238"/>
      <c r="D14" s="238"/>
      <c r="E14" s="239"/>
      <c r="F14" s="106"/>
    </row>
    <row r="15" spans="1:6" ht="25.5">
      <c r="A15" s="35">
        <v>11</v>
      </c>
      <c r="B15" s="39" t="s">
        <v>27</v>
      </c>
      <c r="C15" s="154">
        <v>1</v>
      </c>
      <c r="D15" s="89"/>
      <c r="E15" s="89"/>
      <c r="F15" s="106" t="s">
        <v>333</v>
      </c>
    </row>
    <row r="16" spans="1:6" ht="25.5">
      <c r="A16" s="35">
        <v>12</v>
      </c>
      <c r="B16" s="39" t="s">
        <v>28</v>
      </c>
      <c r="C16" s="154">
        <v>1</v>
      </c>
      <c r="D16" s="89"/>
      <c r="E16" s="89"/>
      <c r="F16" s="106" t="str">
        <f>+F12</f>
        <v>SI, de acuerdo al Convenio Colectivo</v>
      </c>
    </row>
    <row r="17" spans="1:6" ht="22.5">
      <c r="A17" s="35">
        <v>13</v>
      </c>
      <c r="B17" s="39" t="s">
        <v>29</v>
      </c>
      <c r="C17" s="154">
        <v>1</v>
      </c>
      <c r="D17" s="89"/>
      <c r="E17" s="89"/>
      <c r="F17" s="106" t="s">
        <v>334</v>
      </c>
    </row>
    <row r="18" spans="1:6" ht="38.25" customHeight="1">
      <c r="A18" s="35">
        <v>14</v>
      </c>
      <c r="B18" s="39" t="s">
        <v>30</v>
      </c>
      <c r="C18" s="154">
        <v>1</v>
      </c>
      <c r="D18" s="89"/>
      <c r="E18" s="89"/>
      <c r="F18" s="240" t="s">
        <v>466</v>
      </c>
    </row>
    <row r="19" spans="1:6" ht="15.75">
      <c r="A19" s="35">
        <v>15</v>
      </c>
      <c r="B19" s="39" t="s">
        <v>31</v>
      </c>
      <c r="C19" s="154">
        <v>1</v>
      </c>
      <c r="D19" s="89"/>
      <c r="E19" s="89"/>
      <c r="F19" s="241"/>
    </row>
    <row r="20" spans="1:6" ht="25.5">
      <c r="A20" s="36">
        <v>16</v>
      </c>
      <c r="B20" s="55" t="s">
        <v>32</v>
      </c>
      <c r="C20" s="154">
        <v>1</v>
      </c>
      <c r="D20" s="89"/>
      <c r="E20" s="89"/>
      <c r="F20" s="106" t="s">
        <v>401</v>
      </c>
    </row>
    <row r="21" spans="1:6" ht="12.75">
      <c r="A21" s="242" t="s">
        <v>240</v>
      </c>
      <c r="B21" s="242"/>
      <c r="C21" s="242"/>
      <c r="D21" s="242"/>
      <c r="E21" s="242"/>
      <c r="F21" s="106"/>
    </row>
    <row r="22" spans="1:6" ht="56.25">
      <c r="A22" s="56">
        <v>17</v>
      </c>
      <c r="B22" s="57" t="s">
        <v>33</v>
      </c>
      <c r="C22" s="154">
        <v>1</v>
      </c>
      <c r="D22" s="89"/>
      <c r="E22" s="89"/>
      <c r="F22" s="106" t="s">
        <v>335</v>
      </c>
    </row>
    <row r="23" spans="1:6" ht="25.5">
      <c r="A23" s="35">
        <v>18</v>
      </c>
      <c r="B23" s="39" t="s">
        <v>34</v>
      </c>
      <c r="C23" s="154">
        <v>1</v>
      </c>
      <c r="D23" s="89"/>
      <c r="E23" s="89"/>
      <c r="F23" s="106" t="s">
        <v>336</v>
      </c>
    </row>
    <row r="24" spans="1:6" ht="38.25">
      <c r="A24" s="35">
        <v>19</v>
      </c>
      <c r="B24" s="39" t="s">
        <v>35</v>
      </c>
      <c r="C24" s="154">
        <v>1</v>
      </c>
      <c r="D24" s="89"/>
      <c r="E24" s="89"/>
      <c r="F24" s="106" t="s">
        <v>402</v>
      </c>
    </row>
    <row r="25" spans="1:6" ht="45">
      <c r="A25" s="35">
        <v>20</v>
      </c>
      <c r="B25" s="39" t="s">
        <v>187</v>
      </c>
      <c r="C25" s="154">
        <v>1</v>
      </c>
      <c r="D25" s="89"/>
      <c r="E25" s="89"/>
      <c r="F25" s="106" t="s">
        <v>403</v>
      </c>
    </row>
    <row r="26" spans="1:6" ht="63.75">
      <c r="A26" s="35">
        <v>21</v>
      </c>
      <c r="B26" s="39" t="s">
        <v>36</v>
      </c>
      <c r="C26" s="154">
        <v>1</v>
      </c>
      <c r="D26" s="89"/>
      <c r="E26" s="89"/>
      <c r="F26" s="106" t="s">
        <v>404</v>
      </c>
    </row>
    <row r="27" spans="1:6" ht="45">
      <c r="A27" s="35">
        <v>22</v>
      </c>
      <c r="B27" s="39" t="s">
        <v>37</v>
      </c>
      <c r="C27" s="154">
        <v>1</v>
      </c>
      <c r="D27" s="89"/>
      <c r="E27" s="89"/>
      <c r="F27" s="106" t="s">
        <v>405</v>
      </c>
    </row>
    <row r="28" spans="1:6" ht="12.75">
      <c r="A28" s="21"/>
      <c r="B28" s="87" t="s">
        <v>229</v>
      </c>
      <c r="C28" s="88">
        <f>+COUNT(C22:C27)+COUNT(C15:C20)+COUNT(C7:C13)+COUNT(C3:C5)</f>
        <v>22</v>
      </c>
      <c r="D28" s="88">
        <f>+COUNT(D3:D22)</f>
        <v>0</v>
      </c>
      <c r="E28" s="88">
        <f>+COUNT(E3:E22)</f>
        <v>0</v>
      </c>
      <c r="F28" s="106"/>
    </row>
    <row r="29" spans="1:2" ht="12.75">
      <c r="A29" s="22"/>
      <c r="B29" s="7"/>
    </row>
    <row r="30" spans="1:6" ht="12.75">
      <c r="A30" s="200" t="s">
        <v>214</v>
      </c>
      <c r="B30" s="200"/>
      <c r="C30" s="201" t="s">
        <v>111</v>
      </c>
      <c r="D30" s="202"/>
      <c r="E30" s="203" t="s">
        <v>215</v>
      </c>
      <c r="F30" s="205">
        <f>+IF(C28+D28=0,0,(C28/(C28+D28))*100)</f>
        <v>100</v>
      </c>
    </row>
    <row r="31" spans="1:6" ht="12.75">
      <c r="A31" s="200"/>
      <c r="B31" s="200"/>
      <c r="C31" s="201" t="s">
        <v>216</v>
      </c>
      <c r="D31" s="202"/>
      <c r="E31" s="204"/>
      <c r="F31" s="206"/>
    </row>
    <row r="32" spans="1:6" ht="12.75">
      <c r="A32" s="208" t="s">
        <v>217</v>
      </c>
      <c r="B32" s="209"/>
      <c r="C32" s="98" t="s">
        <v>218</v>
      </c>
      <c r="D32" s="99"/>
      <c r="E32" s="79"/>
      <c r="F32" s="214" t="str">
        <f>+IF(F30&gt;80,"SD",IF(F30&gt;60,"MD",IF(F30&gt;40,"ID","ND")))</f>
        <v>SD</v>
      </c>
    </row>
    <row r="33" spans="1:6" ht="12.75">
      <c r="A33" s="210"/>
      <c r="B33" s="211"/>
      <c r="C33" s="80" t="s">
        <v>219</v>
      </c>
      <c r="D33" s="84" t="s">
        <v>220</v>
      </c>
      <c r="E33" s="82"/>
      <c r="F33" s="215" t="s">
        <v>221</v>
      </c>
    </row>
    <row r="34" spans="1:6" ht="12.75">
      <c r="A34" s="210"/>
      <c r="B34" s="211"/>
      <c r="C34" s="83" t="s">
        <v>222</v>
      </c>
      <c r="D34" s="84"/>
      <c r="E34" s="100"/>
      <c r="F34" s="215" t="s">
        <v>221</v>
      </c>
    </row>
    <row r="35" spans="1:6" ht="12.75">
      <c r="A35" s="212"/>
      <c r="B35" s="213"/>
      <c r="C35" s="83" t="s">
        <v>223</v>
      </c>
      <c r="D35" s="84"/>
      <c r="E35" s="82"/>
      <c r="F35" s="216" t="s">
        <v>221</v>
      </c>
    </row>
    <row r="36" spans="1:6" ht="12.75">
      <c r="A36" s="200" t="s">
        <v>224</v>
      </c>
      <c r="B36" s="200"/>
      <c r="C36" s="83" t="s">
        <v>225</v>
      </c>
      <c r="D36" s="84"/>
      <c r="E36" s="86"/>
      <c r="F36" s="214" t="str">
        <f>+IF(F30&gt;80,"RB",IF(F30&gt;60,"RM",IF(F30&gt;40,"RS","RA")))</f>
        <v>RB</v>
      </c>
    </row>
    <row r="37" spans="1:6" ht="12.75">
      <c r="A37" s="200"/>
      <c r="B37" s="200"/>
      <c r="C37" s="83" t="s">
        <v>226</v>
      </c>
      <c r="D37" s="84"/>
      <c r="E37" s="86"/>
      <c r="F37" s="215" t="s">
        <v>221</v>
      </c>
    </row>
    <row r="38" spans="1:6" ht="12.75">
      <c r="A38" s="200"/>
      <c r="B38" s="200"/>
      <c r="C38" s="217" t="s">
        <v>227</v>
      </c>
      <c r="D38" s="218"/>
      <c r="E38" s="219"/>
      <c r="F38" s="215" t="s">
        <v>221</v>
      </c>
    </row>
    <row r="39" spans="1:6" ht="12.75">
      <c r="A39" s="200"/>
      <c r="B39" s="200"/>
      <c r="C39" s="83" t="s">
        <v>228</v>
      </c>
      <c r="D39" s="84"/>
      <c r="E39" s="86"/>
      <c r="F39" s="216" t="s">
        <v>221</v>
      </c>
    </row>
    <row r="40" spans="1:6" ht="12.75">
      <c r="A40" s="101"/>
      <c r="B40" s="102"/>
      <c r="C40" s="102"/>
      <c r="D40" s="102"/>
      <c r="E40" s="102"/>
      <c r="F40" s="102"/>
    </row>
    <row r="41" spans="1:6" ht="24.75" customHeight="1">
      <c r="A41" s="207" t="s">
        <v>181</v>
      </c>
      <c r="B41" s="207"/>
      <c r="C41" s="207"/>
      <c r="D41" s="207"/>
      <c r="E41" s="207"/>
      <c r="F41" s="207"/>
    </row>
    <row r="42" spans="2:6" ht="12.75">
      <c r="B42" s="102"/>
      <c r="C42" s="102"/>
      <c r="D42" s="102"/>
      <c r="E42" s="102"/>
      <c r="F42" s="102"/>
    </row>
    <row r="43" spans="1:2" ht="12.75">
      <c r="A43" s="22"/>
      <c r="B43" s="5"/>
    </row>
    <row r="44" spans="1:2" ht="12.75">
      <c r="A44" s="22"/>
      <c r="B44" s="5"/>
    </row>
    <row r="45" spans="1:2" ht="12.75">
      <c r="A45" s="22"/>
      <c r="B45" s="5"/>
    </row>
    <row r="46" spans="1:2" ht="12.75">
      <c r="A46" s="22"/>
      <c r="B46" s="5"/>
    </row>
    <row r="47" spans="1:2" ht="12.75">
      <c r="A47" s="22"/>
      <c r="B47" s="5"/>
    </row>
    <row r="48" spans="1:2" ht="12.75">
      <c r="A48" s="23"/>
      <c r="B48" s="5"/>
    </row>
    <row r="49" spans="1:2" ht="12.75">
      <c r="A49" s="23"/>
      <c r="B49" s="5"/>
    </row>
    <row r="50" spans="1:2" ht="12.75">
      <c r="A50" s="14"/>
      <c r="B50" s="5"/>
    </row>
    <row r="51" spans="1:2" ht="12.75">
      <c r="A51" s="14"/>
      <c r="B51" s="5"/>
    </row>
    <row r="52" spans="1:2" ht="12.75">
      <c r="A52" s="14"/>
      <c r="B52" s="5"/>
    </row>
    <row r="53" spans="1:2" ht="12.75">
      <c r="A53" s="14"/>
      <c r="B53" s="5"/>
    </row>
    <row r="54" spans="1:2" ht="12.75">
      <c r="A54" s="14"/>
      <c r="B54" s="5"/>
    </row>
    <row r="55" spans="1:2" ht="12.75">
      <c r="A55" s="14"/>
      <c r="B55" s="5"/>
    </row>
    <row r="56" spans="1:2" ht="12.75">
      <c r="A56" s="14"/>
      <c r="B56" s="5"/>
    </row>
    <row r="57" spans="1:2" ht="12.75">
      <c r="A57" s="14"/>
      <c r="B57" s="5"/>
    </row>
    <row r="58" spans="1:2" ht="12.75">
      <c r="A58" s="14"/>
      <c r="B58" s="5"/>
    </row>
    <row r="59" spans="1:2" ht="12.75">
      <c r="A59" s="14"/>
      <c r="B59" s="5"/>
    </row>
    <row r="60" spans="1:2" ht="12.75">
      <c r="A60" s="14"/>
      <c r="B60" s="5"/>
    </row>
    <row r="61" spans="1:2" ht="12.75">
      <c r="A61" s="14"/>
      <c r="B61" s="5"/>
    </row>
    <row r="62" spans="1:2" ht="12.75">
      <c r="A62" s="14"/>
      <c r="B62" s="5"/>
    </row>
    <row r="63" spans="1:2" ht="12.75">
      <c r="A63" s="14"/>
      <c r="B63" s="5"/>
    </row>
    <row r="64" spans="1:2" ht="12.75">
      <c r="A64" s="14"/>
      <c r="B64" s="5"/>
    </row>
    <row r="65" spans="1:2" ht="12.75">
      <c r="A65" s="14"/>
      <c r="B65" s="5"/>
    </row>
    <row r="66" spans="1:2" ht="12.75">
      <c r="A66" s="14"/>
      <c r="B66" s="5"/>
    </row>
    <row r="67" spans="1:2" ht="12.75">
      <c r="A67" s="14"/>
      <c r="B67" s="5"/>
    </row>
    <row r="68" spans="1:2" ht="12.75">
      <c r="A68" s="14"/>
      <c r="B68" s="5"/>
    </row>
    <row r="69" spans="1:2" ht="12.75">
      <c r="A69" s="14"/>
      <c r="B69" s="5"/>
    </row>
    <row r="70" spans="1:2" ht="12.75">
      <c r="A70" s="14"/>
      <c r="B70" s="5"/>
    </row>
    <row r="71" spans="1:2" ht="12.75">
      <c r="A71" s="14"/>
      <c r="B71" s="5"/>
    </row>
    <row r="72" spans="1:2" ht="12.75">
      <c r="A72" s="14"/>
      <c r="B72" s="5"/>
    </row>
    <row r="73" spans="1:2" ht="12.75">
      <c r="A73" s="14"/>
      <c r="B73" s="5"/>
    </row>
    <row r="74" spans="1:2" ht="12.75">
      <c r="A74" s="14"/>
      <c r="B74" s="5"/>
    </row>
    <row r="75" spans="1:2" ht="12.75">
      <c r="A75" s="14"/>
      <c r="B75" s="5"/>
    </row>
    <row r="76" spans="1:2" ht="12.75">
      <c r="A76" s="14"/>
      <c r="B76" s="5"/>
    </row>
    <row r="77" spans="1:2" ht="12.75">
      <c r="A77" s="14"/>
      <c r="B77" s="5"/>
    </row>
    <row r="78" spans="1:2" ht="12.75">
      <c r="A78" s="14"/>
      <c r="B78" s="5"/>
    </row>
    <row r="79" spans="1:2" ht="12.75">
      <c r="A79" s="14"/>
      <c r="B79" s="5"/>
    </row>
    <row r="80" spans="1:2" ht="12.75">
      <c r="A80" s="14"/>
      <c r="B80" s="5"/>
    </row>
    <row r="81" spans="1:2" ht="12.75">
      <c r="A81" s="14"/>
      <c r="B81" s="5"/>
    </row>
    <row r="82" spans="1:2" ht="12.75">
      <c r="A82" s="14"/>
      <c r="B82" s="5"/>
    </row>
    <row r="83" spans="1:2" ht="12.75">
      <c r="A83" s="14"/>
      <c r="B83" s="5"/>
    </row>
    <row r="84" spans="1:2" ht="12.75">
      <c r="A84" s="14"/>
      <c r="B84" s="5"/>
    </row>
    <row r="85" spans="1:2" ht="12.75">
      <c r="A85" s="14"/>
      <c r="B85" s="5"/>
    </row>
    <row r="86" spans="1:2" ht="12.75">
      <c r="A86" s="14"/>
      <c r="B86" s="5"/>
    </row>
    <row r="87" spans="1:2" ht="12.75">
      <c r="A87" s="14"/>
      <c r="B87" s="5"/>
    </row>
    <row r="88" spans="1:2" ht="12.75">
      <c r="A88" s="14"/>
      <c r="B88" s="5"/>
    </row>
    <row r="89" spans="1:2" ht="12.75">
      <c r="A89" s="14"/>
      <c r="B89" s="5"/>
    </row>
    <row r="90" spans="1:2" ht="12.75">
      <c r="A90" s="14"/>
      <c r="B90" s="5"/>
    </row>
    <row r="91" spans="1:2" ht="12.75">
      <c r="A91" s="14"/>
      <c r="B91" s="5"/>
    </row>
    <row r="92" spans="1:2" ht="12.75">
      <c r="A92" s="14"/>
      <c r="B92" s="5"/>
    </row>
    <row r="93" spans="1:2" ht="12.75">
      <c r="A93" s="14"/>
      <c r="B93" s="5"/>
    </row>
    <row r="94" spans="1:2" ht="12.75">
      <c r="A94" s="14"/>
      <c r="B94" s="5"/>
    </row>
  </sheetData>
  <sheetProtection/>
  <mergeCells count="18">
    <mergeCell ref="F18:F19"/>
    <mergeCell ref="A21:E21"/>
    <mergeCell ref="C38:E38"/>
    <mergeCell ref="A30:B31"/>
    <mergeCell ref="C30:D30"/>
    <mergeCell ref="E30:E31"/>
    <mergeCell ref="F30:F31"/>
    <mergeCell ref="C31:D31"/>
    <mergeCell ref="A1:B1"/>
    <mergeCell ref="A2:E2"/>
    <mergeCell ref="A6:E6"/>
    <mergeCell ref="A14:E14"/>
    <mergeCell ref="A41:F41"/>
    <mergeCell ref="A32:B35"/>
    <mergeCell ref="F32:F35"/>
    <mergeCell ref="A36:B39"/>
    <mergeCell ref="F36:F39"/>
    <mergeCell ref="F7:F9"/>
  </mergeCells>
  <hyperlinks>
    <hyperlink ref="F30:F39" location="'M Resultados'!A1" display="'M Resultados'!A1"/>
    <hyperlink ref="F30:F31" location="'Resumen de Resultados'!C13" display="'Resumen de Resultados'!C13"/>
    <hyperlink ref="F32:F35" location="F13" display="F13"/>
    <hyperlink ref="F36:F39" location="G13" display="G13"/>
  </hyperlinks>
  <printOptions horizontalCentered="1"/>
  <pageMargins left="0.81" right="0.75" top="1.24" bottom="1" header="0.61" footer="0.5"/>
  <pageSetup horizontalDpi="600" verticalDpi="600" orientation="portrait" scale="82"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8" max="5" man="1"/>
  </rowBreaks>
</worksheet>
</file>

<file path=xl/worksheets/sheet5.xml><?xml version="1.0" encoding="utf-8"?>
<worksheet xmlns="http://schemas.openxmlformats.org/spreadsheetml/2006/main" xmlns:r="http://schemas.openxmlformats.org/officeDocument/2006/relationships">
  <dimension ref="A1:U93"/>
  <sheetViews>
    <sheetView zoomScalePageLayoutView="0" workbookViewId="0" topLeftCell="A37">
      <selection activeCell="C40" sqref="C40"/>
    </sheetView>
  </sheetViews>
  <sheetFormatPr defaultColWidth="9.140625" defaultRowHeight="12.75"/>
  <cols>
    <col min="1" max="1" width="3.421875" style="12" customWidth="1"/>
    <col min="2" max="2" width="50.7109375" style="5" customWidth="1"/>
    <col min="3" max="5" width="7.7109375" style="6" customWidth="1"/>
    <col min="6" max="6" width="26.7109375" style="67" bestFit="1" customWidth="1"/>
    <col min="7" max="18" width="9.140625" style="33" customWidth="1"/>
    <col min="19" max="21" width="9.140625" style="5" customWidth="1"/>
  </cols>
  <sheetData>
    <row r="1" spans="1:21" ht="25.5">
      <c r="A1" s="243" t="s">
        <v>67</v>
      </c>
      <c r="B1" s="244"/>
      <c r="C1" s="51" t="s">
        <v>111</v>
      </c>
      <c r="D1" s="51" t="s">
        <v>112</v>
      </c>
      <c r="E1" s="72" t="s">
        <v>110</v>
      </c>
      <c r="F1" s="66" t="s">
        <v>19</v>
      </c>
      <c r="S1" s="8"/>
      <c r="T1" s="8"/>
      <c r="U1" s="8"/>
    </row>
    <row r="2" spans="1:21" ht="9.75" customHeight="1">
      <c r="A2" s="245"/>
      <c r="B2" s="246"/>
      <c r="C2" s="246"/>
      <c r="D2" s="246"/>
      <c r="E2" s="246"/>
      <c r="F2" s="68"/>
      <c r="S2" s="8"/>
      <c r="T2" s="8"/>
      <c r="U2" s="8"/>
    </row>
    <row r="3" spans="1:6" ht="63.75">
      <c r="A3" s="35">
        <v>1</v>
      </c>
      <c r="B3" s="40" t="s">
        <v>165</v>
      </c>
      <c r="C3" s="89">
        <v>1</v>
      </c>
      <c r="D3" s="89"/>
      <c r="E3" s="89"/>
      <c r="F3" s="106" t="s">
        <v>369</v>
      </c>
    </row>
    <row r="4" spans="1:6" ht="63.75">
      <c r="A4" s="35">
        <v>2</v>
      </c>
      <c r="B4" s="1" t="s">
        <v>41</v>
      </c>
      <c r="C4" s="89">
        <v>1</v>
      </c>
      <c r="D4" s="89"/>
      <c r="E4" s="89"/>
      <c r="F4" s="106" t="s">
        <v>370</v>
      </c>
    </row>
    <row r="5" spans="1:6" ht="51">
      <c r="A5" s="35">
        <v>3</v>
      </c>
      <c r="B5" s="1" t="s">
        <v>42</v>
      </c>
      <c r="C5" s="89">
        <v>1</v>
      </c>
      <c r="D5" s="89"/>
      <c r="E5" s="89"/>
      <c r="F5" s="106" t="s">
        <v>371</v>
      </c>
    </row>
    <row r="6" spans="1:6" ht="101.25">
      <c r="A6" s="35">
        <v>4</v>
      </c>
      <c r="B6" s="1" t="s">
        <v>189</v>
      </c>
      <c r="C6" s="89">
        <v>1</v>
      </c>
      <c r="D6" s="89"/>
      <c r="E6" s="89"/>
      <c r="F6" s="106" t="s">
        <v>372</v>
      </c>
    </row>
    <row r="7" spans="1:6" ht="56.25">
      <c r="A7" s="35">
        <v>5</v>
      </c>
      <c r="B7" s="40" t="s">
        <v>43</v>
      </c>
      <c r="C7" s="89">
        <v>1</v>
      </c>
      <c r="D7" s="89"/>
      <c r="E7" s="89"/>
      <c r="F7" s="106" t="s">
        <v>373</v>
      </c>
    </row>
    <row r="8" spans="1:6" ht="45">
      <c r="A8" s="35">
        <v>6</v>
      </c>
      <c r="B8" s="1" t="s">
        <v>44</v>
      </c>
      <c r="C8" s="89" t="s">
        <v>353</v>
      </c>
      <c r="D8" s="89"/>
      <c r="E8" s="89">
        <v>1</v>
      </c>
      <c r="F8" s="106"/>
    </row>
    <row r="9" spans="1:6" ht="33.75">
      <c r="A9" s="35">
        <v>7</v>
      </c>
      <c r="B9" s="1" t="s">
        <v>45</v>
      </c>
      <c r="C9" s="89">
        <v>1</v>
      </c>
      <c r="D9" s="89"/>
      <c r="E9" s="89"/>
      <c r="F9" s="106" t="s">
        <v>374</v>
      </c>
    </row>
    <row r="10" spans="1:6" ht="51">
      <c r="A10" s="35">
        <v>8</v>
      </c>
      <c r="B10" s="1" t="s">
        <v>46</v>
      </c>
      <c r="C10" s="89">
        <v>1</v>
      </c>
      <c r="D10" s="89"/>
      <c r="E10" s="89"/>
      <c r="F10" s="106" t="s">
        <v>375</v>
      </c>
    </row>
    <row r="11" spans="1:6" ht="102">
      <c r="A11" s="35">
        <v>9</v>
      </c>
      <c r="B11" s="1" t="s">
        <v>47</v>
      </c>
      <c r="C11" s="89">
        <v>1</v>
      </c>
      <c r="D11" s="89"/>
      <c r="E11" s="89"/>
      <c r="F11" s="106" t="s">
        <v>376</v>
      </c>
    </row>
    <row r="12" spans="1:6" ht="56.25">
      <c r="A12" s="35">
        <v>10</v>
      </c>
      <c r="B12" s="1" t="s">
        <v>48</v>
      </c>
      <c r="C12" s="89">
        <v>1</v>
      </c>
      <c r="D12" s="89"/>
      <c r="E12" s="89"/>
      <c r="F12" s="106" t="s">
        <v>377</v>
      </c>
    </row>
    <row r="13" spans="1:6" ht="76.5">
      <c r="A13" s="35">
        <v>11</v>
      </c>
      <c r="B13" s="1" t="s">
        <v>49</v>
      </c>
      <c r="C13" s="89">
        <v>1</v>
      </c>
      <c r="D13" s="89"/>
      <c r="E13" s="89"/>
      <c r="F13" s="106" t="s">
        <v>378</v>
      </c>
    </row>
    <row r="14" spans="1:6" ht="51">
      <c r="A14" s="35">
        <v>12</v>
      </c>
      <c r="B14" s="1" t="s">
        <v>50</v>
      </c>
      <c r="C14" s="89">
        <v>1</v>
      </c>
      <c r="D14" s="89"/>
      <c r="E14" s="89"/>
      <c r="F14" s="106" t="s">
        <v>379</v>
      </c>
    </row>
    <row r="15" spans="1:6" ht="42" customHeight="1">
      <c r="A15" s="35">
        <v>13</v>
      </c>
      <c r="B15" s="40" t="s">
        <v>51</v>
      </c>
      <c r="C15" s="89" t="s">
        <v>353</v>
      </c>
      <c r="D15" s="89">
        <v>1</v>
      </c>
      <c r="E15" s="89"/>
      <c r="F15" s="163" t="s">
        <v>456</v>
      </c>
    </row>
    <row r="16" spans="1:6" ht="38.25">
      <c r="A16" s="35">
        <v>14</v>
      </c>
      <c r="B16" s="1" t="s">
        <v>52</v>
      </c>
      <c r="C16" s="89" t="s">
        <v>353</v>
      </c>
      <c r="D16" s="89">
        <v>1</v>
      </c>
      <c r="E16" s="89"/>
      <c r="F16" s="163" t="s">
        <v>456</v>
      </c>
    </row>
    <row r="17" spans="1:6" ht="38.25">
      <c r="A17" s="35">
        <v>15</v>
      </c>
      <c r="B17" s="1" t="s">
        <v>53</v>
      </c>
      <c r="C17" s="89">
        <v>1</v>
      </c>
      <c r="D17" s="89"/>
      <c r="E17" s="89"/>
      <c r="F17" s="106" t="s">
        <v>380</v>
      </c>
    </row>
    <row r="18" spans="1:6" ht="51">
      <c r="A18" s="35">
        <v>16</v>
      </c>
      <c r="B18" s="1" t="s">
        <v>54</v>
      </c>
      <c r="C18" s="89" t="s">
        <v>353</v>
      </c>
      <c r="D18" s="89">
        <v>1</v>
      </c>
      <c r="E18" s="89"/>
      <c r="F18" s="106" t="s">
        <v>457</v>
      </c>
    </row>
    <row r="19" spans="1:6" ht="25.5">
      <c r="A19" s="38">
        <v>17</v>
      </c>
      <c r="B19" s="1" t="s">
        <v>55</v>
      </c>
      <c r="C19" s="89">
        <v>1</v>
      </c>
      <c r="D19" s="89"/>
      <c r="E19" s="89"/>
      <c r="F19" s="106" t="s">
        <v>381</v>
      </c>
    </row>
    <row r="20" spans="1:6" ht="102">
      <c r="A20" s="37">
        <v>18</v>
      </c>
      <c r="B20" s="1" t="s">
        <v>190</v>
      </c>
      <c r="C20" s="89">
        <v>1</v>
      </c>
      <c r="D20" s="89"/>
      <c r="E20" s="89"/>
      <c r="F20" s="106" t="s">
        <v>382</v>
      </c>
    </row>
    <row r="21" spans="1:6" ht="63.75">
      <c r="A21" s="37">
        <v>19</v>
      </c>
      <c r="B21" s="40" t="s">
        <v>56</v>
      </c>
      <c r="C21" s="89">
        <v>1</v>
      </c>
      <c r="D21" s="89"/>
      <c r="E21" s="89" t="s">
        <v>274</v>
      </c>
      <c r="F21" s="106" t="s">
        <v>383</v>
      </c>
    </row>
    <row r="22" spans="1:6" ht="38.25">
      <c r="A22" s="37">
        <v>20</v>
      </c>
      <c r="B22" s="40" t="s">
        <v>57</v>
      </c>
      <c r="C22" s="89">
        <v>1</v>
      </c>
      <c r="D22" s="89"/>
      <c r="E22" s="89"/>
      <c r="F22" s="106" t="s">
        <v>391</v>
      </c>
    </row>
    <row r="23" spans="1:6" ht="25.5">
      <c r="A23" s="37">
        <v>21</v>
      </c>
      <c r="B23" s="40" t="s">
        <v>58</v>
      </c>
      <c r="C23" s="89">
        <v>1</v>
      </c>
      <c r="D23" s="89"/>
      <c r="E23" s="89"/>
      <c r="F23" s="106" t="s">
        <v>392</v>
      </c>
    </row>
    <row r="24" spans="1:6" ht="63.75">
      <c r="A24" s="37">
        <v>22</v>
      </c>
      <c r="B24" s="40" t="s">
        <v>59</v>
      </c>
      <c r="C24" s="89" t="s">
        <v>353</v>
      </c>
      <c r="D24" s="89">
        <v>1</v>
      </c>
      <c r="E24" s="89"/>
      <c r="F24" s="106" t="s">
        <v>393</v>
      </c>
    </row>
    <row r="25" spans="1:6" ht="38.25">
      <c r="A25" s="37">
        <v>23</v>
      </c>
      <c r="B25" s="40" t="s">
        <v>60</v>
      </c>
      <c r="C25" s="89">
        <v>1</v>
      </c>
      <c r="D25" s="89"/>
      <c r="E25" s="89"/>
      <c r="F25" s="106" t="s">
        <v>394</v>
      </c>
    </row>
    <row r="26" spans="1:6" ht="76.5">
      <c r="A26" s="37">
        <v>24</v>
      </c>
      <c r="B26" s="40" t="s">
        <v>61</v>
      </c>
      <c r="C26" s="89">
        <v>1</v>
      </c>
      <c r="D26" s="89"/>
      <c r="E26" s="89"/>
      <c r="F26" s="106" t="s">
        <v>395</v>
      </c>
    </row>
    <row r="27" spans="1:6" ht="38.25" customHeight="1">
      <c r="A27" s="37">
        <v>25</v>
      </c>
      <c r="B27" s="40" t="s">
        <v>62</v>
      </c>
      <c r="C27" s="89">
        <v>1</v>
      </c>
      <c r="D27" s="89"/>
      <c r="E27" s="89"/>
      <c r="F27" s="220" t="s">
        <v>396</v>
      </c>
    </row>
    <row r="28" spans="1:6" ht="22.5">
      <c r="A28" s="37">
        <v>26</v>
      </c>
      <c r="B28" s="40" t="s">
        <v>63</v>
      </c>
      <c r="C28" s="89">
        <v>1</v>
      </c>
      <c r="D28" s="89"/>
      <c r="E28" s="89"/>
      <c r="F28" s="221"/>
    </row>
    <row r="29" spans="1:6" ht="38.25">
      <c r="A29" s="37">
        <v>27</v>
      </c>
      <c r="B29" s="40" t="s">
        <v>64</v>
      </c>
      <c r="C29" s="89">
        <v>1</v>
      </c>
      <c r="D29" s="89"/>
      <c r="E29" s="89"/>
      <c r="F29" s="106" t="s">
        <v>423</v>
      </c>
    </row>
    <row r="30" spans="1:6" ht="45">
      <c r="A30" s="37">
        <v>28</v>
      </c>
      <c r="B30" s="40" t="s">
        <v>191</v>
      </c>
      <c r="C30" s="89" t="s">
        <v>353</v>
      </c>
      <c r="D30" s="89">
        <v>1</v>
      </c>
      <c r="E30" s="89"/>
      <c r="F30" s="106" t="s">
        <v>458</v>
      </c>
    </row>
    <row r="31" spans="1:6" ht="38.25">
      <c r="A31" s="37">
        <v>29</v>
      </c>
      <c r="B31" s="40" t="s">
        <v>65</v>
      </c>
      <c r="C31" s="89">
        <v>1</v>
      </c>
      <c r="D31" s="89"/>
      <c r="E31" s="89"/>
      <c r="F31" s="106" t="s">
        <v>424</v>
      </c>
    </row>
    <row r="32" spans="1:6" ht="38.25">
      <c r="A32" s="37">
        <v>30</v>
      </c>
      <c r="B32" s="40" t="s">
        <v>66</v>
      </c>
      <c r="C32" s="89">
        <v>1</v>
      </c>
      <c r="D32" s="89"/>
      <c r="E32" s="89"/>
      <c r="F32" s="106" t="s">
        <v>425</v>
      </c>
    </row>
    <row r="33" spans="1:6" ht="51">
      <c r="A33" s="37">
        <v>31</v>
      </c>
      <c r="B33" s="40" t="s">
        <v>192</v>
      </c>
      <c r="C33" s="89">
        <v>1</v>
      </c>
      <c r="D33" s="89"/>
      <c r="E33" s="89"/>
      <c r="F33" s="106" t="s">
        <v>426</v>
      </c>
    </row>
    <row r="34" spans="1:6" ht="22.5">
      <c r="A34" s="37">
        <v>32</v>
      </c>
      <c r="B34" s="40" t="s">
        <v>193</v>
      </c>
      <c r="C34" s="89">
        <v>1</v>
      </c>
      <c r="D34" s="89"/>
      <c r="E34" s="89"/>
      <c r="F34" s="106" t="s">
        <v>397</v>
      </c>
    </row>
    <row r="35" spans="1:6" ht="102">
      <c r="A35" s="37">
        <v>33</v>
      </c>
      <c r="B35" s="40" t="s">
        <v>194</v>
      </c>
      <c r="C35" s="89">
        <v>1</v>
      </c>
      <c r="D35" s="89"/>
      <c r="E35" s="89"/>
      <c r="F35" s="106" t="s">
        <v>427</v>
      </c>
    </row>
    <row r="36" spans="1:6" ht="45">
      <c r="A36" s="37">
        <v>34</v>
      </c>
      <c r="B36" s="40" t="s">
        <v>195</v>
      </c>
      <c r="C36" s="89">
        <v>1</v>
      </c>
      <c r="D36" s="89"/>
      <c r="E36" s="89"/>
      <c r="F36" s="106" t="s">
        <v>467</v>
      </c>
    </row>
    <row r="37" spans="1:6" ht="78.75">
      <c r="A37" s="37">
        <v>35</v>
      </c>
      <c r="B37" s="40" t="s">
        <v>196</v>
      </c>
      <c r="C37" s="89"/>
      <c r="D37" s="89"/>
      <c r="E37" s="89">
        <v>1</v>
      </c>
      <c r="F37" s="106" t="s">
        <v>353</v>
      </c>
    </row>
    <row r="38" spans="1:6" ht="38.25">
      <c r="A38" s="37">
        <v>36</v>
      </c>
      <c r="B38" s="40" t="s">
        <v>197</v>
      </c>
      <c r="C38" s="89">
        <v>1</v>
      </c>
      <c r="D38" s="89"/>
      <c r="E38" s="89"/>
      <c r="F38" s="106" t="s">
        <v>428</v>
      </c>
    </row>
    <row r="39" spans="1:6" ht="123.75">
      <c r="A39" s="37">
        <v>37</v>
      </c>
      <c r="B39" s="40" t="s">
        <v>188</v>
      </c>
      <c r="C39" s="89">
        <v>1</v>
      </c>
      <c r="D39" s="89"/>
      <c r="E39" s="89"/>
      <c r="F39" s="106" t="s">
        <v>429</v>
      </c>
    </row>
    <row r="40" spans="1:6" ht="12.75">
      <c r="A40" s="30"/>
      <c r="B40" s="87" t="s">
        <v>229</v>
      </c>
      <c r="C40" s="88">
        <f>+COUNT(C3:C39)</f>
        <v>30</v>
      </c>
      <c r="D40" s="88">
        <f>+COUNT(D3:D39)</f>
        <v>5</v>
      </c>
      <c r="E40" s="88">
        <f>+COUNT(E3:E39)</f>
        <v>2</v>
      </c>
      <c r="F40" s="68"/>
    </row>
    <row r="41" spans="1:5" ht="12.75">
      <c r="A41" s="30"/>
      <c r="B41" s="2"/>
      <c r="C41" s="5"/>
      <c r="D41" s="5"/>
      <c r="E41" s="5"/>
    </row>
    <row r="42" spans="1:6" ht="12.75">
      <c r="A42" s="200" t="s">
        <v>214</v>
      </c>
      <c r="B42" s="200"/>
      <c r="C42" s="201" t="s">
        <v>111</v>
      </c>
      <c r="D42" s="202"/>
      <c r="E42" s="203" t="s">
        <v>215</v>
      </c>
      <c r="F42" s="205">
        <f>+IF(C40+D40=0,0,(C40/(C40+D40))*100)</f>
        <v>85.71428571428571</v>
      </c>
    </row>
    <row r="43" spans="1:6" ht="12.75">
      <c r="A43" s="200"/>
      <c r="B43" s="200"/>
      <c r="C43" s="201" t="s">
        <v>216</v>
      </c>
      <c r="D43" s="202"/>
      <c r="E43" s="204"/>
      <c r="F43" s="206"/>
    </row>
    <row r="44" spans="1:6" ht="12.75">
      <c r="A44" s="208" t="s">
        <v>217</v>
      </c>
      <c r="B44" s="209"/>
      <c r="C44" s="98" t="s">
        <v>218</v>
      </c>
      <c r="D44" s="99"/>
      <c r="E44" s="79"/>
      <c r="F44" s="214" t="str">
        <f>+IF(F42&gt;80,"SD",IF(F42&gt;60,"MD",IF(F42&gt;40,"ID","ND")))</f>
        <v>SD</v>
      </c>
    </row>
    <row r="45" spans="1:6" ht="12.75">
      <c r="A45" s="210"/>
      <c r="B45" s="211"/>
      <c r="C45" s="80" t="s">
        <v>219</v>
      </c>
      <c r="D45" s="84" t="s">
        <v>220</v>
      </c>
      <c r="E45" s="82"/>
      <c r="F45" s="215" t="s">
        <v>221</v>
      </c>
    </row>
    <row r="46" spans="1:6" ht="12.75">
      <c r="A46" s="210"/>
      <c r="B46" s="211"/>
      <c r="C46" s="83" t="s">
        <v>222</v>
      </c>
      <c r="D46" s="84"/>
      <c r="E46" s="100"/>
      <c r="F46" s="215" t="s">
        <v>221</v>
      </c>
    </row>
    <row r="47" spans="1:6" ht="12.75">
      <c r="A47" s="212"/>
      <c r="B47" s="213"/>
      <c r="C47" s="83" t="s">
        <v>223</v>
      </c>
      <c r="D47" s="84"/>
      <c r="E47" s="82"/>
      <c r="F47" s="216" t="s">
        <v>221</v>
      </c>
    </row>
    <row r="48" spans="1:6" ht="12.75">
      <c r="A48" s="200" t="s">
        <v>224</v>
      </c>
      <c r="B48" s="200"/>
      <c r="C48" s="83" t="s">
        <v>225</v>
      </c>
      <c r="D48" s="84"/>
      <c r="E48" s="86"/>
      <c r="F48" s="214" t="str">
        <f>+IF(F42&gt;80,"RB",IF(F42&gt;60,"RM",IF(F42&gt;40,"RS","RA")))</f>
        <v>RB</v>
      </c>
    </row>
    <row r="49" spans="1:6" ht="12.75">
      <c r="A49" s="200"/>
      <c r="B49" s="200"/>
      <c r="C49" s="83" t="s">
        <v>226</v>
      </c>
      <c r="D49" s="84"/>
      <c r="E49" s="86"/>
      <c r="F49" s="215" t="s">
        <v>221</v>
      </c>
    </row>
    <row r="50" spans="1:6" ht="12.75">
      <c r="A50" s="200"/>
      <c r="B50" s="200"/>
      <c r="C50" s="217" t="s">
        <v>227</v>
      </c>
      <c r="D50" s="218"/>
      <c r="E50" s="219"/>
      <c r="F50" s="215" t="s">
        <v>221</v>
      </c>
    </row>
    <row r="51" spans="1:6" ht="12.75">
      <c r="A51" s="200"/>
      <c r="B51" s="200"/>
      <c r="C51" s="83" t="s">
        <v>228</v>
      </c>
      <c r="D51" s="84"/>
      <c r="E51" s="86"/>
      <c r="F51" s="216" t="s">
        <v>221</v>
      </c>
    </row>
    <row r="52" spans="1:6" ht="12.75">
      <c r="A52" s="101"/>
      <c r="B52" s="102"/>
      <c r="C52" s="102"/>
      <c r="D52" s="102"/>
      <c r="E52" s="102"/>
      <c r="F52" s="102"/>
    </row>
    <row r="53" spans="1:6" ht="27.75" customHeight="1">
      <c r="A53" s="207" t="s">
        <v>181</v>
      </c>
      <c r="B53" s="207"/>
      <c r="C53" s="207"/>
      <c r="D53" s="207"/>
      <c r="E53" s="207"/>
      <c r="F53" s="207"/>
    </row>
    <row r="54" spans="2:6" ht="12.75">
      <c r="B54" s="102"/>
      <c r="C54" s="102"/>
      <c r="D54" s="102"/>
      <c r="E54" s="102"/>
      <c r="F54" s="102"/>
    </row>
    <row r="55" spans="1:5" ht="12.75">
      <c r="A55" s="13"/>
      <c r="C55" s="5"/>
      <c r="D55" s="5"/>
      <c r="E55" s="5"/>
    </row>
    <row r="56" spans="1:5" ht="12.75">
      <c r="A56" s="13"/>
      <c r="C56" s="5"/>
      <c r="D56" s="5"/>
      <c r="E56" s="5"/>
    </row>
    <row r="57" spans="1:5" ht="12.75">
      <c r="A57" s="13"/>
      <c r="C57" s="5"/>
      <c r="D57" s="5"/>
      <c r="E57" s="5"/>
    </row>
    <row r="58" spans="1:5" ht="12.75">
      <c r="A58" s="13"/>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1:5" ht="12.75">
      <c r="A85" s="13"/>
      <c r="C85" s="5"/>
      <c r="D85" s="5"/>
      <c r="E85" s="5"/>
    </row>
    <row r="86" spans="1:5" ht="12.75">
      <c r="A86" s="13"/>
      <c r="C86" s="5"/>
      <c r="D86" s="5"/>
      <c r="E86" s="5"/>
    </row>
    <row r="87" spans="1:5" ht="12.75">
      <c r="A87" s="13"/>
      <c r="C87" s="5"/>
      <c r="D87" s="5"/>
      <c r="E87" s="5"/>
    </row>
    <row r="88" spans="1:5" ht="12.75">
      <c r="A88" s="13"/>
      <c r="C88" s="5"/>
      <c r="D88" s="5"/>
      <c r="E88" s="5"/>
    </row>
    <row r="89" spans="1:5" ht="12.75">
      <c r="A89" s="13"/>
      <c r="C89" s="5"/>
      <c r="D89" s="5"/>
      <c r="E89" s="5"/>
    </row>
    <row r="90" spans="1:5" ht="12.75">
      <c r="A90" s="13"/>
      <c r="C90" s="5"/>
      <c r="D90" s="5"/>
      <c r="E90" s="5"/>
    </row>
    <row r="91" spans="1:5" ht="12.75">
      <c r="A91" s="13"/>
      <c r="C91" s="5"/>
      <c r="D91" s="5"/>
      <c r="E91" s="5"/>
    </row>
    <row r="92" spans="3:5" ht="12.75">
      <c r="C92" s="5"/>
      <c r="D92" s="5"/>
      <c r="E92" s="5"/>
    </row>
    <row r="93" spans="3:5" ht="12.75">
      <c r="C93" s="5"/>
      <c r="D93" s="5"/>
      <c r="E93" s="5"/>
    </row>
  </sheetData>
  <sheetProtection/>
  <mergeCells count="14">
    <mergeCell ref="A44:B47"/>
    <mergeCell ref="F44:F47"/>
    <mergeCell ref="A48:B51"/>
    <mergeCell ref="F48:F51"/>
    <mergeCell ref="C50:E50"/>
    <mergeCell ref="A53:F53"/>
    <mergeCell ref="A1:B1"/>
    <mergeCell ref="A2:E2"/>
    <mergeCell ref="A42:B43"/>
    <mergeCell ref="C42:D42"/>
    <mergeCell ref="E42:E43"/>
    <mergeCell ref="F42:F43"/>
    <mergeCell ref="C43:D43"/>
    <mergeCell ref="F27:F28"/>
  </mergeCells>
  <hyperlinks>
    <hyperlink ref="F42:F51" location="'M Resultados'!A1:G31" display="'M Resultados'!A1:G31"/>
    <hyperlink ref="F48:F51" location="'Resumen de Resultados'!G14" display="'Resumen de Resultados'!G14"/>
    <hyperlink ref="F44:F47" location="'Resumen de Resultados'!F14" display="'Resumen de Resultados'!F14"/>
    <hyperlink ref="F42:F43" location="'Resumen de Resultados'!C14" display="'Resumen de Resultados'!C14"/>
  </hyperlinks>
  <printOptions/>
  <pageMargins left="0.75" right="0.28" top="1.18" bottom="1" header="0.46" footer="0.5"/>
  <pageSetup horizontalDpi="600" verticalDpi="600" orientation="portrait" scale="90" r:id="rId1"/>
  <headerFooter alignWithMargins="0">
    <oddHeader>&amp;L&amp;"Arial,Bold"&amp;14PROGRAMA:
EJERCICIO AL 31 DE DICIEMBRE DEL 2007</oddHeader>
    <oddFooter>&amp;L&amp;8Banco Interamericano de Desarrollo&amp;C&amp;8Pag. &amp;P de &amp;N&amp;R&amp;8 05/12/2007</oddFooter>
  </headerFooter>
</worksheet>
</file>

<file path=xl/worksheets/sheet6.xml><?xml version="1.0" encoding="utf-8"?>
<worksheet xmlns="http://schemas.openxmlformats.org/spreadsheetml/2006/main" xmlns:r="http://schemas.openxmlformats.org/officeDocument/2006/relationships">
  <dimension ref="A1:L103"/>
  <sheetViews>
    <sheetView zoomScaleSheetLayoutView="100" zoomScalePageLayoutView="0" workbookViewId="0" topLeftCell="A64">
      <selection activeCell="G69" sqref="G69"/>
    </sheetView>
  </sheetViews>
  <sheetFormatPr defaultColWidth="9.140625" defaultRowHeight="12.75"/>
  <cols>
    <col min="1" max="1" width="3.421875" style="12" customWidth="1"/>
    <col min="2" max="2" width="50.7109375" style="6" customWidth="1"/>
    <col min="3" max="5" width="7.7109375" style="10" customWidth="1"/>
    <col min="6" max="6" width="33.7109375" style="5" customWidth="1"/>
    <col min="7" max="7" width="33.00390625" style="5" customWidth="1"/>
    <col min="8" max="12" width="9.140625" style="5" customWidth="1"/>
  </cols>
  <sheetData>
    <row r="1" spans="1:12" ht="18.75" customHeight="1">
      <c r="A1" s="254" t="s">
        <v>123</v>
      </c>
      <c r="B1" s="254"/>
      <c r="C1" s="51" t="s">
        <v>111</v>
      </c>
      <c r="D1" s="51" t="s">
        <v>112</v>
      </c>
      <c r="E1" s="52" t="s">
        <v>110</v>
      </c>
      <c r="F1" s="66" t="s">
        <v>19</v>
      </c>
      <c r="G1" s="8"/>
      <c r="H1" s="8"/>
      <c r="I1" s="8"/>
      <c r="J1" s="8"/>
      <c r="K1" s="8"/>
      <c r="L1" s="8"/>
    </row>
    <row r="2" spans="1:12" ht="12" customHeight="1">
      <c r="A2" s="255"/>
      <c r="B2" s="255"/>
      <c r="C2" s="255"/>
      <c r="D2" s="255"/>
      <c r="E2" s="255"/>
      <c r="F2" s="71"/>
      <c r="G2" s="8"/>
      <c r="H2" s="8"/>
      <c r="I2" s="8"/>
      <c r="J2" s="8"/>
      <c r="K2" s="8"/>
      <c r="L2" s="8"/>
    </row>
    <row r="3" spans="1:6" ht="102">
      <c r="A3" s="56">
        <v>1</v>
      </c>
      <c r="B3" s="59" t="s">
        <v>68</v>
      </c>
      <c r="C3" s="89">
        <v>1</v>
      </c>
      <c r="D3" s="89"/>
      <c r="E3" s="89"/>
      <c r="F3" s="113" t="s">
        <v>384</v>
      </c>
    </row>
    <row r="4" spans="1:6" ht="33.75">
      <c r="A4" s="35">
        <v>2</v>
      </c>
      <c r="B4" s="4" t="s">
        <v>69</v>
      </c>
      <c r="C4" s="89">
        <v>1</v>
      </c>
      <c r="D4" s="89"/>
      <c r="E4" s="89"/>
      <c r="F4" s="113" t="s">
        <v>385</v>
      </c>
    </row>
    <row r="5" spans="1:6" ht="38.25">
      <c r="A5" s="35">
        <v>3</v>
      </c>
      <c r="B5" s="4" t="s">
        <v>70</v>
      </c>
      <c r="C5" s="89">
        <v>1</v>
      </c>
      <c r="D5" s="89"/>
      <c r="E5" s="89"/>
      <c r="F5" s="113" t="s">
        <v>414</v>
      </c>
    </row>
    <row r="6" spans="1:6" ht="25.5">
      <c r="A6" s="35">
        <v>4</v>
      </c>
      <c r="B6" s="4" t="s">
        <v>74</v>
      </c>
      <c r="C6" s="89">
        <v>1</v>
      </c>
      <c r="D6" s="89"/>
      <c r="E6" s="89"/>
      <c r="F6" s="113" t="s">
        <v>386</v>
      </c>
    </row>
    <row r="7" spans="1:6" ht="78.75">
      <c r="A7" s="35">
        <v>5</v>
      </c>
      <c r="B7" s="39" t="s">
        <v>75</v>
      </c>
      <c r="C7" s="89">
        <v>1</v>
      </c>
      <c r="D7" s="89"/>
      <c r="E7" s="89"/>
      <c r="F7" s="113" t="s">
        <v>415</v>
      </c>
    </row>
    <row r="8" spans="1:6" ht="33.75">
      <c r="A8" s="35">
        <v>6</v>
      </c>
      <c r="B8" s="4" t="s">
        <v>76</v>
      </c>
      <c r="C8" s="89">
        <v>1</v>
      </c>
      <c r="D8" s="89"/>
      <c r="E8" s="89"/>
      <c r="F8" s="113" t="s">
        <v>387</v>
      </c>
    </row>
    <row r="9" spans="1:6" ht="12.75">
      <c r="A9" s="258" t="s">
        <v>247</v>
      </c>
      <c r="B9" s="259"/>
      <c r="C9" s="259"/>
      <c r="D9" s="259"/>
      <c r="E9" s="260"/>
      <c r="F9" s="247"/>
    </row>
    <row r="10" spans="1:6" ht="12.75">
      <c r="A10" s="261" t="s">
        <v>248</v>
      </c>
      <c r="B10" s="262"/>
      <c r="C10" s="262"/>
      <c r="D10" s="262"/>
      <c r="E10" s="263"/>
      <c r="F10" s="248"/>
    </row>
    <row r="11" spans="1:6" ht="67.5">
      <c r="A11" s="35">
        <v>7</v>
      </c>
      <c r="B11" s="4" t="s">
        <v>77</v>
      </c>
      <c r="C11" s="89"/>
      <c r="D11" s="89"/>
      <c r="E11" s="89">
        <v>1</v>
      </c>
      <c r="F11" s="113" t="s">
        <v>353</v>
      </c>
    </row>
    <row r="12" spans="1:6" ht="38.25">
      <c r="A12" s="35">
        <v>8</v>
      </c>
      <c r="B12" s="4" t="s">
        <v>78</v>
      </c>
      <c r="C12" s="89">
        <v>1</v>
      </c>
      <c r="D12" s="89"/>
      <c r="E12" s="89"/>
      <c r="F12" s="113" t="s">
        <v>388</v>
      </c>
    </row>
    <row r="13" spans="1:6" ht="114.75">
      <c r="A13" s="35">
        <v>9</v>
      </c>
      <c r="B13" s="4" t="s">
        <v>198</v>
      </c>
      <c r="C13" s="89">
        <v>1</v>
      </c>
      <c r="D13" s="89" t="s">
        <v>353</v>
      </c>
      <c r="E13" s="89"/>
      <c r="F13" s="113" t="s">
        <v>389</v>
      </c>
    </row>
    <row r="14" spans="1:6" ht="33.75">
      <c r="A14" s="35">
        <v>10</v>
      </c>
      <c r="B14" s="4" t="s">
        <v>79</v>
      </c>
      <c r="C14" s="89" t="s">
        <v>353</v>
      </c>
      <c r="D14" s="89"/>
      <c r="E14" s="89">
        <v>1</v>
      </c>
      <c r="F14" s="113" t="s">
        <v>390</v>
      </c>
    </row>
    <row r="15" spans="1:6" ht="38.25">
      <c r="A15" s="35">
        <v>11</v>
      </c>
      <c r="B15" s="39" t="s">
        <v>80</v>
      </c>
      <c r="C15" s="89">
        <v>1</v>
      </c>
      <c r="D15" s="89"/>
      <c r="E15" s="89"/>
      <c r="F15" s="113" t="s">
        <v>416</v>
      </c>
    </row>
    <row r="16" spans="1:6" ht="67.5">
      <c r="A16" s="35">
        <v>12</v>
      </c>
      <c r="B16" s="4" t="s">
        <v>81</v>
      </c>
      <c r="C16" s="89"/>
      <c r="D16" s="89"/>
      <c r="E16" s="89">
        <v>1</v>
      </c>
      <c r="F16" s="113" t="s">
        <v>353</v>
      </c>
    </row>
    <row r="17" spans="1:6" ht="12.75">
      <c r="A17" s="264" t="s">
        <v>249</v>
      </c>
      <c r="B17" s="265"/>
      <c r="C17" s="265"/>
      <c r="D17" s="265"/>
      <c r="E17" s="266"/>
      <c r="F17" s="73"/>
    </row>
    <row r="18" spans="1:6" ht="89.25">
      <c r="A18" s="35">
        <v>13</v>
      </c>
      <c r="B18" s="4" t="s">
        <v>82</v>
      </c>
      <c r="C18" s="89">
        <v>1</v>
      </c>
      <c r="D18" s="89"/>
      <c r="E18" s="89"/>
      <c r="F18" s="113" t="s">
        <v>417</v>
      </c>
    </row>
    <row r="19" spans="1:6" ht="22.5">
      <c r="A19" s="35">
        <v>14</v>
      </c>
      <c r="B19" s="4" t="s">
        <v>83</v>
      </c>
      <c r="C19" s="89">
        <v>1</v>
      </c>
      <c r="D19" s="89"/>
      <c r="E19" s="89"/>
      <c r="F19" s="113" t="s">
        <v>418</v>
      </c>
    </row>
    <row r="20" spans="1:6" ht="25.5">
      <c r="A20" s="35">
        <v>15</v>
      </c>
      <c r="B20" s="4" t="s">
        <v>84</v>
      </c>
      <c r="C20" s="89" t="s">
        <v>353</v>
      </c>
      <c r="D20" s="89">
        <v>1</v>
      </c>
      <c r="E20" s="89"/>
      <c r="F20" s="113" t="s">
        <v>419</v>
      </c>
    </row>
    <row r="21" spans="1:6" ht="51">
      <c r="A21" s="35">
        <v>16</v>
      </c>
      <c r="B21" s="4" t="s">
        <v>85</v>
      </c>
      <c r="C21" s="89">
        <v>1</v>
      </c>
      <c r="D21" s="89"/>
      <c r="E21" s="89"/>
      <c r="F21" s="113" t="s">
        <v>420</v>
      </c>
    </row>
    <row r="22" spans="1:6" ht="45">
      <c r="A22" s="38">
        <v>17</v>
      </c>
      <c r="B22" s="39" t="s">
        <v>86</v>
      </c>
      <c r="C22" s="89"/>
      <c r="D22" s="89"/>
      <c r="E22" s="89">
        <v>1</v>
      </c>
      <c r="F22" s="113" t="s">
        <v>353</v>
      </c>
    </row>
    <row r="23" spans="1:6" ht="10.5" customHeight="1">
      <c r="A23" s="237" t="s">
        <v>250</v>
      </c>
      <c r="B23" s="238"/>
      <c r="C23" s="238"/>
      <c r="D23" s="238"/>
      <c r="E23" s="239"/>
      <c r="F23" s="247"/>
    </row>
    <row r="24" spans="1:6" ht="12.75">
      <c r="A24" s="237" t="s">
        <v>251</v>
      </c>
      <c r="B24" s="238"/>
      <c r="C24" s="238"/>
      <c r="D24" s="238"/>
      <c r="E24" s="239"/>
      <c r="F24" s="248"/>
    </row>
    <row r="25" spans="1:6" ht="51" customHeight="1">
      <c r="A25" s="25">
        <v>18</v>
      </c>
      <c r="B25" s="41" t="s">
        <v>87</v>
      </c>
      <c r="C25" s="89">
        <v>1</v>
      </c>
      <c r="D25" s="89"/>
      <c r="E25" s="89"/>
      <c r="F25" s="113" t="s">
        <v>421</v>
      </c>
    </row>
    <row r="26" spans="1:6" ht="84.75" customHeight="1">
      <c r="A26" s="25">
        <v>19</v>
      </c>
      <c r="B26" s="11" t="s">
        <v>88</v>
      </c>
      <c r="C26" s="89">
        <v>1</v>
      </c>
      <c r="D26" s="89"/>
      <c r="E26" s="89"/>
      <c r="F26" s="159" t="s">
        <v>422</v>
      </c>
    </row>
    <row r="27" spans="1:6" ht="33.75">
      <c r="A27" s="25">
        <v>20</v>
      </c>
      <c r="B27" s="11" t="s">
        <v>89</v>
      </c>
      <c r="C27" s="89">
        <v>1</v>
      </c>
      <c r="D27" s="89"/>
      <c r="E27" s="89"/>
      <c r="F27" s="160"/>
    </row>
    <row r="28" spans="1:6" ht="56.25">
      <c r="A28" s="25">
        <v>21</v>
      </c>
      <c r="B28" s="11" t="s">
        <v>90</v>
      </c>
      <c r="C28" s="89"/>
      <c r="D28" s="89"/>
      <c r="E28" s="89">
        <v>1</v>
      </c>
      <c r="F28" s="113" t="s">
        <v>353</v>
      </c>
    </row>
    <row r="29" spans="1:6" ht="22.5">
      <c r="A29" s="25">
        <v>22</v>
      </c>
      <c r="B29" s="11" t="s">
        <v>91</v>
      </c>
      <c r="C29" s="89" t="s">
        <v>353</v>
      </c>
      <c r="D29" s="89"/>
      <c r="E29" s="89">
        <v>1</v>
      </c>
      <c r="F29" s="113"/>
    </row>
    <row r="30" spans="1:6" ht="33.75">
      <c r="A30" s="25">
        <v>23</v>
      </c>
      <c r="B30" s="11" t="s">
        <v>92</v>
      </c>
      <c r="C30" s="89">
        <v>1</v>
      </c>
      <c r="D30" s="89"/>
      <c r="E30" s="89"/>
      <c r="F30" s="113" t="s">
        <v>430</v>
      </c>
    </row>
    <row r="31" spans="1:6" ht="33.75">
      <c r="A31" s="25">
        <v>24</v>
      </c>
      <c r="B31" s="11" t="s">
        <v>93</v>
      </c>
      <c r="C31" s="89">
        <v>1</v>
      </c>
      <c r="D31" s="89"/>
      <c r="E31" s="89"/>
      <c r="F31" s="113" t="s">
        <v>431</v>
      </c>
    </row>
    <row r="32" spans="1:6" ht="24.75" customHeight="1">
      <c r="A32" s="25">
        <v>25</v>
      </c>
      <c r="B32" s="11" t="s">
        <v>94</v>
      </c>
      <c r="C32" s="89">
        <v>1</v>
      </c>
      <c r="D32" s="89"/>
      <c r="E32" s="89"/>
      <c r="F32" s="113" t="s">
        <v>337</v>
      </c>
    </row>
    <row r="33" spans="1:6" ht="38.25">
      <c r="A33" s="25">
        <v>26</v>
      </c>
      <c r="B33" s="11" t="s">
        <v>95</v>
      </c>
      <c r="C33" s="89">
        <v>1</v>
      </c>
      <c r="D33" s="89"/>
      <c r="E33" s="89"/>
      <c r="F33" s="113" t="s">
        <v>338</v>
      </c>
    </row>
    <row r="34" spans="1:6" ht="46.5" customHeight="1">
      <c r="A34" s="25">
        <v>27</v>
      </c>
      <c r="B34" s="11" t="s">
        <v>167</v>
      </c>
      <c r="C34" s="89" t="s">
        <v>353</v>
      </c>
      <c r="D34" s="89"/>
      <c r="E34" s="89">
        <v>1</v>
      </c>
      <c r="F34" s="249" t="s">
        <v>432</v>
      </c>
    </row>
    <row r="35" spans="1:6" ht="33.75">
      <c r="A35" s="25">
        <v>28</v>
      </c>
      <c r="B35" s="11" t="s">
        <v>168</v>
      </c>
      <c r="C35" s="89" t="s">
        <v>353</v>
      </c>
      <c r="D35" s="89"/>
      <c r="E35" s="89">
        <v>1</v>
      </c>
      <c r="F35" s="250"/>
    </row>
    <row r="36" spans="1:6" ht="45">
      <c r="A36" s="25">
        <v>29</v>
      </c>
      <c r="B36" s="11" t="s">
        <v>96</v>
      </c>
      <c r="C36" s="89"/>
      <c r="D36" s="89"/>
      <c r="E36" s="89">
        <v>1</v>
      </c>
      <c r="F36" s="113" t="s">
        <v>353</v>
      </c>
    </row>
    <row r="37" spans="1:6" ht="56.25">
      <c r="A37" s="25">
        <v>30</v>
      </c>
      <c r="B37" s="11" t="s">
        <v>98</v>
      </c>
      <c r="C37" s="89"/>
      <c r="D37" s="89"/>
      <c r="E37" s="89">
        <v>1</v>
      </c>
      <c r="F37" s="113" t="s">
        <v>353</v>
      </c>
    </row>
    <row r="38" spans="1:6" ht="45">
      <c r="A38" s="25">
        <v>31</v>
      </c>
      <c r="B38" s="11" t="s">
        <v>166</v>
      </c>
      <c r="C38" s="89"/>
      <c r="D38" s="89"/>
      <c r="E38" s="89">
        <v>1</v>
      </c>
      <c r="F38" s="113" t="s">
        <v>353</v>
      </c>
    </row>
    <row r="39" spans="1:6" ht="24" customHeight="1">
      <c r="A39" s="237" t="s">
        <v>252</v>
      </c>
      <c r="B39" s="238"/>
      <c r="C39" s="256"/>
      <c r="D39" s="256"/>
      <c r="E39" s="257"/>
      <c r="F39" s="73"/>
    </row>
    <row r="40" spans="1:6" ht="33.75">
      <c r="A40" s="25">
        <v>32</v>
      </c>
      <c r="B40" s="41" t="s">
        <v>99</v>
      </c>
      <c r="C40" s="89" t="s">
        <v>353</v>
      </c>
      <c r="D40" s="89"/>
      <c r="E40" s="89">
        <v>1</v>
      </c>
      <c r="F40" s="249" t="s">
        <v>433</v>
      </c>
    </row>
    <row r="41" spans="1:6" ht="15.75">
      <c r="A41" s="25">
        <v>33</v>
      </c>
      <c r="B41" s="41" t="s">
        <v>100</v>
      </c>
      <c r="C41" s="89" t="s">
        <v>353</v>
      </c>
      <c r="D41" s="89"/>
      <c r="E41" s="89">
        <v>1</v>
      </c>
      <c r="F41" s="251"/>
    </row>
    <row r="42" spans="1:6" ht="22.5">
      <c r="A42" s="25">
        <v>34</v>
      </c>
      <c r="B42" s="41" t="s">
        <v>101</v>
      </c>
      <c r="C42" s="89" t="s">
        <v>353</v>
      </c>
      <c r="D42" s="89"/>
      <c r="E42" s="89">
        <v>1</v>
      </c>
      <c r="F42" s="250"/>
    </row>
    <row r="43" spans="1:6" ht="12.75">
      <c r="A43" s="237" t="s">
        <v>253</v>
      </c>
      <c r="B43" s="238"/>
      <c r="C43" s="238"/>
      <c r="D43" s="238"/>
      <c r="E43" s="239"/>
      <c r="F43" s="247"/>
    </row>
    <row r="44" spans="1:6" ht="12.75">
      <c r="A44" s="237" t="s">
        <v>254</v>
      </c>
      <c r="B44" s="238"/>
      <c r="C44" s="238"/>
      <c r="D44" s="238"/>
      <c r="E44" s="239"/>
      <c r="F44" s="248"/>
    </row>
    <row r="45" spans="1:6" ht="38.25">
      <c r="A45" s="25">
        <v>35</v>
      </c>
      <c r="B45" s="11" t="s">
        <v>102</v>
      </c>
      <c r="C45" s="89">
        <v>1</v>
      </c>
      <c r="D45" s="89"/>
      <c r="E45" s="89"/>
      <c r="F45" s="161" t="s">
        <v>447</v>
      </c>
    </row>
    <row r="46" spans="1:6" ht="102">
      <c r="A46" s="25">
        <v>36</v>
      </c>
      <c r="B46" s="11" t="s">
        <v>103</v>
      </c>
      <c r="C46" s="89">
        <v>1</v>
      </c>
      <c r="D46" s="89" t="s">
        <v>353</v>
      </c>
      <c r="E46" s="89"/>
      <c r="F46" s="161" t="s">
        <v>448</v>
      </c>
    </row>
    <row r="47" spans="1:6" ht="63.75" customHeight="1">
      <c r="A47" s="25">
        <v>37</v>
      </c>
      <c r="B47" s="11" t="s">
        <v>104</v>
      </c>
      <c r="C47" s="89">
        <v>1</v>
      </c>
      <c r="D47" s="89"/>
      <c r="E47" s="89"/>
      <c r="F47" s="252" t="s">
        <v>445</v>
      </c>
    </row>
    <row r="48" spans="1:6" ht="22.5">
      <c r="A48" s="25">
        <v>38</v>
      </c>
      <c r="B48" s="11" t="s">
        <v>105</v>
      </c>
      <c r="C48" s="89">
        <v>1</v>
      </c>
      <c r="D48" s="89"/>
      <c r="E48" s="89"/>
      <c r="F48" s="253"/>
    </row>
    <row r="49" spans="1:6" ht="35.25" customHeight="1">
      <c r="A49" s="25">
        <v>39</v>
      </c>
      <c r="B49" s="11" t="s">
        <v>106</v>
      </c>
      <c r="C49" s="89">
        <v>1</v>
      </c>
      <c r="D49" s="89"/>
      <c r="E49" s="89"/>
      <c r="F49" s="161" t="s">
        <v>444</v>
      </c>
    </row>
    <row r="50" spans="1:6" ht="76.5">
      <c r="A50" s="25">
        <v>40</v>
      </c>
      <c r="B50" s="11" t="s">
        <v>169</v>
      </c>
      <c r="C50" s="89">
        <v>1</v>
      </c>
      <c r="D50" s="89"/>
      <c r="E50" s="89"/>
      <c r="F50" s="161" t="s">
        <v>446</v>
      </c>
    </row>
    <row r="51" spans="1:6" ht="51">
      <c r="A51" s="25">
        <v>41</v>
      </c>
      <c r="B51" s="11" t="s">
        <v>107</v>
      </c>
      <c r="C51" s="89">
        <v>1</v>
      </c>
      <c r="D51" s="89"/>
      <c r="E51" s="89"/>
      <c r="F51" s="161" t="s">
        <v>449</v>
      </c>
    </row>
    <row r="52" spans="1:6" ht="63.75">
      <c r="A52" s="25">
        <v>42</v>
      </c>
      <c r="B52" s="11" t="s">
        <v>108</v>
      </c>
      <c r="C52" s="89">
        <v>1</v>
      </c>
      <c r="D52" s="89"/>
      <c r="E52" s="89"/>
      <c r="F52" s="161" t="s">
        <v>450</v>
      </c>
    </row>
    <row r="53" spans="1:6" ht="12" customHeight="1">
      <c r="A53" s="237" t="s">
        <v>255</v>
      </c>
      <c r="B53" s="238"/>
      <c r="C53" s="238"/>
      <c r="D53" s="238"/>
      <c r="E53" s="239"/>
      <c r="F53" s="247"/>
    </row>
    <row r="54" spans="1:6" ht="12.75">
      <c r="A54" s="237" t="s">
        <v>256</v>
      </c>
      <c r="B54" s="238"/>
      <c r="C54" s="238"/>
      <c r="D54" s="238"/>
      <c r="E54" s="239"/>
      <c r="F54" s="248"/>
    </row>
    <row r="55" spans="1:6" ht="51">
      <c r="A55" s="26">
        <v>43</v>
      </c>
      <c r="B55" s="41" t="s">
        <v>109</v>
      </c>
      <c r="C55" s="89">
        <v>1</v>
      </c>
      <c r="D55" s="89"/>
      <c r="E55" s="89"/>
      <c r="F55" s="161" t="s">
        <v>434</v>
      </c>
    </row>
    <row r="56" spans="1:6" ht="89.25">
      <c r="A56" s="26">
        <v>44</v>
      </c>
      <c r="B56" s="11" t="s">
        <v>113</v>
      </c>
      <c r="C56" s="89">
        <v>1</v>
      </c>
      <c r="D56" s="89"/>
      <c r="E56" s="89"/>
      <c r="F56" s="161" t="s">
        <v>435</v>
      </c>
    </row>
    <row r="57" spans="1:6" ht="45">
      <c r="A57" s="15">
        <v>45</v>
      </c>
      <c r="B57" s="11" t="s">
        <v>116</v>
      </c>
      <c r="C57" s="89">
        <v>1</v>
      </c>
      <c r="D57" s="89"/>
      <c r="E57" s="89"/>
      <c r="F57" s="161" t="s">
        <v>439</v>
      </c>
    </row>
    <row r="58" spans="1:6" ht="36.75" customHeight="1">
      <c r="A58" s="15">
        <v>46</v>
      </c>
      <c r="B58" s="11" t="s">
        <v>117</v>
      </c>
      <c r="C58" s="89">
        <v>1</v>
      </c>
      <c r="D58" s="89"/>
      <c r="E58" s="89"/>
      <c r="F58" s="113" t="s">
        <v>443</v>
      </c>
    </row>
    <row r="59" spans="1:6" ht="63.75">
      <c r="A59" s="15">
        <v>47</v>
      </c>
      <c r="B59" s="11" t="s">
        <v>118</v>
      </c>
      <c r="C59" s="89">
        <v>1</v>
      </c>
      <c r="D59" s="89"/>
      <c r="E59" s="89"/>
      <c r="F59" s="113" t="s">
        <v>442</v>
      </c>
    </row>
    <row r="60" spans="1:6" ht="89.25">
      <c r="A60" s="15">
        <v>48</v>
      </c>
      <c r="B60" s="11" t="s">
        <v>119</v>
      </c>
      <c r="C60" s="89">
        <v>1</v>
      </c>
      <c r="D60" s="89"/>
      <c r="E60" s="89"/>
      <c r="F60" s="113" t="s">
        <v>436</v>
      </c>
    </row>
    <row r="61" spans="1:6" ht="51">
      <c r="A61" s="15">
        <v>49</v>
      </c>
      <c r="B61" s="11" t="s">
        <v>120</v>
      </c>
      <c r="C61" s="89">
        <v>1</v>
      </c>
      <c r="D61" s="89" t="s">
        <v>353</v>
      </c>
      <c r="E61" s="89"/>
      <c r="F61" s="113" t="s">
        <v>437</v>
      </c>
    </row>
    <row r="62" spans="1:6" ht="76.5">
      <c r="A62" s="54">
        <v>50</v>
      </c>
      <c r="B62" s="48" t="s">
        <v>121</v>
      </c>
      <c r="C62" s="89">
        <v>1</v>
      </c>
      <c r="D62" s="89"/>
      <c r="E62" s="89"/>
      <c r="F62" s="113" t="s">
        <v>441</v>
      </c>
    </row>
    <row r="63" spans="1:6" ht="12.75">
      <c r="A63" s="267" t="s">
        <v>246</v>
      </c>
      <c r="B63" s="267"/>
      <c r="C63" s="267"/>
      <c r="D63" s="267"/>
      <c r="E63" s="267"/>
      <c r="F63" s="73"/>
    </row>
    <row r="64" spans="1:6" ht="63.75">
      <c r="A64" s="53">
        <v>51</v>
      </c>
      <c r="B64" s="50" t="s">
        <v>292</v>
      </c>
      <c r="C64" s="89">
        <v>1</v>
      </c>
      <c r="D64" s="89"/>
      <c r="E64" s="89"/>
      <c r="F64" s="113" t="s">
        <v>438</v>
      </c>
    </row>
    <row r="65" spans="1:6" ht="45">
      <c r="A65" s="15">
        <v>52</v>
      </c>
      <c r="B65" s="41" t="s">
        <v>122</v>
      </c>
      <c r="C65" s="89">
        <v>1</v>
      </c>
      <c r="D65" s="89"/>
      <c r="E65" s="89"/>
      <c r="F65" s="113" t="s">
        <v>440</v>
      </c>
    </row>
    <row r="66" spans="1:6" ht="12.75">
      <c r="A66" s="13"/>
      <c r="B66" s="87" t="s">
        <v>229</v>
      </c>
      <c r="C66" s="88">
        <f>+COUNT(C3:C65)</f>
        <v>37</v>
      </c>
      <c r="D66" s="88">
        <f>+COUNT(D3:D65)</f>
        <v>1</v>
      </c>
      <c r="E66" s="88">
        <f>+COUNT(E3:E65)</f>
        <v>14</v>
      </c>
      <c r="F66" s="73"/>
    </row>
    <row r="67" spans="1:5" ht="12.75">
      <c r="A67" s="13"/>
      <c r="B67" s="5"/>
      <c r="C67" s="14"/>
      <c r="D67" s="14"/>
      <c r="E67" s="14"/>
    </row>
    <row r="68" spans="1:6" ht="12.75">
      <c r="A68" s="200" t="s">
        <v>214</v>
      </c>
      <c r="B68" s="200"/>
      <c r="C68" s="201" t="s">
        <v>111</v>
      </c>
      <c r="D68" s="202"/>
      <c r="E68" s="203" t="s">
        <v>215</v>
      </c>
      <c r="F68" s="205">
        <f>+IF(C66+D66=0,0,(C66/(C66+D66))*100)</f>
        <v>97.36842105263158</v>
      </c>
    </row>
    <row r="69" spans="1:6" ht="12.75">
      <c r="A69" s="200"/>
      <c r="B69" s="200"/>
      <c r="C69" s="201" t="s">
        <v>216</v>
      </c>
      <c r="D69" s="202"/>
      <c r="E69" s="204"/>
      <c r="F69" s="206"/>
    </row>
    <row r="70" spans="1:6" ht="12.75">
      <c r="A70" s="208" t="s">
        <v>217</v>
      </c>
      <c r="B70" s="209"/>
      <c r="C70" s="98" t="s">
        <v>218</v>
      </c>
      <c r="D70" s="99"/>
      <c r="E70" s="79"/>
      <c r="F70" s="214" t="str">
        <f>+IF(F68&gt;80,"SD",IF(F68&gt;60,"MD",IF(F68&gt;40,"ID","ND")))</f>
        <v>SD</v>
      </c>
    </row>
    <row r="71" spans="1:6" ht="12.75">
      <c r="A71" s="210"/>
      <c r="B71" s="211"/>
      <c r="C71" s="80" t="s">
        <v>219</v>
      </c>
      <c r="D71" s="84" t="s">
        <v>220</v>
      </c>
      <c r="E71" s="82"/>
      <c r="F71" s="215" t="s">
        <v>221</v>
      </c>
    </row>
    <row r="72" spans="1:6" ht="12.75">
      <c r="A72" s="210"/>
      <c r="B72" s="211"/>
      <c r="C72" s="83" t="s">
        <v>222</v>
      </c>
      <c r="D72" s="84"/>
      <c r="E72" s="100"/>
      <c r="F72" s="215" t="s">
        <v>221</v>
      </c>
    </row>
    <row r="73" spans="1:6" ht="12.75">
      <c r="A73" s="212"/>
      <c r="B73" s="213"/>
      <c r="C73" s="83" t="s">
        <v>223</v>
      </c>
      <c r="D73" s="84"/>
      <c r="E73" s="82"/>
      <c r="F73" s="216" t="s">
        <v>221</v>
      </c>
    </row>
    <row r="74" spans="1:6" ht="12.75">
      <c r="A74" s="200" t="s">
        <v>224</v>
      </c>
      <c r="B74" s="200"/>
      <c r="C74" s="83" t="s">
        <v>225</v>
      </c>
      <c r="D74" s="84"/>
      <c r="E74" s="86"/>
      <c r="F74" s="214" t="str">
        <f>+IF(F68&gt;80,"RB",IF(F68&gt;60,"RM",IF(F68&gt;40,"RS","RA")))</f>
        <v>RB</v>
      </c>
    </row>
    <row r="75" spans="1:6" ht="12.75">
      <c r="A75" s="200"/>
      <c r="B75" s="200"/>
      <c r="C75" s="83" t="s">
        <v>226</v>
      </c>
      <c r="D75" s="84"/>
      <c r="E75" s="86"/>
      <c r="F75" s="215" t="s">
        <v>221</v>
      </c>
    </row>
    <row r="76" spans="1:6" ht="12.75">
      <c r="A76" s="200"/>
      <c r="B76" s="200"/>
      <c r="C76" s="217" t="s">
        <v>227</v>
      </c>
      <c r="D76" s="218"/>
      <c r="E76" s="219"/>
      <c r="F76" s="215" t="s">
        <v>221</v>
      </c>
    </row>
    <row r="77" spans="1:6" ht="12.75">
      <c r="A77" s="200"/>
      <c r="B77" s="200"/>
      <c r="C77" s="83" t="s">
        <v>228</v>
      </c>
      <c r="D77" s="84"/>
      <c r="E77" s="86"/>
      <c r="F77" s="216" t="s">
        <v>221</v>
      </c>
    </row>
    <row r="78" spans="1:6" ht="12.75">
      <c r="A78" s="101"/>
      <c r="B78" s="102"/>
      <c r="C78" s="102"/>
      <c r="D78" s="102"/>
      <c r="E78" s="102"/>
      <c r="F78" s="102"/>
    </row>
    <row r="79" spans="1:6" ht="24.75" customHeight="1">
      <c r="A79" s="207" t="s">
        <v>181</v>
      </c>
      <c r="B79" s="207"/>
      <c r="C79" s="207"/>
      <c r="D79" s="207"/>
      <c r="E79" s="207"/>
      <c r="F79" s="207"/>
    </row>
    <row r="80" spans="2:6" ht="12.75">
      <c r="B80" s="102"/>
      <c r="C80" s="102"/>
      <c r="D80" s="102"/>
      <c r="E80" s="102"/>
      <c r="F80" s="102"/>
    </row>
    <row r="81" spans="1:5" ht="12.75">
      <c r="A81" s="13"/>
      <c r="B81" s="5"/>
      <c r="C81" s="14"/>
      <c r="D81" s="14"/>
      <c r="E81" s="14"/>
    </row>
    <row r="82" spans="1:5" ht="12.75">
      <c r="A82" s="13"/>
      <c r="B82" s="5"/>
      <c r="C82" s="14"/>
      <c r="D82" s="14"/>
      <c r="E82" s="14"/>
    </row>
    <row r="83" spans="1:5" ht="12.75">
      <c r="A83" s="13"/>
      <c r="B83" s="5"/>
      <c r="C83" s="14"/>
      <c r="D83" s="14"/>
      <c r="E83" s="14"/>
    </row>
    <row r="84" spans="1:5" ht="12.75">
      <c r="A84" s="13"/>
      <c r="B84" s="5"/>
      <c r="C84" s="14"/>
      <c r="D84" s="14"/>
      <c r="E84" s="14"/>
    </row>
    <row r="85" spans="1:5" ht="12.75">
      <c r="A85" s="13"/>
      <c r="B85" s="5"/>
      <c r="C85" s="14"/>
      <c r="D85" s="14"/>
      <c r="E85" s="14"/>
    </row>
    <row r="86" spans="1:5" ht="12.75">
      <c r="A86" s="13"/>
      <c r="B86" s="5"/>
      <c r="C86" s="14"/>
      <c r="D86" s="14"/>
      <c r="E86" s="14"/>
    </row>
    <row r="87" spans="1:5" ht="12.75">
      <c r="A87" s="13"/>
      <c r="B87" s="5"/>
      <c r="C87" s="14"/>
      <c r="D87" s="14"/>
      <c r="E87" s="14"/>
    </row>
    <row r="88" spans="1:5" ht="12.75">
      <c r="A88" s="13"/>
      <c r="B88" s="5"/>
      <c r="C88" s="14"/>
      <c r="D88" s="14"/>
      <c r="E88" s="14"/>
    </row>
    <row r="89" spans="1:5" ht="12.75">
      <c r="A89" s="13"/>
      <c r="B89" s="5"/>
      <c r="C89" s="14"/>
      <c r="D89" s="14"/>
      <c r="E89" s="14"/>
    </row>
    <row r="90" spans="1:5" ht="12.75">
      <c r="A90" s="13"/>
      <c r="B90" s="5"/>
      <c r="C90" s="14"/>
      <c r="D90" s="14"/>
      <c r="E90" s="14"/>
    </row>
    <row r="91" spans="1:5" ht="12.75">
      <c r="A91" s="13"/>
      <c r="B91" s="5"/>
      <c r="C91" s="14"/>
      <c r="D91" s="14"/>
      <c r="E91" s="14"/>
    </row>
    <row r="92" spans="1:5" ht="12.75">
      <c r="A92" s="13"/>
      <c r="B92" s="5"/>
      <c r="C92" s="14"/>
      <c r="D92" s="14"/>
      <c r="E92" s="14"/>
    </row>
    <row r="93" spans="1:5" ht="12.75">
      <c r="A93" s="13"/>
      <c r="B93" s="5"/>
      <c r="C93" s="14"/>
      <c r="D93" s="14"/>
      <c r="E93" s="14"/>
    </row>
    <row r="94" spans="1:2" ht="12.75">
      <c r="A94" s="13"/>
      <c r="B94" s="5"/>
    </row>
    <row r="95" spans="1:2" ht="12.75">
      <c r="A95" s="13"/>
      <c r="B95" s="5"/>
    </row>
    <row r="96" spans="1:2" ht="12.75">
      <c r="A96" s="13"/>
      <c r="B96" s="5"/>
    </row>
    <row r="97" spans="1:2" ht="12.75">
      <c r="A97" s="13"/>
      <c r="B97" s="5"/>
    </row>
    <row r="98" spans="1:2" ht="12.75">
      <c r="A98" s="13"/>
      <c r="B98" s="5"/>
    </row>
    <row r="99" spans="1:2" ht="12.75">
      <c r="A99" s="13"/>
      <c r="B99" s="5"/>
    </row>
    <row r="100" spans="1:2" ht="12.75">
      <c r="A100" s="13"/>
      <c r="B100" s="5"/>
    </row>
    <row r="101" spans="1:2" ht="12.75">
      <c r="A101" s="13"/>
      <c r="B101" s="5"/>
    </row>
    <row r="102" spans="1:2" ht="12.75">
      <c r="A102" s="13"/>
      <c r="B102" s="5"/>
    </row>
    <row r="103" ht="12.75">
      <c r="B103" s="5"/>
    </row>
  </sheetData>
  <sheetProtection/>
  <mergeCells count="32">
    <mergeCell ref="A79:F79"/>
    <mergeCell ref="A70:B73"/>
    <mergeCell ref="F70:F73"/>
    <mergeCell ref="A74:B77"/>
    <mergeCell ref="F74:F77"/>
    <mergeCell ref="C76:E76"/>
    <mergeCell ref="A68:B69"/>
    <mergeCell ref="C68:D68"/>
    <mergeCell ref="E68:E69"/>
    <mergeCell ref="F68:F69"/>
    <mergeCell ref="C69:D69"/>
    <mergeCell ref="A63:E63"/>
    <mergeCell ref="A1:B1"/>
    <mergeCell ref="A39:B39"/>
    <mergeCell ref="A2:E2"/>
    <mergeCell ref="A24:E24"/>
    <mergeCell ref="C39:E39"/>
    <mergeCell ref="F9:F10"/>
    <mergeCell ref="A23:E23"/>
    <mergeCell ref="A9:E9"/>
    <mergeCell ref="A10:E10"/>
    <mergeCell ref="A17:E17"/>
    <mergeCell ref="F53:F54"/>
    <mergeCell ref="F43:F44"/>
    <mergeCell ref="F23:F24"/>
    <mergeCell ref="A54:E54"/>
    <mergeCell ref="A53:E53"/>
    <mergeCell ref="A43:E43"/>
    <mergeCell ref="A44:E44"/>
    <mergeCell ref="F34:F35"/>
    <mergeCell ref="F40:F42"/>
    <mergeCell ref="F47:F48"/>
  </mergeCells>
  <hyperlinks>
    <hyperlink ref="F68:F77" location="'M Resultados'!A1" display="'M Resultados'!A1"/>
    <hyperlink ref="F68:F69" location="'Resumen de Resultados'!C15" display="'Resumen de Resultados'!C15"/>
    <hyperlink ref="F70:F73" location="'Resumen de Resultados'!F15" display="'Resumen de Resultados'!F15"/>
    <hyperlink ref="F74:F77" location="'Resumen de Resultados'!G15" display="'Resumen de Resultados'!G15"/>
  </hyperlinks>
  <printOptions horizontalCentered="1"/>
  <pageMargins left="0.75" right="0.75" top="0.86" bottom="0.62" header="0.22" footer="0.37"/>
  <pageSetup horizontalDpi="600" verticalDpi="600" orientation="portrait" scale="80" r:id="rId1"/>
  <headerFooter alignWithMargins="0">
    <oddHeader>&amp;L&amp;"Arial,Bold"&amp;14PROGRAMA:
EJERCICIO AL 31 DE DICIEMBRE DEL 2007</oddHeader>
    <oddFooter>&amp;L&amp;8Banco Interamericano de Desarrollo&amp;C&amp;8Pag. &amp;P de &amp;N&amp;R&amp;8 05/12/2007</oddFooter>
  </headerFooter>
  <rowBreaks count="2" manualBreakCount="2">
    <brk id="22" max="5" man="1"/>
    <brk id="42" max="5" man="1"/>
  </rowBreaks>
</worksheet>
</file>

<file path=xl/worksheets/sheet7.xml><?xml version="1.0" encoding="utf-8"?>
<worksheet xmlns="http://schemas.openxmlformats.org/spreadsheetml/2006/main" xmlns:r="http://schemas.openxmlformats.org/officeDocument/2006/relationships">
  <dimension ref="A1:V95"/>
  <sheetViews>
    <sheetView zoomScaleSheetLayoutView="100" zoomScalePageLayoutView="0" workbookViewId="0" topLeftCell="A34">
      <selection activeCell="H36" sqref="H36"/>
    </sheetView>
  </sheetViews>
  <sheetFormatPr defaultColWidth="9.140625" defaultRowHeight="12.75"/>
  <cols>
    <col min="1" max="1" width="3.421875" style="12" customWidth="1"/>
    <col min="2" max="2" width="50.7109375" style="5" customWidth="1"/>
    <col min="3" max="5" width="7.7109375" style="6" customWidth="1"/>
    <col min="6" max="6" width="27.8515625" style="5" bestFit="1" customWidth="1"/>
    <col min="7" max="7" width="18.8515625" style="5" customWidth="1"/>
    <col min="8" max="22" width="9.140625" style="5" customWidth="1"/>
  </cols>
  <sheetData>
    <row r="1" spans="1:22" ht="18.75" customHeight="1">
      <c r="A1" s="243" t="s">
        <v>208</v>
      </c>
      <c r="B1" s="244"/>
      <c r="C1" s="51" t="s">
        <v>111</v>
      </c>
      <c r="D1" s="51" t="s">
        <v>112</v>
      </c>
      <c r="E1" s="72" t="s">
        <v>110</v>
      </c>
      <c r="F1" s="66" t="s">
        <v>19</v>
      </c>
      <c r="G1" s="8"/>
      <c r="H1" s="8"/>
      <c r="I1" s="8"/>
      <c r="J1" s="8"/>
      <c r="K1" s="8"/>
      <c r="L1" s="8"/>
      <c r="M1" s="8"/>
      <c r="N1" s="8"/>
      <c r="O1" s="8"/>
      <c r="P1" s="8"/>
      <c r="Q1" s="8"/>
      <c r="R1" s="8"/>
      <c r="S1" s="8"/>
      <c r="T1" s="8"/>
      <c r="U1" s="8"/>
      <c r="V1" s="8"/>
    </row>
    <row r="2" spans="1:22" ht="14.25" customHeight="1">
      <c r="A2" s="268" t="s">
        <v>257</v>
      </c>
      <c r="B2" s="269"/>
      <c r="C2" s="269"/>
      <c r="D2" s="269"/>
      <c r="E2" s="269"/>
      <c r="F2" s="71"/>
      <c r="G2" s="8"/>
      <c r="H2" s="8"/>
      <c r="I2" s="8"/>
      <c r="J2" s="8"/>
      <c r="K2" s="8"/>
      <c r="L2" s="8"/>
      <c r="M2" s="8"/>
      <c r="N2" s="8"/>
      <c r="O2" s="8"/>
      <c r="P2" s="8"/>
      <c r="Q2" s="8"/>
      <c r="R2" s="8"/>
      <c r="S2" s="8"/>
      <c r="T2" s="8"/>
      <c r="U2" s="8"/>
      <c r="V2" s="8"/>
    </row>
    <row r="3" spans="1:6" ht="25.5">
      <c r="A3" s="35">
        <v>1</v>
      </c>
      <c r="B3" s="1" t="s">
        <v>124</v>
      </c>
      <c r="C3" s="89">
        <v>1</v>
      </c>
      <c r="D3" s="89"/>
      <c r="E3" s="89"/>
      <c r="F3" s="157" t="s">
        <v>293</v>
      </c>
    </row>
    <row r="4" spans="1:6" ht="25.5">
      <c r="A4" s="35">
        <v>2</v>
      </c>
      <c r="B4" s="1" t="s">
        <v>125</v>
      </c>
      <c r="C4" s="89">
        <v>1</v>
      </c>
      <c r="D4" s="89"/>
      <c r="E4" s="89"/>
      <c r="F4" s="113" t="s">
        <v>294</v>
      </c>
    </row>
    <row r="5" spans="1:6" ht="38.25">
      <c r="A5" s="35">
        <v>3</v>
      </c>
      <c r="B5" s="1" t="s">
        <v>126</v>
      </c>
      <c r="C5" s="89">
        <v>1</v>
      </c>
      <c r="D5" s="89"/>
      <c r="E5" s="89"/>
      <c r="F5" s="113" t="s">
        <v>295</v>
      </c>
    </row>
    <row r="6" spans="1:6" ht="33.75">
      <c r="A6" s="35">
        <v>4</v>
      </c>
      <c r="B6" s="40" t="s">
        <v>127</v>
      </c>
      <c r="C6" s="89">
        <v>1</v>
      </c>
      <c r="D6" s="89" t="s">
        <v>353</v>
      </c>
      <c r="E6" s="89"/>
      <c r="F6" s="113" t="s">
        <v>406</v>
      </c>
    </row>
    <row r="7" spans="1:6" ht="63.75">
      <c r="A7" s="35">
        <v>5</v>
      </c>
      <c r="B7" s="1" t="s">
        <v>128</v>
      </c>
      <c r="C7" s="89">
        <v>1</v>
      </c>
      <c r="D7" s="89"/>
      <c r="E7" s="89"/>
      <c r="F7" s="157" t="s">
        <v>296</v>
      </c>
    </row>
    <row r="8" spans="1:6" ht="78.75">
      <c r="A8" s="35">
        <v>6</v>
      </c>
      <c r="B8" s="1" t="s">
        <v>199</v>
      </c>
      <c r="C8" s="89">
        <v>1</v>
      </c>
      <c r="D8" s="89"/>
      <c r="E8" s="89"/>
      <c r="F8" s="113" t="s">
        <v>468</v>
      </c>
    </row>
    <row r="9" spans="1:6" ht="45">
      <c r="A9" s="35">
        <v>7</v>
      </c>
      <c r="B9" s="1" t="s">
        <v>152</v>
      </c>
      <c r="C9" s="89">
        <v>1</v>
      </c>
      <c r="D9" s="89"/>
      <c r="E9" s="89"/>
      <c r="F9" s="113" t="s">
        <v>470</v>
      </c>
    </row>
    <row r="10" spans="1:6" ht="76.5">
      <c r="A10" s="35">
        <v>8</v>
      </c>
      <c r="B10" s="1" t="s">
        <v>153</v>
      </c>
      <c r="C10" s="89">
        <v>1</v>
      </c>
      <c r="D10" s="89"/>
      <c r="E10" s="89"/>
      <c r="F10" s="113" t="s">
        <v>469</v>
      </c>
    </row>
    <row r="11" spans="1:6" ht="76.5">
      <c r="A11" s="36">
        <v>9</v>
      </c>
      <c r="B11" s="60" t="s">
        <v>154</v>
      </c>
      <c r="C11" s="89">
        <v>1</v>
      </c>
      <c r="D11" s="89"/>
      <c r="E11" s="89"/>
      <c r="F11" s="113" t="s">
        <v>298</v>
      </c>
    </row>
    <row r="12" spans="1:6" ht="12.75">
      <c r="A12" s="242" t="s">
        <v>299</v>
      </c>
      <c r="B12" s="242"/>
      <c r="C12" s="242"/>
      <c r="D12" s="242"/>
      <c r="E12" s="198"/>
      <c r="F12" s="73"/>
    </row>
    <row r="13" spans="1:6" ht="38.25">
      <c r="A13" s="56">
        <v>10</v>
      </c>
      <c r="B13" s="61" t="s">
        <v>155</v>
      </c>
      <c r="C13" s="89">
        <v>1</v>
      </c>
      <c r="D13" s="89"/>
      <c r="E13" s="89"/>
      <c r="F13" s="113" t="s">
        <v>300</v>
      </c>
    </row>
    <row r="14" spans="1:6" ht="38.25">
      <c r="A14" s="35">
        <v>11</v>
      </c>
      <c r="B14" s="40" t="s">
        <v>156</v>
      </c>
      <c r="C14" s="89">
        <v>1</v>
      </c>
      <c r="D14" s="89"/>
      <c r="E14" s="89"/>
      <c r="F14" s="113" t="s">
        <v>301</v>
      </c>
    </row>
    <row r="15" spans="1:6" ht="51">
      <c r="A15" s="35">
        <v>12</v>
      </c>
      <c r="B15" s="1" t="s">
        <v>170</v>
      </c>
      <c r="C15" s="89">
        <v>1</v>
      </c>
      <c r="D15" s="89"/>
      <c r="E15" s="89"/>
      <c r="F15" s="113" t="s">
        <v>302</v>
      </c>
    </row>
    <row r="16" spans="1:6" ht="51">
      <c r="A16" s="36">
        <v>13</v>
      </c>
      <c r="B16" s="60" t="s">
        <v>157</v>
      </c>
      <c r="C16" s="89">
        <v>1</v>
      </c>
      <c r="D16" s="89"/>
      <c r="E16" s="89"/>
      <c r="F16" s="113" t="s">
        <v>303</v>
      </c>
    </row>
    <row r="17" spans="1:6" ht="12.75">
      <c r="A17" s="242" t="s">
        <v>258</v>
      </c>
      <c r="B17" s="242"/>
      <c r="C17" s="242"/>
      <c r="D17" s="242"/>
      <c r="E17" s="198"/>
      <c r="F17" s="73"/>
    </row>
    <row r="18" spans="1:6" ht="63.75">
      <c r="A18" s="56">
        <v>14</v>
      </c>
      <c r="B18" s="61" t="s">
        <v>158</v>
      </c>
      <c r="C18" s="89">
        <v>1</v>
      </c>
      <c r="D18" s="89"/>
      <c r="E18" s="89"/>
      <c r="F18" s="113" t="s">
        <v>304</v>
      </c>
    </row>
    <row r="19" spans="1:6" ht="63.75">
      <c r="A19" s="35">
        <v>15</v>
      </c>
      <c r="B19" s="3" t="s">
        <v>176</v>
      </c>
      <c r="C19" s="89">
        <v>1</v>
      </c>
      <c r="D19" s="89"/>
      <c r="E19" s="89"/>
      <c r="F19" s="113" t="s">
        <v>305</v>
      </c>
    </row>
    <row r="20" spans="1:6" ht="76.5">
      <c r="A20" s="36">
        <v>16</v>
      </c>
      <c r="B20" s="3" t="s">
        <v>177</v>
      </c>
      <c r="C20" s="89">
        <v>1</v>
      </c>
      <c r="D20" s="89"/>
      <c r="E20" s="89" t="s">
        <v>274</v>
      </c>
      <c r="F20" s="113" t="s">
        <v>306</v>
      </c>
    </row>
    <row r="21" spans="1:6" ht="102">
      <c r="A21" s="62">
        <v>17</v>
      </c>
      <c r="B21" s="63" t="s">
        <v>171</v>
      </c>
      <c r="C21" s="89">
        <v>1</v>
      </c>
      <c r="D21" s="89"/>
      <c r="E21" s="89"/>
      <c r="F21" s="113" t="s">
        <v>307</v>
      </c>
    </row>
    <row r="22" spans="1:6" ht="12.75">
      <c r="A22" s="242" t="s">
        <v>259</v>
      </c>
      <c r="B22" s="242"/>
      <c r="C22" s="242"/>
      <c r="D22" s="242"/>
      <c r="E22" s="198"/>
      <c r="F22" s="73"/>
    </row>
    <row r="23" spans="1:6" ht="38.25">
      <c r="A23" s="64">
        <v>18</v>
      </c>
      <c r="B23" s="65" t="s">
        <v>178</v>
      </c>
      <c r="C23" s="89">
        <v>1</v>
      </c>
      <c r="D23" s="89"/>
      <c r="E23" s="89"/>
      <c r="F23" s="113" t="s">
        <v>308</v>
      </c>
    </row>
    <row r="24" spans="1:6" ht="51">
      <c r="A24" s="37">
        <v>19</v>
      </c>
      <c r="B24" s="3" t="s">
        <v>179</v>
      </c>
      <c r="C24" s="89">
        <v>1</v>
      </c>
      <c r="D24" s="89"/>
      <c r="E24" s="89"/>
      <c r="F24" s="113" t="s">
        <v>309</v>
      </c>
    </row>
    <row r="25" spans="1:6" ht="56.25">
      <c r="A25" s="37">
        <v>20</v>
      </c>
      <c r="B25" s="3" t="s">
        <v>180</v>
      </c>
      <c r="C25" s="89">
        <v>1</v>
      </c>
      <c r="D25" s="89"/>
      <c r="E25" s="89"/>
      <c r="F25" s="113" t="s">
        <v>310</v>
      </c>
    </row>
    <row r="26" spans="1:6" ht="45">
      <c r="A26" s="37">
        <v>21</v>
      </c>
      <c r="B26" s="3" t="s">
        <v>202</v>
      </c>
      <c r="C26" s="89">
        <v>1</v>
      </c>
      <c r="D26" s="89"/>
      <c r="E26" s="89"/>
      <c r="F26" s="113" t="s">
        <v>311</v>
      </c>
    </row>
    <row r="27" spans="1:6" ht="12.75">
      <c r="A27" s="237" t="s">
        <v>260</v>
      </c>
      <c r="B27" s="238"/>
      <c r="C27" s="238"/>
      <c r="D27" s="238"/>
      <c r="E27" s="238"/>
      <c r="F27" s="73"/>
    </row>
    <row r="28" spans="1:6" ht="63.75">
      <c r="A28" s="37">
        <v>22</v>
      </c>
      <c r="B28" s="3" t="s">
        <v>203</v>
      </c>
      <c r="C28" s="89">
        <v>1</v>
      </c>
      <c r="D28" s="89"/>
      <c r="E28" s="89"/>
      <c r="F28" s="113" t="s">
        <v>312</v>
      </c>
    </row>
    <row r="29" spans="1:6" ht="63.75">
      <c r="A29" s="37">
        <v>23</v>
      </c>
      <c r="B29" s="3" t="s">
        <v>172</v>
      </c>
      <c r="C29" s="89">
        <v>1</v>
      </c>
      <c r="D29" s="89"/>
      <c r="E29" s="89"/>
      <c r="F29" s="113" t="s">
        <v>313</v>
      </c>
    </row>
    <row r="30" spans="1:6" ht="38.25">
      <c r="A30" s="37">
        <v>24</v>
      </c>
      <c r="B30" s="3" t="s">
        <v>204</v>
      </c>
      <c r="C30" s="89">
        <v>1</v>
      </c>
      <c r="D30" s="89"/>
      <c r="E30" s="89"/>
      <c r="F30" s="113" t="s">
        <v>297</v>
      </c>
    </row>
    <row r="31" spans="1:6" ht="63.75">
      <c r="A31" s="37">
        <v>25</v>
      </c>
      <c r="B31" s="3" t="s">
        <v>314</v>
      </c>
      <c r="C31" s="89"/>
      <c r="D31" s="89">
        <v>1</v>
      </c>
      <c r="E31" s="89" t="s">
        <v>353</v>
      </c>
      <c r="F31" s="113" t="s">
        <v>459</v>
      </c>
    </row>
    <row r="32" spans="1:6" ht="89.25">
      <c r="A32" s="37">
        <v>26</v>
      </c>
      <c r="B32" s="3" t="s">
        <v>200</v>
      </c>
      <c r="C32" s="89">
        <v>1</v>
      </c>
      <c r="D32" s="89"/>
      <c r="E32" s="89"/>
      <c r="F32" s="113" t="s">
        <v>315</v>
      </c>
    </row>
    <row r="33" spans="1:6" ht="38.25">
      <c r="A33" s="37">
        <v>27</v>
      </c>
      <c r="B33" s="3" t="s">
        <v>205</v>
      </c>
      <c r="C33" s="114">
        <v>1</v>
      </c>
      <c r="D33" s="89"/>
      <c r="E33" s="89"/>
      <c r="F33" s="113" t="s">
        <v>316</v>
      </c>
    </row>
    <row r="34" spans="1:6" ht="76.5">
      <c r="A34" s="37">
        <v>28</v>
      </c>
      <c r="B34" s="3" t="s">
        <v>206</v>
      </c>
      <c r="C34" s="114">
        <v>1</v>
      </c>
      <c r="D34" s="89"/>
      <c r="E34" s="89" t="s">
        <v>353</v>
      </c>
      <c r="F34" s="113" t="s">
        <v>471</v>
      </c>
    </row>
    <row r="35" spans="1:6" ht="56.25">
      <c r="A35" s="37">
        <v>29</v>
      </c>
      <c r="B35" s="29" t="s">
        <v>207</v>
      </c>
      <c r="C35" s="114">
        <v>1</v>
      </c>
      <c r="D35" s="89"/>
      <c r="E35" s="89"/>
      <c r="F35" s="113" t="s">
        <v>317</v>
      </c>
    </row>
    <row r="36" spans="1:8" ht="12.75">
      <c r="A36" s="32"/>
      <c r="B36" s="87" t="s">
        <v>229</v>
      </c>
      <c r="C36" s="88">
        <f>+COUNT(C28:C35)+COUNT(C23:C26)+COUNT(C18:C21)+COUNT(C13:C16)+COUNT(C3:C11)</f>
        <v>28</v>
      </c>
      <c r="D36" s="88">
        <f>+COUNT(D28:D35)+COUNT(D23:D26)+COUNT(D18:D21)+COUNT(D13:D16)+COUNT(D3:D11)</f>
        <v>1</v>
      </c>
      <c r="E36" s="88">
        <f>+COUNT(E28:E35)+COUNT(E23:E26)+COUNT(E18:E21)+COUNT(E13:E16)+COUNT(E3:E11)</f>
        <v>0</v>
      </c>
      <c r="F36" s="73"/>
      <c r="H36" s="5" t="s">
        <v>353</v>
      </c>
    </row>
    <row r="37" spans="1:5" ht="12.75">
      <c r="A37" s="30"/>
      <c r="B37" s="2"/>
      <c r="C37" s="5"/>
      <c r="D37" s="5"/>
      <c r="E37" s="5"/>
    </row>
    <row r="38" spans="1:6" ht="12.75">
      <c r="A38" s="200" t="s">
        <v>214</v>
      </c>
      <c r="B38" s="200"/>
      <c r="C38" s="201" t="s">
        <v>111</v>
      </c>
      <c r="D38" s="202"/>
      <c r="E38" s="203" t="s">
        <v>215</v>
      </c>
      <c r="F38" s="205">
        <f>+IF(C36+D36=0,0,(C36/(C36+D36))*100)</f>
        <v>96.55172413793103</v>
      </c>
    </row>
    <row r="39" spans="1:6" ht="12.75">
      <c r="A39" s="200"/>
      <c r="B39" s="200"/>
      <c r="C39" s="201" t="s">
        <v>216</v>
      </c>
      <c r="D39" s="202"/>
      <c r="E39" s="204"/>
      <c r="F39" s="206"/>
    </row>
    <row r="40" spans="1:6" ht="12.75">
      <c r="A40" s="208" t="s">
        <v>217</v>
      </c>
      <c r="B40" s="209"/>
      <c r="C40" s="98" t="s">
        <v>218</v>
      </c>
      <c r="D40" s="99"/>
      <c r="E40" s="79"/>
      <c r="F40" s="214" t="str">
        <f>+IF(F38&gt;80,"SD",IF(F38&gt;60,"MD",IF(F38&gt;40,"ID","ND")))</f>
        <v>SD</v>
      </c>
    </row>
    <row r="41" spans="1:6" ht="12.75">
      <c r="A41" s="210"/>
      <c r="B41" s="211"/>
      <c r="C41" s="80" t="s">
        <v>219</v>
      </c>
      <c r="D41" s="84" t="s">
        <v>220</v>
      </c>
      <c r="E41" s="82"/>
      <c r="F41" s="215" t="s">
        <v>221</v>
      </c>
    </row>
    <row r="42" spans="1:6" ht="12.75">
      <c r="A42" s="210"/>
      <c r="B42" s="211"/>
      <c r="C42" s="83" t="s">
        <v>222</v>
      </c>
      <c r="D42" s="84"/>
      <c r="E42" s="100"/>
      <c r="F42" s="215" t="s">
        <v>221</v>
      </c>
    </row>
    <row r="43" spans="1:6" ht="12.75">
      <c r="A43" s="212"/>
      <c r="B43" s="213"/>
      <c r="C43" s="83" t="s">
        <v>223</v>
      </c>
      <c r="D43" s="84"/>
      <c r="E43" s="82"/>
      <c r="F43" s="216" t="s">
        <v>221</v>
      </c>
    </row>
    <row r="44" spans="1:6" ht="12.75">
      <c r="A44" s="200" t="s">
        <v>224</v>
      </c>
      <c r="B44" s="200"/>
      <c r="C44" s="83" t="s">
        <v>225</v>
      </c>
      <c r="D44" s="84"/>
      <c r="E44" s="86"/>
      <c r="F44" s="214" t="str">
        <f>+IF(F38&gt;80,"RB",IF(F38&gt;60,"RM",IF(F38&gt;40,"RS","RA")))</f>
        <v>RB</v>
      </c>
    </row>
    <row r="45" spans="1:6" ht="12.75">
      <c r="A45" s="200"/>
      <c r="B45" s="200"/>
      <c r="C45" s="83" t="s">
        <v>226</v>
      </c>
      <c r="D45" s="84"/>
      <c r="E45" s="86"/>
      <c r="F45" s="215" t="s">
        <v>221</v>
      </c>
    </row>
    <row r="46" spans="1:6" ht="12.75">
      <c r="A46" s="200"/>
      <c r="B46" s="200"/>
      <c r="C46" s="217" t="s">
        <v>227</v>
      </c>
      <c r="D46" s="218"/>
      <c r="E46" s="219"/>
      <c r="F46" s="215" t="s">
        <v>221</v>
      </c>
    </row>
    <row r="47" spans="1:6" ht="12.75">
      <c r="A47" s="200"/>
      <c r="B47" s="200"/>
      <c r="C47" s="83" t="s">
        <v>228</v>
      </c>
      <c r="D47" s="84"/>
      <c r="E47" s="86"/>
      <c r="F47" s="216" t="s">
        <v>221</v>
      </c>
    </row>
    <row r="48" spans="1:6" ht="12.75">
      <c r="A48" s="101"/>
      <c r="B48" s="102"/>
      <c r="C48" s="102"/>
      <c r="D48" s="102"/>
      <c r="E48" s="102"/>
      <c r="F48" s="102"/>
    </row>
    <row r="49" spans="1:6" ht="25.5" customHeight="1">
      <c r="A49" s="207" t="s">
        <v>181</v>
      </c>
      <c r="B49" s="207"/>
      <c r="C49" s="207"/>
      <c r="D49" s="207"/>
      <c r="E49" s="207"/>
      <c r="F49" s="207"/>
    </row>
    <row r="50" spans="2:6" ht="12.75">
      <c r="B50" s="102"/>
      <c r="C50" s="102"/>
      <c r="D50" s="102"/>
      <c r="E50" s="102"/>
      <c r="F50" s="102"/>
    </row>
    <row r="51" spans="1:5" ht="12.75">
      <c r="A51" s="31"/>
      <c r="C51" s="5"/>
      <c r="D51" s="5"/>
      <c r="E51" s="5"/>
    </row>
    <row r="52" spans="1:5" ht="12.75">
      <c r="A52" s="31"/>
      <c r="C52" s="5"/>
      <c r="D52" s="5"/>
      <c r="E52" s="5"/>
    </row>
    <row r="53" spans="1:5" ht="12.75">
      <c r="A53" s="31"/>
      <c r="C53" s="5"/>
      <c r="D53" s="5"/>
      <c r="E53" s="5"/>
    </row>
    <row r="54" spans="1:5" ht="12.75">
      <c r="A54" s="31"/>
      <c r="C54" s="5"/>
      <c r="D54" s="5"/>
      <c r="E54" s="5"/>
    </row>
    <row r="55" spans="1:5" ht="12.75">
      <c r="A55" s="31"/>
      <c r="C55" s="5"/>
      <c r="D55" s="5"/>
      <c r="E55" s="5"/>
    </row>
    <row r="56" spans="1:5" ht="12.75">
      <c r="A56" s="31"/>
      <c r="C56" s="5"/>
      <c r="D56" s="5"/>
      <c r="E56" s="5"/>
    </row>
    <row r="57" spans="1:5" ht="12.75">
      <c r="A57" s="31"/>
      <c r="C57" s="5"/>
      <c r="D57" s="5"/>
      <c r="E57" s="5"/>
    </row>
    <row r="58" spans="1:5" ht="12.75">
      <c r="A58" s="31"/>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1:5" ht="12.75">
      <c r="A85" s="13"/>
      <c r="C85" s="5"/>
      <c r="D85" s="5"/>
      <c r="E85" s="5"/>
    </row>
    <row r="86" spans="1:5" ht="12.75">
      <c r="A86" s="13"/>
      <c r="C86" s="5"/>
      <c r="D86" s="5"/>
      <c r="E86" s="5"/>
    </row>
    <row r="87" spans="1:5" ht="12.75">
      <c r="A87" s="13"/>
      <c r="C87" s="5"/>
      <c r="D87" s="5"/>
      <c r="E87" s="5"/>
    </row>
    <row r="88" spans="1:5" ht="12.75">
      <c r="A88" s="13"/>
      <c r="C88" s="5"/>
      <c r="D88" s="5"/>
      <c r="E88" s="5"/>
    </row>
    <row r="89" spans="1:5" ht="12.75">
      <c r="A89" s="13"/>
      <c r="C89" s="5"/>
      <c r="D89" s="5"/>
      <c r="E89" s="5"/>
    </row>
    <row r="90" spans="1:5" ht="12.75">
      <c r="A90" s="13"/>
      <c r="C90" s="5"/>
      <c r="D90" s="5"/>
      <c r="E90" s="5"/>
    </row>
    <row r="91" spans="1:5" ht="12.75">
      <c r="A91" s="13"/>
      <c r="C91" s="5"/>
      <c r="D91" s="5"/>
      <c r="E91" s="5"/>
    </row>
    <row r="92" spans="1:5" ht="12.75">
      <c r="A92" s="13"/>
      <c r="C92" s="5"/>
      <c r="D92" s="5"/>
      <c r="E92" s="5"/>
    </row>
    <row r="93" ht="12.75">
      <c r="A93" s="13"/>
    </row>
    <row r="94" ht="12.75">
      <c r="A94" s="13"/>
    </row>
    <row r="95" ht="12.75">
      <c r="A95" s="13"/>
    </row>
  </sheetData>
  <sheetProtection/>
  <mergeCells count="17">
    <mergeCell ref="A27:E27"/>
    <mergeCell ref="C46:E46"/>
    <mergeCell ref="A38:B39"/>
    <mergeCell ref="C38:D38"/>
    <mergeCell ref="E38:E39"/>
    <mergeCell ref="F38:F39"/>
    <mergeCell ref="C39:D39"/>
    <mergeCell ref="A1:B1"/>
    <mergeCell ref="A2:E2"/>
    <mergeCell ref="A12:E12"/>
    <mergeCell ref="A17:E17"/>
    <mergeCell ref="A22:E22"/>
    <mergeCell ref="A49:F49"/>
    <mergeCell ref="A40:B43"/>
    <mergeCell ref="F40:F43"/>
    <mergeCell ref="A44:B47"/>
    <mergeCell ref="F44:F47"/>
  </mergeCells>
  <hyperlinks>
    <hyperlink ref="F38:F47" location="'M Resultados'!A1" display="'M Resultados'!A1"/>
    <hyperlink ref="F38:F39" location="'Resumen de Resultados'!C17" display="'Resumen de Resultados'!C17"/>
    <hyperlink ref="F40:F43" location="'Resumen de Resultados'!F17" display="'Resumen de Resultados'!F17"/>
    <hyperlink ref="F44:F47" location="'Resumen de Resultados'!A1" display="'Resumen de Resultados'!A1"/>
  </hyperlinks>
  <printOptions horizontalCentered="1"/>
  <pageMargins left="0.75" right="0.75" top="1.13" bottom="1" header="0.5" footer="0.5"/>
  <pageSetup horizontalDpi="600" verticalDpi="600" orientation="portrait" scale="80"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6" max="5" man="1"/>
  </rowBreaks>
</worksheet>
</file>

<file path=xl/worksheets/sheet8.xml><?xml version="1.0" encoding="utf-8"?>
<worksheet xmlns="http://schemas.openxmlformats.org/spreadsheetml/2006/main" xmlns:r="http://schemas.openxmlformats.org/officeDocument/2006/relationships">
  <dimension ref="A1:G86"/>
  <sheetViews>
    <sheetView tabSelected="1" zoomScalePageLayoutView="0" workbookViewId="0" topLeftCell="A10">
      <selection activeCell="E17" sqref="E17"/>
    </sheetView>
  </sheetViews>
  <sheetFormatPr defaultColWidth="9.140625" defaultRowHeight="12.75"/>
  <cols>
    <col min="1" max="1" width="3.421875" style="12" customWidth="1"/>
    <col min="2" max="2" width="50.7109375" style="5" customWidth="1"/>
    <col min="3" max="5" width="7.7109375" style="6" customWidth="1"/>
    <col min="6" max="6" width="27.8515625" style="33" bestFit="1" customWidth="1"/>
    <col min="7" max="11" width="9.140625" style="33" customWidth="1"/>
  </cols>
  <sheetData>
    <row r="1" spans="1:6" ht="17.25" customHeight="1">
      <c r="A1" s="270" t="s">
        <v>261</v>
      </c>
      <c r="B1" s="271"/>
      <c r="C1" s="58" t="s">
        <v>111</v>
      </c>
      <c r="D1" s="58" t="s">
        <v>112</v>
      </c>
      <c r="E1" s="74" t="s">
        <v>110</v>
      </c>
      <c r="F1" s="66" t="s">
        <v>19</v>
      </c>
    </row>
    <row r="2" spans="1:6" ht="10.5" customHeight="1">
      <c r="A2" s="272"/>
      <c r="B2" s="272"/>
      <c r="C2" s="272"/>
      <c r="D2" s="272"/>
      <c r="E2" s="273"/>
      <c r="F2" s="69"/>
    </row>
    <row r="3" spans="1:6" ht="76.5">
      <c r="A3" s="56">
        <v>1</v>
      </c>
      <c r="B3" s="61" t="s">
        <v>209</v>
      </c>
      <c r="C3" s="89">
        <v>1</v>
      </c>
      <c r="D3" s="89"/>
      <c r="E3" s="89"/>
      <c r="F3" s="106" t="s">
        <v>413</v>
      </c>
    </row>
    <row r="4" spans="1:6" ht="67.5">
      <c r="A4" s="35">
        <v>2</v>
      </c>
      <c r="B4" s="1" t="s">
        <v>210</v>
      </c>
      <c r="C4" s="89">
        <v>1</v>
      </c>
      <c r="D4" s="89"/>
      <c r="E4" s="89"/>
      <c r="F4" s="106" t="s">
        <v>407</v>
      </c>
    </row>
    <row r="5" spans="1:6" ht="25.5">
      <c r="A5" s="35">
        <v>3</v>
      </c>
      <c r="B5" s="1" t="s">
        <v>201</v>
      </c>
      <c r="C5" s="89">
        <v>1</v>
      </c>
      <c r="D5" s="89"/>
      <c r="E5" s="89"/>
      <c r="F5" s="106" t="s">
        <v>408</v>
      </c>
    </row>
    <row r="6" spans="1:6" ht="33.75">
      <c r="A6" s="35">
        <v>4</v>
      </c>
      <c r="B6" s="1" t="s">
        <v>211</v>
      </c>
      <c r="C6" s="89">
        <v>1</v>
      </c>
      <c r="D6" s="89"/>
      <c r="E6" s="89"/>
      <c r="F6" s="115" t="s">
        <v>409</v>
      </c>
    </row>
    <row r="7" spans="1:6" ht="76.5">
      <c r="A7" s="35">
        <v>5</v>
      </c>
      <c r="B7" s="40" t="s">
        <v>212</v>
      </c>
      <c r="C7" s="89">
        <v>1</v>
      </c>
      <c r="D7" s="89"/>
      <c r="E7" s="89"/>
      <c r="F7" s="106" t="s">
        <v>410</v>
      </c>
    </row>
    <row r="8" spans="1:6" ht="25.5">
      <c r="A8" s="35">
        <v>6</v>
      </c>
      <c r="B8" s="1" t="s">
        <v>213</v>
      </c>
      <c r="C8" s="89">
        <v>1</v>
      </c>
      <c r="D8" s="89"/>
      <c r="E8" s="89"/>
      <c r="F8" s="106" t="s">
        <v>339</v>
      </c>
    </row>
    <row r="9" spans="1:6" ht="33.75">
      <c r="A9" s="35">
        <v>7</v>
      </c>
      <c r="B9" s="1" t="s">
        <v>173</v>
      </c>
      <c r="C9" s="89" t="s">
        <v>353</v>
      </c>
      <c r="D9" s="89"/>
      <c r="E9" s="89">
        <v>1</v>
      </c>
      <c r="F9" s="115" t="s">
        <v>353</v>
      </c>
    </row>
    <row r="10" spans="1:6" ht="25.5">
      <c r="A10" s="35">
        <v>8</v>
      </c>
      <c r="B10" s="1" t="s">
        <v>230</v>
      </c>
      <c r="C10" s="89">
        <v>1</v>
      </c>
      <c r="D10" s="89" t="s">
        <v>353</v>
      </c>
      <c r="E10" s="89"/>
      <c r="F10" s="106" t="s">
        <v>411</v>
      </c>
    </row>
    <row r="11" spans="1:6" ht="33.75">
      <c r="A11" s="35">
        <v>9</v>
      </c>
      <c r="B11" s="1" t="s">
        <v>231</v>
      </c>
      <c r="C11" s="89">
        <v>1</v>
      </c>
      <c r="D11" s="89"/>
      <c r="E11" s="89"/>
      <c r="F11" s="115" t="s">
        <v>412</v>
      </c>
    </row>
    <row r="12" spans="1:7" ht="63.75" customHeight="1">
      <c r="A12" s="35">
        <v>10</v>
      </c>
      <c r="B12" s="1" t="s">
        <v>232</v>
      </c>
      <c r="C12" s="89">
        <v>1</v>
      </c>
      <c r="D12" s="89"/>
      <c r="E12" s="89" t="s">
        <v>353</v>
      </c>
      <c r="F12" s="240" t="s">
        <v>451</v>
      </c>
      <c r="G12" s="162"/>
    </row>
    <row r="13" spans="1:7" ht="33.75">
      <c r="A13" s="35">
        <v>11</v>
      </c>
      <c r="B13" s="1" t="s">
        <v>233</v>
      </c>
      <c r="C13" s="89">
        <v>1</v>
      </c>
      <c r="D13" s="89"/>
      <c r="E13" s="89" t="s">
        <v>353</v>
      </c>
      <c r="F13" s="241"/>
      <c r="G13" s="162" t="s">
        <v>353</v>
      </c>
    </row>
    <row r="14" spans="1:7" ht="22.5">
      <c r="A14" s="35">
        <v>12</v>
      </c>
      <c r="B14" s="1" t="s">
        <v>234</v>
      </c>
      <c r="C14" s="89">
        <v>1</v>
      </c>
      <c r="D14" s="89"/>
      <c r="E14" s="89" t="s">
        <v>353</v>
      </c>
      <c r="F14" s="220" t="s">
        <v>452</v>
      </c>
      <c r="G14" s="162"/>
    </row>
    <row r="15" spans="1:7" ht="33.75">
      <c r="A15" s="35">
        <v>13</v>
      </c>
      <c r="B15" s="40" t="s">
        <v>174</v>
      </c>
      <c r="C15" s="89">
        <v>1</v>
      </c>
      <c r="D15" s="89"/>
      <c r="E15" s="89" t="s">
        <v>353</v>
      </c>
      <c r="F15" s="221"/>
      <c r="G15" s="162"/>
    </row>
    <row r="16" spans="1:7" ht="51">
      <c r="A16" s="38">
        <v>14</v>
      </c>
      <c r="B16" s="28" t="s">
        <v>175</v>
      </c>
      <c r="C16" s="89">
        <v>1</v>
      </c>
      <c r="D16" s="89"/>
      <c r="E16" s="89" t="s">
        <v>353</v>
      </c>
      <c r="F16" s="106" t="s">
        <v>453</v>
      </c>
      <c r="G16" s="162"/>
    </row>
    <row r="17" spans="1:6" ht="12.75">
      <c r="A17" s="22"/>
      <c r="B17" s="87" t="s">
        <v>229</v>
      </c>
      <c r="C17" s="88">
        <f>+COUNT(C3:C16)</f>
        <v>13</v>
      </c>
      <c r="D17" s="88">
        <f>+COUNT(D3:D16)</f>
        <v>0</v>
      </c>
      <c r="E17" s="88">
        <f>+COUNT(E3:E16)</f>
        <v>1</v>
      </c>
      <c r="F17" s="69"/>
    </row>
    <row r="18" spans="1:5" ht="12.75">
      <c r="A18" s="22"/>
      <c r="B18" s="20"/>
      <c r="C18" s="5"/>
      <c r="D18" s="5"/>
      <c r="E18" s="5"/>
    </row>
    <row r="19" spans="1:6" ht="12.75">
      <c r="A19" s="200" t="s">
        <v>214</v>
      </c>
      <c r="B19" s="200"/>
      <c r="C19" s="201" t="s">
        <v>111</v>
      </c>
      <c r="D19" s="202"/>
      <c r="E19" s="203" t="s">
        <v>215</v>
      </c>
      <c r="F19" s="205">
        <f>+IF(C17+D17=0,0,(C17/(C17+D17))*100)</f>
        <v>100</v>
      </c>
    </row>
    <row r="20" spans="1:6" ht="12.75">
      <c r="A20" s="200"/>
      <c r="B20" s="200"/>
      <c r="C20" s="201" t="s">
        <v>216</v>
      </c>
      <c r="D20" s="202"/>
      <c r="E20" s="204"/>
      <c r="F20" s="206"/>
    </row>
    <row r="21" spans="1:6" ht="12.75">
      <c r="A21" s="208" t="s">
        <v>217</v>
      </c>
      <c r="B21" s="209"/>
      <c r="C21" s="98" t="s">
        <v>218</v>
      </c>
      <c r="D21" s="99"/>
      <c r="E21" s="79"/>
      <c r="F21" s="214" t="str">
        <f>+IF(F19&gt;80,"SD",IF(F19&gt;60,"MD",IF(F19&gt;40,"ID","ND")))</f>
        <v>SD</v>
      </c>
    </row>
    <row r="22" spans="1:6" ht="12.75">
      <c r="A22" s="210"/>
      <c r="B22" s="211"/>
      <c r="C22" s="80" t="s">
        <v>219</v>
      </c>
      <c r="D22" s="81" t="s">
        <v>220</v>
      </c>
      <c r="E22" s="82"/>
      <c r="F22" s="215" t="s">
        <v>221</v>
      </c>
    </row>
    <row r="23" spans="1:6" ht="12.75">
      <c r="A23" s="210"/>
      <c r="B23" s="211"/>
      <c r="C23" s="83" t="s">
        <v>222</v>
      </c>
      <c r="D23" s="84"/>
      <c r="E23" s="100"/>
      <c r="F23" s="215" t="s">
        <v>221</v>
      </c>
    </row>
    <row r="24" spans="1:6" ht="12.75">
      <c r="A24" s="212"/>
      <c r="B24" s="213"/>
      <c r="C24" s="83" t="s">
        <v>223</v>
      </c>
      <c r="D24" s="84"/>
      <c r="E24" s="82"/>
      <c r="F24" s="216" t="s">
        <v>221</v>
      </c>
    </row>
    <row r="25" spans="1:6" ht="12.75">
      <c r="A25" s="200" t="s">
        <v>224</v>
      </c>
      <c r="B25" s="200"/>
      <c r="C25" s="83" t="s">
        <v>225</v>
      </c>
      <c r="D25" s="84"/>
      <c r="E25" s="86"/>
      <c r="F25" s="214" t="str">
        <f>+IF(F19&gt;80,"RB",IF(F19&gt;60,"RM",IF(F19&gt;40,"RS","RA")))</f>
        <v>RB</v>
      </c>
    </row>
    <row r="26" spans="1:6" ht="12.75">
      <c r="A26" s="200"/>
      <c r="B26" s="200"/>
      <c r="C26" s="83" t="s">
        <v>226</v>
      </c>
      <c r="D26" s="84"/>
      <c r="E26" s="86"/>
      <c r="F26" s="215" t="s">
        <v>221</v>
      </c>
    </row>
    <row r="27" spans="1:6" ht="12.75">
      <c r="A27" s="200"/>
      <c r="B27" s="200"/>
      <c r="C27" s="217" t="s">
        <v>227</v>
      </c>
      <c r="D27" s="218"/>
      <c r="E27" s="219"/>
      <c r="F27" s="215" t="s">
        <v>221</v>
      </c>
    </row>
    <row r="28" spans="1:6" ht="12.75">
      <c r="A28" s="200"/>
      <c r="B28" s="200"/>
      <c r="C28" s="83" t="s">
        <v>228</v>
      </c>
      <c r="D28" s="84"/>
      <c r="E28" s="86"/>
      <c r="F28" s="216" t="s">
        <v>221</v>
      </c>
    </row>
    <row r="29" spans="1:6" ht="12.75">
      <c r="A29" s="101"/>
      <c r="B29" s="102"/>
      <c r="C29" s="102"/>
      <c r="D29" s="102"/>
      <c r="E29" s="102"/>
      <c r="F29" s="102"/>
    </row>
    <row r="30" spans="1:6" ht="28.5" customHeight="1">
      <c r="A30" s="207" t="s">
        <v>181</v>
      </c>
      <c r="B30" s="207"/>
      <c r="C30" s="207"/>
      <c r="D30" s="207"/>
      <c r="E30" s="207"/>
      <c r="F30" s="207"/>
    </row>
    <row r="31" spans="2:6" ht="12.75">
      <c r="B31" s="102"/>
      <c r="C31" s="102"/>
      <c r="D31" s="102"/>
      <c r="E31" s="102"/>
      <c r="F31" s="102"/>
    </row>
    <row r="32" spans="1:5" ht="12.75">
      <c r="A32" s="22"/>
      <c r="C32" s="5"/>
      <c r="D32" s="5"/>
      <c r="E32" s="5"/>
    </row>
    <row r="33" spans="1:5" ht="12.75">
      <c r="A33" s="22"/>
      <c r="C33" s="5"/>
      <c r="D33" s="5"/>
      <c r="E33" s="5"/>
    </row>
    <row r="34" spans="1:5" ht="12.75">
      <c r="A34" s="22"/>
      <c r="C34" s="5"/>
      <c r="D34" s="5"/>
      <c r="E34" s="5"/>
    </row>
    <row r="35" spans="1:5" ht="12.75">
      <c r="A35" s="22"/>
      <c r="C35" s="5"/>
      <c r="D35" s="5"/>
      <c r="E35" s="5"/>
    </row>
    <row r="36" spans="1:5" ht="12.75">
      <c r="A36" s="22"/>
      <c r="C36" s="5"/>
      <c r="D36" s="5"/>
      <c r="E36" s="5"/>
    </row>
    <row r="37" spans="1:5" ht="12.75">
      <c r="A37" s="22"/>
      <c r="C37" s="5"/>
      <c r="D37" s="5"/>
      <c r="E37" s="5"/>
    </row>
    <row r="38" spans="1:5" ht="12.75">
      <c r="A38" s="24"/>
      <c r="C38" s="5"/>
      <c r="D38" s="5"/>
      <c r="E38" s="5"/>
    </row>
    <row r="39" spans="1:5" ht="12.75">
      <c r="A39" s="24"/>
      <c r="C39" s="5"/>
      <c r="D39" s="5"/>
      <c r="E39" s="5"/>
    </row>
    <row r="40" spans="1:5" ht="12.75">
      <c r="A40" s="27"/>
      <c r="C40" s="5"/>
      <c r="D40" s="5"/>
      <c r="E40" s="5"/>
    </row>
    <row r="41" spans="1:5" ht="12.75">
      <c r="A41" s="27"/>
      <c r="C41" s="5"/>
      <c r="D41" s="5"/>
      <c r="E41" s="5"/>
    </row>
    <row r="42" spans="1:5" ht="12.75">
      <c r="A42" s="27"/>
      <c r="C42" s="5"/>
      <c r="D42" s="5"/>
      <c r="E42" s="5"/>
    </row>
    <row r="43" spans="1:5" ht="12.75">
      <c r="A43" s="27"/>
      <c r="C43" s="5"/>
      <c r="D43" s="5"/>
      <c r="E43" s="5"/>
    </row>
    <row r="44" spans="1:5" ht="12.75">
      <c r="A44" s="27"/>
      <c r="C44" s="5"/>
      <c r="D44" s="5"/>
      <c r="E44" s="5"/>
    </row>
    <row r="45" spans="1:5" ht="12.75">
      <c r="A45" s="27"/>
      <c r="C45" s="5"/>
      <c r="D45" s="5"/>
      <c r="E45" s="5"/>
    </row>
    <row r="46" spans="1:5" ht="12.75">
      <c r="A46" s="27"/>
      <c r="C46" s="5"/>
      <c r="D46" s="5"/>
      <c r="E46" s="5"/>
    </row>
    <row r="47" spans="1:5" ht="12.75">
      <c r="A47" s="27"/>
      <c r="C47" s="5"/>
      <c r="D47" s="5"/>
      <c r="E47" s="5"/>
    </row>
    <row r="48" spans="1:5" ht="12.75">
      <c r="A48" s="13"/>
      <c r="C48" s="5"/>
      <c r="D48" s="5"/>
      <c r="E48" s="5"/>
    </row>
    <row r="49" spans="1:5" ht="12.75">
      <c r="A49" s="13"/>
      <c r="C49" s="5"/>
      <c r="D49" s="5"/>
      <c r="E49" s="5"/>
    </row>
    <row r="50" spans="1:5" ht="12.75">
      <c r="A50" s="13"/>
      <c r="C50" s="5"/>
      <c r="D50" s="5"/>
      <c r="E50" s="5"/>
    </row>
    <row r="51" spans="1:5" ht="12.75">
      <c r="A51" s="13"/>
      <c r="C51" s="5"/>
      <c r="D51" s="5"/>
      <c r="E51" s="5"/>
    </row>
    <row r="52" spans="1:5" ht="12.75">
      <c r="A52" s="13"/>
      <c r="C52" s="5"/>
      <c r="D52" s="5"/>
      <c r="E52" s="5"/>
    </row>
    <row r="53" spans="1:5" ht="12.75">
      <c r="A53" s="13"/>
      <c r="C53" s="5"/>
      <c r="D53" s="5"/>
      <c r="E53" s="5"/>
    </row>
    <row r="54" spans="1:5" ht="12.75">
      <c r="A54" s="13"/>
      <c r="C54" s="5"/>
      <c r="D54" s="5"/>
      <c r="E54" s="5"/>
    </row>
    <row r="55" spans="1:5" ht="12.75">
      <c r="A55" s="13"/>
      <c r="C55" s="5"/>
      <c r="D55" s="5"/>
      <c r="E55" s="5"/>
    </row>
    <row r="56" spans="1:5" ht="12.75">
      <c r="A56" s="13"/>
      <c r="C56" s="5"/>
      <c r="D56" s="5"/>
      <c r="E56" s="5"/>
    </row>
    <row r="57" spans="1:5" ht="12.75">
      <c r="A57" s="13"/>
      <c r="C57" s="5"/>
      <c r="D57" s="5"/>
      <c r="E57" s="5"/>
    </row>
    <row r="58" spans="1:5" ht="12.75">
      <c r="A58" s="13"/>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3:5" ht="12.75">
      <c r="C85" s="5"/>
      <c r="D85" s="5"/>
      <c r="E85" s="5"/>
    </row>
    <row r="86" spans="3:5" ht="12.75">
      <c r="C86" s="5"/>
      <c r="D86" s="5"/>
      <c r="E86" s="5"/>
    </row>
  </sheetData>
  <sheetProtection/>
  <mergeCells count="15">
    <mergeCell ref="A21:B24"/>
    <mergeCell ref="F21:F24"/>
    <mergeCell ref="A25:B28"/>
    <mergeCell ref="F25:F28"/>
    <mergeCell ref="C27:E27"/>
    <mergeCell ref="A30:F30"/>
    <mergeCell ref="A1:B1"/>
    <mergeCell ref="A2:E2"/>
    <mergeCell ref="A19:B20"/>
    <mergeCell ref="C19:D19"/>
    <mergeCell ref="E19:E20"/>
    <mergeCell ref="F19:F20"/>
    <mergeCell ref="C20:D20"/>
    <mergeCell ref="F12:F13"/>
    <mergeCell ref="F14:F15"/>
  </mergeCells>
  <hyperlinks>
    <hyperlink ref="F19:F28" location="'M Resultados'!A1" display="'M Resultados'!A1"/>
    <hyperlink ref="F19:F20" location="'Resumen de Resultados'!C18" display="'Resumen de Resultados'!C18"/>
    <hyperlink ref="F21:F24" location="'Resumen de Resultados'!F18" display="'Resumen de Resultados'!F18"/>
    <hyperlink ref="F25:F28" location="'Resumen de Resultados'!G18" display="'Resumen de Resultados'!G18"/>
  </hyperlinks>
  <printOptions horizontalCentered="1"/>
  <pageMargins left="0.75" right="0.75" top="1.54" bottom="1" header="0.76" footer="0.5"/>
  <pageSetup horizontalDpi="600" verticalDpi="600" orientation="portrait" scale="80" r:id="rId1"/>
  <headerFooter alignWithMargins="0">
    <oddHeader>&amp;L&amp;"Arial,Bold"&amp;14PROGRAMA:
EJERCICIO AL 31 DE DICIEMBRE DEL 2007</oddHeader>
    <oddFooter>&amp;L&amp;8Banco Interamericano de Desarrollo&amp;C&amp;8Pag. &amp;P de &amp;N&amp;R&amp;8 05/12/2007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IbyP</dc:creator>
  <cp:keywords/>
  <dc:description/>
  <cp:lastModifiedBy>Luffi</cp:lastModifiedBy>
  <cp:lastPrinted>2017-12-15T16:34:44Z</cp:lastPrinted>
  <dcterms:created xsi:type="dcterms:W3CDTF">2006-07-27T21:14:17Z</dcterms:created>
  <dcterms:modified xsi:type="dcterms:W3CDTF">2017-12-26T20:41:40Z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46fe2894295491da65140ffd2369f49">
    <vt:lpwstr>Project Preparation, Planning and Design|29ca0c72-1fc4-435f-a09c-28585cb5eac9</vt:lpwstr>
  </property>
  <property fmtid="{D5CDD505-2E9C-101B-9397-08002B2CF9AE}" pid="4" name="b26cdb1da78c4bb4b1c1bac2f6ac5911">
    <vt:lpwstr/>
  </property>
  <property fmtid="{D5CDD505-2E9C-101B-9397-08002B2CF9AE}" pid="5" name="TaxKeywordTaxHTField">
    <vt:lpwstr/>
  </property>
  <property fmtid="{D5CDD505-2E9C-101B-9397-08002B2CF9AE}" pid="6" name="Function Operations IDB">
    <vt:lpwstr>1;#Project Preparation, Planning and Design|29ca0c72-1fc4-435f-a09c-28585cb5eac9</vt:lpwstr>
  </property>
  <property fmtid="{D5CDD505-2E9C-101B-9397-08002B2CF9AE}" pid="7" name="TaxKeyword">
    <vt:lpwstr/>
  </property>
  <property fmtid="{D5CDD505-2E9C-101B-9397-08002B2CF9AE}" pid="8" name="Sector IDB">
    <vt:lpwstr>84;#FINANCIAL MARKETS|75500f29-2419-473a-bcd8-84901ddc2aa7</vt:lpwstr>
  </property>
  <property fmtid="{D5CDD505-2E9C-101B-9397-08002B2CF9AE}" pid="9" name="Sub-Sector">
    <vt:lpwstr>260;#FINANCING FOR ENVIRONMENTAL SUSTAINABILITY|dcc8718d-dd7c-4b5d-bcc4-86a6a708df42</vt:lpwstr>
  </property>
  <property fmtid="{D5CDD505-2E9C-101B-9397-08002B2CF9AE}" pid="10" name="Series Operations IDB">
    <vt:lpwstr/>
  </property>
  <property fmtid="{D5CDD505-2E9C-101B-9397-08002B2CF9AE}" pid="11" name="g511464f9e53401d84b16fa9b379a574">
    <vt:lpwstr>GRN|d0f1dc7f-e162-4a9c-9421-b7d8c382a710</vt:lpwstr>
  </property>
  <property fmtid="{D5CDD505-2E9C-101B-9397-08002B2CF9AE}" pid="12" name="Fund IDB">
    <vt:lpwstr>287;#GRN|d0f1dc7f-e162-4a9c-9421-b7d8c382a710</vt:lpwstr>
  </property>
  <property fmtid="{D5CDD505-2E9C-101B-9397-08002B2CF9AE}" pid="13" name="nddeef1749674d76abdbe4b239a70bc6">
    <vt:lpwstr>FINANCIAL MARKETS|75500f29-2419-473a-bcd8-84901ddc2aa7</vt:lpwstr>
  </property>
  <property fmtid="{D5CDD505-2E9C-101B-9397-08002B2CF9AE}" pid="14" name="b2ec7cfb18674cb8803df6b262e8b107">
    <vt:lpwstr>FINANCING FOR ENVIRONMENTAL SUSTAINABILITY|dcc8718d-dd7c-4b5d-bcc4-86a6a708df42</vt:lpwstr>
  </property>
  <property fmtid="{D5CDD505-2E9C-101B-9397-08002B2CF9AE}" pid="15" name="ic46d7e087fd4a108fb86518ca413cc6">
    <vt:lpwstr>Argentina|eb1b705c-195f-4c3b-9661-b201f2fee3c5</vt:lpwstr>
  </property>
  <property fmtid="{D5CDD505-2E9C-101B-9397-08002B2CF9AE}" pid="16" name="Country">
    <vt:lpwstr>5;#Argentina|eb1b705c-195f-4c3b-9661-b201f2fee3c5</vt:lpwstr>
  </property>
  <property fmtid="{D5CDD505-2E9C-101B-9397-08002B2CF9AE}" pid="17" name="TaxCatchAll">
    <vt:lpwstr>260;#FINANCING FOR ENVIRONMENTAL SUSTAINABILITY|dcc8718d-dd7c-4b5d-bcc4-86a6a708df42;#5;#Argentina|eb1b705c-195f-4c3b-9661-b201f2fee3c5;#84;#FINANCIAL MARKETS|75500f29-2419-473a-bcd8-84901ddc2aa7;#1;#Project Preparation, Planning and Design|29ca0c72-1fc4-</vt:lpwstr>
  </property>
  <property fmtid="{D5CDD505-2E9C-101B-9397-08002B2CF9AE}" pid="18" name="_dlc_DocId">
    <vt:lpwstr>EZSHARE-972212929-10</vt:lpwstr>
  </property>
  <property fmtid="{D5CDD505-2E9C-101B-9397-08002B2CF9AE}" pid="19" name="_dlc_DocIdItemGuid">
    <vt:lpwstr>11a01c69-5eb4-41a2-8138-d34087c1b12a</vt:lpwstr>
  </property>
  <property fmtid="{D5CDD505-2E9C-101B-9397-08002B2CF9AE}" pid="20" name="_dlc_DocIdUrl">
    <vt:lpwstr>https://idbg.sharepoint.com/teams/EZ-AR-LON/AR-L1280/_layouts/15/DocIdRedir.aspx?ID=EZSHARE-972212929-10, EZSHARE-972212929-10</vt:lpwstr>
  </property>
  <property fmtid="{D5CDD505-2E9C-101B-9397-08002B2CF9AE}" pid="21" name="Project Number">
    <vt:lpwstr>AR-L1280</vt:lpwstr>
  </property>
  <property fmtid="{D5CDD505-2E9C-101B-9397-08002B2CF9AE}" pid="22" name="Identifier">
    <vt:lpwstr/>
  </property>
  <property fmtid="{D5CDD505-2E9C-101B-9397-08002B2CF9AE}" pid="23" name="From:">
    <vt:lpwstr/>
  </property>
  <property fmtid="{D5CDD505-2E9C-101B-9397-08002B2CF9AE}" pid="24" name="To:">
    <vt:lpwstr/>
  </property>
  <property fmtid="{D5CDD505-2E9C-101B-9397-08002B2CF9AE}" pid="25" name="Document Author">
    <vt:lpwstr>Bernedo, Cecilia</vt:lpwstr>
  </property>
  <property fmtid="{D5CDD505-2E9C-101B-9397-08002B2CF9AE}" pid="26" name="Approval Number">
    <vt:lpwstr/>
  </property>
  <property fmtid="{D5CDD505-2E9C-101B-9397-08002B2CF9AE}" pid="27" name="Document Language IDB">
    <vt:lpwstr>English</vt:lpwstr>
  </property>
  <property fmtid="{D5CDD505-2E9C-101B-9397-08002B2CF9AE}" pid="28" name="Fiscal Year IDB">
    <vt:lpwstr>2018</vt:lpwstr>
  </property>
  <property fmtid="{D5CDD505-2E9C-101B-9397-08002B2CF9AE}" pid="29" name="Operation Type">
    <vt:lpwstr>Loan Operation</vt:lpwstr>
  </property>
  <property fmtid="{D5CDD505-2E9C-101B-9397-08002B2CF9AE}" pid="30" name="Access to Information Policy">
    <vt:lpwstr>Public - Simultaneous Disclosure</vt:lpwstr>
  </property>
  <property fmtid="{D5CDD505-2E9C-101B-9397-08002B2CF9AE}" pid="31" name="Other Author">
    <vt:lpwstr/>
  </property>
  <property fmtid="{D5CDD505-2E9C-101B-9397-08002B2CF9AE}" pid="32" name="Division or Unit">
    <vt:lpwstr>IFD/CMF</vt:lpwstr>
  </property>
  <property fmtid="{D5CDD505-2E9C-101B-9397-08002B2CF9AE}" pid="33" name="display_urn:schemas-microsoft-com:office:office#Editor">
    <vt:lpwstr>Bernedo, Cecilia</vt:lpwstr>
  </property>
  <property fmtid="{D5CDD505-2E9C-101B-9397-08002B2CF9AE}" pid="34" name="Record Number">
    <vt:lpwstr>R0001970996</vt:lpwstr>
  </property>
  <property fmtid="{D5CDD505-2E9C-101B-9397-08002B2CF9AE}" pid="35" name="RecordPoint_ActiveItemMoved">
    <vt:lpwstr>/teams/EZ-AR-LON/AR-L1280/15 LifeCycle Milestones/Draft Area/POD - 10. ELink Optional - Institutional Capacity Assessment System (ICAS)  BICE- AR-L1280.xls</vt:lpwstr>
  </property>
  <property fmtid="{D5CDD505-2E9C-101B-9397-08002B2CF9AE}" pid="36" name="RecordStorageActiveId">
    <vt:lpwstr>aedc8458-64e1-4f30-b94c-1fb740f3b6e8</vt:lpwstr>
  </property>
  <property fmtid="{D5CDD505-2E9C-101B-9397-08002B2CF9AE}" pid="37" name="Disclosure Activity">
    <vt:lpwstr>Loan Proposal</vt:lpwstr>
  </property>
  <property fmtid="{D5CDD505-2E9C-101B-9397-08002B2CF9AE}" pid="38" name="ContentTypeId">
    <vt:lpwstr>0x0101001A458A224826124E8B45B1D613300CFC007A368E198F79B945A0289C0879D02CB5</vt:lpwstr>
  </property>
  <property fmtid="{D5CDD505-2E9C-101B-9397-08002B2CF9AE}" pid="39" name="Webtopic">
    <vt:lpwstr>Banking and Financial Services;Finance;Financial and Capital Markets;Financial Regulation and Oversight;Financial Risk Management;Financial Sector Development;</vt:lpwstr>
  </property>
</Properties>
</file>