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activeTab="2"/>
  </bookViews>
  <sheets>
    <sheet name="Estrutura do Projeto" sheetId="1" r:id="rId1"/>
    <sheet name="PA18" sheetId="2" r:id="rId2"/>
    <sheet name="Detalhe do PA" sheetId="3" r:id="rId3"/>
  </sheets>
  <definedNames>
    <definedName name="__xlnm.Print_Area_3">'Detalhe do PA'!$A$1:$L$80</definedName>
    <definedName name="_xlnm.Print_Area" localSheetId="2">'Detalhe do PA'!$A$1:$L$80</definedName>
  </definedNames>
  <calcPr calcId="125725"/>
</workbook>
</file>

<file path=xl/calcChain.xml><?xml version="1.0" encoding="utf-8"?>
<calcChain xmlns="http://schemas.openxmlformats.org/spreadsheetml/2006/main">
  <c r="B9" i="3"/>
  <c r="B10" s="1"/>
  <c r="B11" s="1"/>
  <c r="G9"/>
  <c r="G17" s="1"/>
  <c r="C11" i="2" s="1"/>
  <c r="G10" i="3"/>
  <c r="B13"/>
  <c r="B14"/>
  <c r="B16"/>
  <c r="G28"/>
  <c r="B33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G50"/>
  <c r="B55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F73"/>
  <c r="C15" i="2" s="1"/>
  <c r="B77" i="3"/>
  <c r="B78" s="1"/>
  <c r="B79" s="1"/>
  <c r="B80" s="1"/>
  <c r="C12" i="2"/>
  <c r="C13"/>
  <c r="B16"/>
  <c r="C16" l="1"/>
  <c r="B48" i="3"/>
  <c r="B49" s="1"/>
  <c r="B47"/>
</calcChain>
</file>

<file path=xl/sharedStrings.xml><?xml version="1.0" encoding="utf-8"?>
<sst xmlns="http://schemas.openxmlformats.org/spreadsheetml/2006/main" count="398" uniqueCount="150">
  <si>
    <t xml:space="preserve">Organismo Executor </t>
  </si>
  <si>
    <t>Organismo Subexecutor (OE)</t>
  </si>
  <si>
    <t>Iniciais do OE</t>
  </si>
  <si>
    <t>Prefeitura Municipal de Novo Hamburgo - PMNH</t>
  </si>
  <si>
    <t xml:space="preserve">Unidade de Gerenciamento do Programa </t>
  </si>
  <si>
    <t>UGP</t>
  </si>
  <si>
    <t>COMPONENTES? (Sim/ Não)</t>
  </si>
  <si>
    <t>Nome dos Componentes</t>
  </si>
  <si>
    <t>Sim</t>
  </si>
  <si>
    <t>Componente 1 - Requalificação e Revitalização Urbana</t>
  </si>
  <si>
    <t>Componente 2 - Desenvolvimento Econômico Local</t>
  </si>
  <si>
    <t>Componente 3 - Prevenção à Violência</t>
  </si>
  <si>
    <t>INFORMAÇÃO PARA CARGA INICIAL DO PLANO DE AQUISIÇÕES
ONGOING AND/OR LAST PRESENTED</t>
  </si>
  <si>
    <t>1. Cobertura</t>
  </si>
  <si>
    <t>Data</t>
  </si>
  <si>
    <t>Desde</t>
  </si>
  <si>
    <t>Até</t>
  </si>
  <si>
    <t>Junho/2011</t>
  </si>
  <si>
    <t>Janeiro/2012</t>
  </si>
  <si>
    <t>Julho/2013</t>
  </si>
  <si>
    <t>2. Versão</t>
  </si>
  <si>
    <t>Versão:</t>
  </si>
  <si>
    <t>01/2011</t>
  </si>
  <si>
    <t>3. Tipos de Gastos</t>
  </si>
  <si>
    <t>Categoria</t>
  </si>
  <si>
    <t xml:space="preserve">Valor Financiado pelo Banco US$ </t>
  </si>
  <si>
    <t xml:space="preserve">Total </t>
  </si>
  <si>
    <t>OBRAS</t>
  </si>
  <si>
    <t>BENS</t>
  </si>
  <si>
    <t xml:space="preserve">SERVIÇOS </t>
  </si>
  <si>
    <t>CONTINGÊNCIAS</t>
  </si>
  <si>
    <t>CONSULTORIA</t>
  </si>
  <si>
    <t>Total</t>
  </si>
  <si>
    <t>Cobertura: 18 meses a partir da data de assinatura</t>
  </si>
  <si>
    <t>PLANO DE AQUISIÇÕES INICIAL - PA 18</t>
  </si>
  <si>
    <t>OE</t>
  </si>
  <si>
    <t>Ativ.</t>
  </si>
  <si>
    <t xml:space="preserve">Descrição </t>
  </si>
  <si>
    <t>Método</t>
  </si>
  <si>
    <t>Quant. Lotes</t>
  </si>
  <si>
    <t>Nº Processo</t>
  </si>
  <si>
    <t>Valor Estimado
US$</t>
  </si>
  <si>
    <t xml:space="preserve">Componente </t>
  </si>
  <si>
    <t>Revisão</t>
  </si>
  <si>
    <t>DATAS</t>
  </si>
  <si>
    <t xml:space="preserve">Comentários </t>
  </si>
  <si>
    <t xml:space="preserve">With </t>
  </si>
  <si>
    <t>Publicação do Edital</t>
  </si>
  <si>
    <t>Assina Contrato</t>
  </si>
  <si>
    <t>Without</t>
  </si>
  <si>
    <t>Requalificação da sub-bacia do Arroio Pampa (Trecho Sul)</t>
  </si>
  <si>
    <t>LPN</t>
  </si>
  <si>
    <t>Ex-Post</t>
  </si>
  <si>
    <t>Cancelled</t>
  </si>
  <si>
    <t>Contenção de Taludes na sub-bacia do Arroio Pampa (Trecho Sul)</t>
  </si>
  <si>
    <t>Ex-Ante</t>
  </si>
  <si>
    <t>Reurbanização do Bairro Vila Kipling</t>
  </si>
  <si>
    <t>CPN</t>
  </si>
  <si>
    <t>Reurbanização do Bairro Getúlio Vargas</t>
  </si>
  <si>
    <t>Revitalização da Área Central da Cidade, do Centro Histórico Hamburgo Velho (CHHV) e da Ligação entre o CHHV e a Área Central</t>
  </si>
  <si>
    <t>Restauro de Edificações de Interesse Cultural</t>
  </si>
  <si>
    <t>Primeiras obras CIT</t>
  </si>
  <si>
    <t>Consolidação do Parque Municipal Henrique Luís Roessler – Parcão</t>
  </si>
  <si>
    <t>Centro Incubador de Negócios</t>
  </si>
  <si>
    <t>Reassentamento Populacional (41 unidades)</t>
  </si>
  <si>
    <t>Aquisição de Terrenos</t>
  </si>
  <si>
    <t xml:space="preserve"> - </t>
  </si>
  <si>
    <t>Equipamentos e Mobiliário para a UGP</t>
  </si>
  <si>
    <t>CP</t>
  </si>
  <si>
    <t>Desenho e Implementação do Observatório de Novo Hamburgo: indicadores e monitoramento econômico</t>
  </si>
  <si>
    <t>Material para capacitação para os vários Projetos</t>
  </si>
  <si>
    <t>Equipamentos para Esporte e Lazer</t>
  </si>
  <si>
    <t>Hardware e Software para o Observatório</t>
  </si>
  <si>
    <t>Materiais para o Centro de Referência</t>
  </si>
  <si>
    <t>Aquisição de Softwares</t>
  </si>
  <si>
    <t>SERVIÇOS</t>
  </si>
  <si>
    <t>Implementação do Plano de Comunicação e Marketing do DEL</t>
  </si>
  <si>
    <t>Dinamização do Setor TI</t>
  </si>
  <si>
    <t>CD</t>
  </si>
  <si>
    <t>Atração e incentivo de empresas inovadoras e apoio ao desenvolvimento tecnológico</t>
  </si>
  <si>
    <t>Reestruturação Organizacional SEDETUR e Capacitação Técnica</t>
  </si>
  <si>
    <t>Fórum Municipal de Segurança Pública</t>
  </si>
  <si>
    <t>Criação e fortalecimento da UGPPV</t>
  </si>
  <si>
    <t>Capacitação das equipes multidisciplinares crack</t>
  </si>
  <si>
    <t>Criação de Disque-denúncia</t>
  </si>
  <si>
    <t>Capacitação dos conselheiros tutelares</t>
  </si>
  <si>
    <t>Qualificação da Delegacia da Mulher</t>
  </si>
  <si>
    <t>Vale Trasnporte Projeto Mulheres da Paz</t>
  </si>
  <si>
    <t>Vale Transporte para os diversos Projetos</t>
  </si>
  <si>
    <t>Vale Mediadores para o Projeto Justiça</t>
  </si>
  <si>
    <t>Monitoramento através de Cameras</t>
  </si>
  <si>
    <t>Capacitação em DH para o Centro de Referência</t>
  </si>
  <si>
    <t>Implantação do Sistema de Gestão das Informações Territoriais e Institucionais</t>
  </si>
  <si>
    <t>Atualização da Planta de Valores</t>
  </si>
  <si>
    <t>Plano de Transporte e Mobilidade</t>
  </si>
  <si>
    <t>Quality and Cost Based Selection</t>
  </si>
  <si>
    <t>Quality Based Selection</t>
  </si>
  <si>
    <t xml:space="preserve">Publicação  Aviso </t>
  </si>
  <si>
    <t>Selection Based on the Consultants' Qualifications</t>
  </si>
  <si>
    <t>Apoio Técnico-Operacional ao Gerenciamento do Programa</t>
  </si>
  <si>
    <t>SBQC</t>
  </si>
  <si>
    <t>Supervisão de Obras</t>
  </si>
  <si>
    <t>Sistema de Gestão Ambiental do Programa</t>
  </si>
  <si>
    <t>SQC</t>
  </si>
  <si>
    <t>Programa de Comunicação Social, Educação Ambiental e Promoção Cultural</t>
  </si>
  <si>
    <t>Programa de Recomposição Paisgística</t>
  </si>
  <si>
    <t>Programa de Manejo do Parcão</t>
  </si>
  <si>
    <t>Projetos do Programa</t>
  </si>
  <si>
    <t>Projetos elaborados durante a preparação do Programa</t>
  </si>
  <si>
    <t>Projeto Executivo de Requalificação Urbana</t>
  </si>
  <si>
    <t>Projeto Executivo de Revitalização Urbana</t>
  </si>
  <si>
    <t>Projeto Urbanístico do Centro de Inovação e Tecnologia (CIT)</t>
  </si>
  <si>
    <t>Plano estratégico integrado comércio, turismo e serviços</t>
  </si>
  <si>
    <t>Plano do Distrito Industrial (Projetos básico, urbanismo e executivo)</t>
  </si>
  <si>
    <t>Reconcepção de Cursos Profissionalizantes e de Capacitação</t>
  </si>
  <si>
    <t>Concepção do Projeto Mulheres da Paz</t>
  </si>
  <si>
    <t>Concepção do Projeto Justiça</t>
  </si>
  <si>
    <t>Concepção do Projeto Esporte</t>
  </si>
  <si>
    <t>Concepção do Projeto Centro de Referência</t>
  </si>
  <si>
    <t>Auditoria Independente</t>
  </si>
  <si>
    <t>Monitoramento e Avaliação do Programa</t>
  </si>
  <si>
    <t>Comparison of Qualifications - International Individual Consultant</t>
  </si>
  <si>
    <t>Unit Prices</t>
  </si>
  <si>
    <t>Goods</t>
  </si>
  <si>
    <t>CONSULTOR INDIVIDUAL</t>
  </si>
  <si>
    <t>Lump-Sum</t>
  </si>
  <si>
    <t xml:space="preserve">Nº Estimado de Consultores </t>
  </si>
  <si>
    <t>Turnkey</t>
  </si>
  <si>
    <t>Works</t>
  </si>
  <si>
    <t>Não Objeção ao TDR</t>
  </si>
  <si>
    <t>Plano Municipal de Segurança Pública</t>
  </si>
  <si>
    <t>Diagnóstico e plano de qualificação de problemas da Rede Sócio-Assistencial</t>
  </si>
  <si>
    <t>Diagnóstico sobre drogas</t>
  </si>
  <si>
    <t>Diagnóstico dos currículos e elaboração de novos</t>
  </si>
  <si>
    <t>Price Comparison</t>
  </si>
  <si>
    <t>Non-Consulting Services</t>
  </si>
  <si>
    <t>Terms of Reference</t>
  </si>
  <si>
    <t>Procurement of Non-Consulting Services</t>
  </si>
  <si>
    <t>Technical Specifications</t>
  </si>
  <si>
    <t>Request for Proposals and Terms of Reference</t>
  </si>
  <si>
    <t>Consulting Firms</t>
  </si>
  <si>
    <t>Time-Based</t>
  </si>
  <si>
    <t>Single Source Selection</t>
  </si>
  <si>
    <t>Comparison of Qualifications - National Individual Consultant</t>
  </si>
  <si>
    <t>3CV</t>
  </si>
  <si>
    <t>SBQ</t>
  </si>
  <si>
    <t>CI</t>
  </si>
  <si>
    <t>TP (*)</t>
  </si>
  <si>
    <t>(*) Tomada de Preço - Lei 8666</t>
  </si>
  <si>
    <r>
      <t xml:space="preserve">Componente 4 - Fortalecimento Institucional </t>
    </r>
    <r>
      <rPr>
        <sz val="10"/>
        <color rgb="FFFF0000"/>
        <rFont val="Calibri"/>
        <family val="2"/>
      </rPr>
      <t>Não seria apenas Administração do Programa(AP)</t>
    </r>
  </si>
</sst>
</file>

<file path=xl/styles.xml><?xml version="1.0" encoding="utf-8"?>
<styleSheet xmlns="http://schemas.openxmlformats.org/spreadsheetml/2006/main">
  <numFmts count="2">
    <numFmt numFmtId="164" formatCode="[$USD]\ #,##0.00"/>
    <numFmt numFmtId="165" formatCode="\$#,##0.00"/>
  </numFmts>
  <fonts count="3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ang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b/>
      <sz val="12"/>
      <color indexed="9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0"/>
      <color indexed="9"/>
      <name val="Arial"/>
      <family val="2"/>
      <charset val="1"/>
    </font>
    <font>
      <sz val="10"/>
      <name val="Arial"/>
      <family val="2"/>
      <charset val="1"/>
    </font>
    <font>
      <b/>
      <sz val="12"/>
      <color indexed="9"/>
      <name val="Arial"/>
      <family val="2"/>
      <charset val="1"/>
    </font>
    <font>
      <sz val="10"/>
      <color indexed="8"/>
      <name val="Arial"/>
      <family val="2"/>
      <charset val="1"/>
    </font>
    <font>
      <sz val="10"/>
      <name val="Arial"/>
      <family val="2"/>
    </font>
    <font>
      <sz val="10"/>
      <color rgb="FFFF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8"/>
        <bgColor indexed="3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3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23" borderId="7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02">
    <xf numFmtId="0" fontId="0" fillId="0" borderId="0" xfId="0"/>
    <xf numFmtId="0" fontId="29" fillId="0" borderId="0" xfId="113"/>
    <xf numFmtId="0" fontId="2" fillId="24" borderId="10" xfId="114" applyFont="1" applyFill="1" applyBorder="1" applyAlignment="1">
      <alignment horizontal="center" vertical="center"/>
    </xf>
    <xf numFmtId="0" fontId="2" fillId="24" borderId="11" xfId="114" applyFont="1" applyFill="1" applyBorder="1" applyAlignment="1">
      <alignment horizontal="center" vertical="center"/>
    </xf>
    <xf numFmtId="0" fontId="2" fillId="24" borderId="12" xfId="114" applyFont="1" applyFill="1" applyBorder="1" applyAlignment="1">
      <alignment horizontal="center" vertical="center" wrapText="1"/>
    </xf>
    <xf numFmtId="0" fontId="19" fillId="0" borderId="14" xfId="113" applyFont="1" applyBorder="1" applyAlignment="1">
      <alignment vertical="center"/>
    </xf>
    <xf numFmtId="0" fontId="19" fillId="0" borderId="15" xfId="113" applyFont="1" applyBorder="1" applyAlignment="1">
      <alignment vertical="center"/>
    </xf>
    <xf numFmtId="0" fontId="19" fillId="0" borderId="16" xfId="113" applyFont="1" applyBorder="1" applyAlignment="1">
      <alignment vertical="center"/>
    </xf>
    <xf numFmtId="0" fontId="19" fillId="0" borderId="17" xfId="113" applyFont="1" applyBorder="1" applyAlignment="1">
      <alignment vertical="center"/>
    </xf>
    <xf numFmtId="0" fontId="20" fillId="24" borderId="18" xfId="114" applyFont="1" applyFill="1" applyBorder="1" applyAlignment="1">
      <alignment horizontal="center" vertical="center"/>
    </xf>
    <xf numFmtId="0" fontId="20" fillId="24" borderId="19" xfId="114" applyFont="1" applyFill="1" applyBorder="1" applyAlignment="1">
      <alignment horizontal="center" vertical="center"/>
    </xf>
    <xf numFmtId="0" fontId="19" fillId="0" borderId="0" xfId="113" applyFont="1" applyAlignment="1">
      <alignment vertical="center"/>
    </xf>
    <xf numFmtId="0" fontId="19" fillId="0" borderId="15" xfId="114" applyFont="1" applyBorder="1" applyAlignment="1">
      <alignment vertical="center"/>
    </xf>
    <xf numFmtId="0" fontId="0" fillId="0" borderId="0" xfId="113" applyFont="1"/>
    <xf numFmtId="0" fontId="19" fillId="0" borderId="15" xfId="114" applyFont="1" applyBorder="1" applyAlignment="1">
      <alignment vertical="center" wrapText="1"/>
    </xf>
    <xf numFmtId="0" fontId="19" fillId="0" borderId="17" xfId="114" applyFont="1" applyBorder="1" applyAlignment="1">
      <alignment vertical="center"/>
    </xf>
    <xf numFmtId="0" fontId="22" fillId="24" borderId="22" xfId="113" applyFont="1" applyFill="1" applyBorder="1" applyAlignment="1">
      <alignment horizontal="center" vertical="center" wrapText="1"/>
    </xf>
    <xf numFmtId="0" fontId="22" fillId="24" borderId="14" xfId="113" applyFont="1" applyFill="1" applyBorder="1" applyAlignment="1">
      <alignment horizontal="center" vertical="center" wrapText="1"/>
    </xf>
    <xf numFmtId="0" fontId="22" fillId="24" borderId="15" xfId="113" applyFont="1" applyFill="1" applyBorder="1" applyAlignment="1">
      <alignment horizontal="center" vertical="center" wrapText="1"/>
    </xf>
    <xf numFmtId="0" fontId="23" fillId="0" borderId="13" xfId="113" applyFont="1" applyFill="1" applyBorder="1" applyAlignment="1">
      <alignment horizontal="left" vertical="center" wrapText="1"/>
    </xf>
    <xf numFmtId="0" fontId="19" fillId="0" borderId="16" xfId="113" applyFont="1" applyFill="1" applyBorder="1" applyAlignment="1">
      <alignment horizontal="left" vertical="center" wrapText="1"/>
    </xf>
    <xf numFmtId="0" fontId="19" fillId="0" borderId="17" xfId="113" applyFont="1" applyFill="1" applyBorder="1" applyAlignment="1">
      <alignment horizontal="left" vertical="center" wrapText="1"/>
    </xf>
    <xf numFmtId="0" fontId="23" fillId="0" borderId="23" xfId="113" applyFont="1" applyFill="1" applyBorder="1" applyAlignment="1">
      <alignment horizontal="left" vertical="center" wrapText="1"/>
    </xf>
    <xf numFmtId="0" fontId="19" fillId="0" borderId="0" xfId="113" applyFont="1" applyFill="1" applyBorder="1" applyAlignment="1">
      <alignment horizontal="left" vertical="center" wrapText="1"/>
    </xf>
    <xf numFmtId="17" fontId="23" fillId="0" borderId="13" xfId="113" applyNumberFormat="1" applyFont="1" applyFill="1" applyBorder="1" applyAlignment="1">
      <alignment horizontal="left" vertical="center" wrapText="1"/>
    </xf>
    <xf numFmtId="0" fontId="19" fillId="0" borderId="22" xfId="113" applyFont="1" applyBorder="1" applyAlignment="1" applyProtection="1"/>
    <xf numFmtId="164" fontId="19" fillId="0" borderId="14" xfId="113" applyNumberFormat="1" applyFont="1" applyFill="1" applyBorder="1" applyAlignment="1">
      <alignment horizontal="right" vertical="center" wrapText="1"/>
    </xf>
    <xf numFmtId="0" fontId="23" fillId="0" borderId="22" xfId="113" applyFont="1" applyBorder="1" applyAlignment="1" applyProtection="1"/>
    <xf numFmtId="164" fontId="22" fillId="24" borderId="14" xfId="113" applyNumberFormat="1" applyFont="1" applyFill="1" applyBorder="1" applyAlignment="1">
      <alignment horizontal="right" vertical="center" wrapText="1"/>
    </xf>
    <xf numFmtId="0" fontId="24" fillId="0" borderId="24" xfId="113" applyFont="1" applyFill="1" applyBorder="1" applyAlignment="1">
      <alignment vertical="center" wrapText="1"/>
    </xf>
    <xf numFmtId="0" fontId="24" fillId="0" borderId="25" xfId="113" applyFont="1" applyFill="1" applyBorder="1" applyAlignment="1">
      <alignment vertical="center" wrapText="1"/>
    </xf>
    <xf numFmtId="0" fontId="24" fillId="0" borderId="0" xfId="113" applyFont="1" applyFill="1" applyBorder="1" applyAlignment="1">
      <alignment vertical="center"/>
    </xf>
    <xf numFmtId="0" fontId="24" fillId="0" borderId="0" xfId="113" applyFont="1" applyFill="1" applyBorder="1" applyAlignment="1">
      <alignment vertical="center" wrapText="1"/>
    </xf>
    <xf numFmtId="0" fontId="29" fillId="0" borderId="0" xfId="109"/>
    <xf numFmtId="0" fontId="25" fillId="24" borderId="14" xfId="109" applyFont="1" applyFill="1" applyBorder="1" applyAlignment="1">
      <alignment horizontal="center" vertical="center" wrapText="1"/>
    </xf>
    <xf numFmtId="0" fontId="19" fillId="0" borderId="0" xfId="113" applyFont="1" applyFill="1" applyAlignment="1">
      <alignment vertical="center" wrapText="1"/>
    </xf>
    <xf numFmtId="0" fontId="26" fillId="0" borderId="26" xfId="109" applyFont="1" applyFill="1" applyBorder="1" applyAlignment="1">
      <alignment horizontal="center" vertical="center" wrapText="1"/>
    </xf>
    <xf numFmtId="49" fontId="26" fillId="0" borderId="26" xfId="109" applyNumberFormat="1" applyFont="1" applyFill="1" applyBorder="1" applyAlignment="1">
      <alignment horizontal="center" vertical="center" wrapText="1"/>
    </xf>
    <xf numFmtId="165" fontId="26" fillId="0" borderId="26" xfId="109" applyNumberFormat="1" applyFont="1" applyFill="1" applyBorder="1" applyAlignment="1">
      <alignment horizontal="center" vertical="center" wrapText="1"/>
    </xf>
    <xf numFmtId="17" fontId="26" fillId="0" borderId="26" xfId="109" applyNumberFormat="1" applyFont="1" applyFill="1" applyBorder="1" applyAlignment="1">
      <alignment horizontal="center" vertical="center" wrapText="1"/>
    </xf>
    <xf numFmtId="0" fontId="19" fillId="0" borderId="27" xfId="113" applyFont="1" applyFill="1" applyBorder="1" applyAlignment="1">
      <alignment vertical="center" wrapText="1"/>
    </xf>
    <xf numFmtId="0" fontId="26" fillId="0" borderId="28" xfId="109" applyFont="1" applyFill="1" applyBorder="1" applyAlignment="1">
      <alignment horizontal="center" vertical="center" wrapText="1"/>
    </xf>
    <xf numFmtId="49" fontId="26" fillId="0" borderId="28" xfId="109" applyNumberFormat="1" applyFont="1" applyFill="1" applyBorder="1" applyAlignment="1">
      <alignment horizontal="center" vertical="center" wrapText="1"/>
    </xf>
    <xf numFmtId="165" fontId="26" fillId="0" borderId="28" xfId="109" applyNumberFormat="1" applyFont="1" applyFill="1" applyBorder="1" applyAlignment="1">
      <alignment horizontal="center" vertical="center" wrapText="1"/>
    </xf>
    <xf numFmtId="17" fontId="26" fillId="0" borderId="28" xfId="109" applyNumberFormat="1" applyFont="1" applyFill="1" applyBorder="1" applyAlignment="1">
      <alignment horizontal="center" vertical="center" wrapText="1"/>
    </xf>
    <xf numFmtId="0" fontId="26" fillId="0" borderId="29" xfId="109" applyFont="1" applyFill="1" applyBorder="1" applyAlignment="1">
      <alignment horizontal="center" vertical="center" wrapText="1"/>
    </xf>
    <xf numFmtId="49" fontId="26" fillId="0" borderId="29" xfId="109" applyNumberFormat="1" applyFont="1" applyFill="1" applyBorder="1" applyAlignment="1">
      <alignment horizontal="center" vertical="center" wrapText="1"/>
    </xf>
    <xf numFmtId="165" fontId="26" fillId="0" borderId="29" xfId="109" applyNumberFormat="1" applyFont="1" applyFill="1" applyBorder="1" applyAlignment="1">
      <alignment horizontal="center" vertical="center" wrapText="1"/>
    </xf>
    <xf numFmtId="17" fontId="26" fillId="0" borderId="29" xfId="109" applyNumberFormat="1" applyFont="1" applyFill="1" applyBorder="1" applyAlignment="1">
      <alignment horizontal="center" vertical="center" wrapText="1"/>
    </xf>
    <xf numFmtId="0" fontId="26" fillId="0" borderId="30" xfId="109" applyFont="1" applyFill="1" applyBorder="1" applyAlignment="1">
      <alignment horizontal="center" vertical="center" wrapText="1"/>
    </xf>
    <xf numFmtId="0" fontId="26" fillId="0" borderId="31" xfId="109" applyFont="1" applyFill="1" applyBorder="1" applyAlignment="1">
      <alignment horizontal="center" vertical="center" wrapText="1"/>
    </xf>
    <xf numFmtId="49" fontId="26" fillId="0" borderId="31" xfId="109" applyNumberFormat="1" applyFont="1" applyFill="1" applyBorder="1" applyAlignment="1">
      <alignment horizontal="center" vertical="center" wrapText="1"/>
    </xf>
    <xf numFmtId="165" fontId="26" fillId="0" borderId="31" xfId="109" applyNumberFormat="1" applyFont="1" applyFill="1" applyBorder="1" applyAlignment="1">
      <alignment horizontal="center" vertical="center" wrapText="1"/>
    </xf>
    <xf numFmtId="17" fontId="26" fillId="0" borderId="31" xfId="109" applyNumberFormat="1" applyFont="1" applyFill="1" applyBorder="1" applyAlignment="1">
      <alignment horizontal="center" vertical="center" wrapText="1"/>
    </xf>
    <xf numFmtId="0" fontId="26" fillId="0" borderId="0" xfId="109" applyFont="1" applyFill="1" applyBorder="1" applyAlignment="1">
      <alignment horizontal="center" vertical="center" wrapText="1"/>
    </xf>
    <xf numFmtId="49" fontId="26" fillId="0" borderId="0" xfId="109" applyNumberFormat="1" applyFont="1" applyFill="1" applyBorder="1" applyAlignment="1">
      <alignment horizontal="center" vertical="center" wrapText="1"/>
    </xf>
    <xf numFmtId="165" fontId="26" fillId="0" borderId="0" xfId="109" applyNumberFormat="1" applyFont="1" applyFill="1" applyBorder="1" applyAlignment="1">
      <alignment horizontal="center" vertical="center" wrapText="1"/>
    </xf>
    <xf numFmtId="17" fontId="26" fillId="0" borderId="0" xfId="109" applyNumberFormat="1" applyFont="1" applyFill="1" applyBorder="1" applyAlignment="1">
      <alignment horizontal="center" vertical="center" wrapText="1"/>
    </xf>
    <xf numFmtId="0" fontId="26" fillId="0" borderId="32" xfId="109" applyFont="1" applyFill="1" applyBorder="1" applyAlignment="1">
      <alignment horizontal="center" vertical="center" wrapText="1"/>
    </xf>
    <xf numFmtId="0" fontId="28" fillId="0" borderId="26" xfId="116" applyFont="1" applyBorder="1" applyAlignment="1">
      <alignment horizontal="center" vertical="center" wrapText="1"/>
    </xf>
    <xf numFmtId="0" fontId="26" fillId="0" borderId="33" xfId="109" applyFont="1" applyFill="1" applyBorder="1" applyAlignment="1">
      <alignment horizontal="center" vertical="center" wrapText="1"/>
    </xf>
    <xf numFmtId="0" fontId="28" fillId="0" borderId="28" xfId="116" applyFont="1" applyBorder="1" applyAlignment="1">
      <alignment horizontal="center" vertical="center" wrapText="1"/>
    </xf>
    <xf numFmtId="0" fontId="26" fillId="0" borderId="34" xfId="109" applyFont="1" applyFill="1" applyBorder="1" applyAlignment="1">
      <alignment horizontal="center" vertical="center" wrapText="1"/>
    </xf>
    <xf numFmtId="0" fontId="28" fillId="0" borderId="29" xfId="116" applyFont="1" applyBorder="1" applyAlignment="1">
      <alignment horizontal="center" vertical="center" wrapText="1"/>
    </xf>
    <xf numFmtId="0" fontId="26" fillId="0" borderId="26" xfId="109" applyFont="1" applyFill="1" applyBorder="1" applyAlignment="1">
      <alignment vertical="center" wrapText="1"/>
    </xf>
    <xf numFmtId="0" fontId="19" fillId="0" borderId="35" xfId="113" applyFont="1" applyFill="1" applyBorder="1" applyAlignment="1">
      <alignment vertical="center" wrapText="1"/>
    </xf>
    <xf numFmtId="0" fontId="26" fillId="0" borderId="28" xfId="109" applyFont="1" applyFill="1" applyBorder="1" applyAlignment="1">
      <alignment vertical="center" wrapText="1"/>
    </xf>
    <xf numFmtId="0" fontId="19" fillId="0" borderId="14" xfId="113" applyFont="1" applyFill="1" applyBorder="1" applyAlignment="1">
      <alignment vertical="center" wrapText="1"/>
    </xf>
    <xf numFmtId="0" fontId="26" fillId="0" borderId="29" xfId="109" applyFont="1" applyFill="1" applyBorder="1" applyAlignment="1">
      <alignment vertical="center" wrapText="1"/>
    </xf>
    <xf numFmtId="0" fontId="26" fillId="0" borderId="0" xfId="0" applyFont="1"/>
    <xf numFmtId="165" fontId="26" fillId="0" borderId="0" xfId="0" applyNumberFormat="1" applyFont="1"/>
    <xf numFmtId="0" fontId="19" fillId="0" borderId="36" xfId="113" applyFont="1" applyFill="1" applyBorder="1" applyAlignment="1">
      <alignment horizontal="left" vertical="center" wrapText="1"/>
    </xf>
    <xf numFmtId="0" fontId="19" fillId="0" borderId="14" xfId="113" applyFont="1" applyFill="1" applyBorder="1" applyAlignment="1">
      <alignment horizontal="left" vertical="center" wrapText="1"/>
    </xf>
    <xf numFmtId="0" fontId="25" fillId="0" borderId="26" xfId="109" applyFont="1" applyFill="1" applyBorder="1" applyAlignment="1">
      <alignment horizontal="center" vertical="center" wrapText="1"/>
    </xf>
    <xf numFmtId="0" fontId="25" fillId="0" borderId="28" xfId="109" applyFont="1" applyFill="1" applyBorder="1" applyAlignment="1">
      <alignment horizontal="center" vertical="center" wrapText="1"/>
    </xf>
    <xf numFmtId="0" fontId="19" fillId="0" borderId="37" xfId="113" applyFont="1" applyFill="1" applyBorder="1" applyAlignment="1">
      <alignment vertical="center" wrapText="1"/>
    </xf>
    <xf numFmtId="4" fontId="26" fillId="0" borderId="0" xfId="0" applyNumberFormat="1" applyFont="1"/>
    <xf numFmtId="0" fontId="19" fillId="0" borderId="38" xfId="113" applyFont="1" applyFill="1" applyBorder="1" applyAlignment="1">
      <alignment vertical="center" wrapText="1"/>
    </xf>
    <xf numFmtId="0" fontId="26" fillId="0" borderId="0" xfId="0" applyFont="1" applyAlignment="1">
      <alignment horizontal="center"/>
    </xf>
    <xf numFmtId="0" fontId="19" fillId="0" borderId="39" xfId="113" applyFont="1" applyFill="1" applyBorder="1" applyAlignment="1">
      <alignment horizontal="left" vertical="center" wrapText="1"/>
    </xf>
    <xf numFmtId="3" fontId="26" fillId="0" borderId="0" xfId="0" applyNumberFormat="1" applyFont="1" applyAlignment="1">
      <alignment horizontal="center"/>
    </xf>
    <xf numFmtId="4" fontId="26" fillId="0" borderId="0" xfId="0" applyNumberFormat="1" applyFont="1" applyAlignment="1">
      <alignment horizontal="center"/>
    </xf>
    <xf numFmtId="0" fontId="19" fillId="0" borderId="40" xfId="113" applyFont="1" applyFill="1" applyBorder="1" applyAlignment="1">
      <alignment vertical="center" wrapText="1"/>
    </xf>
    <xf numFmtId="0" fontId="19" fillId="0" borderId="31" xfId="113" applyFont="1" applyFill="1" applyBorder="1" applyAlignment="1">
      <alignment horizontal="left" vertical="center" wrapText="1"/>
    </xf>
    <xf numFmtId="0" fontId="26" fillId="0" borderId="28" xfId="109" applyFont="1" applyFill="1" applyBorder="1" applyAlignment="1">
      <alignment horizontal="center" vertical="center" wrapText="1"/>
    </xf>
    <xf numFmtId="0" fontId="26" fillId="25" borderId="28" xfId="109" applyFont="1" applyFill="1" applyBorder="1" applyAlignment="1">
      <alignment horizontal="center" vertical="center" wrapText="1"/>
    </xf>
    <xf numFmtId="0" fontId="28" fillId="25" borderId="28" xfId="116" applyFont="1" applyFill="1" applyBorder="1" applyAlignment="1">
      <alignment horizontal="center" vertical="center" wrapText="1"/>
    </xf>
    <xf numFmtId="0" fontId="19" fillId="26" borderId="15" xfId="114" applyFont="1" applyFill="1" applyBorder="1" applyAlignment="1">
      <alignment vertical="center"/>
    </xf>
    <xf numFmtId="0" fontId="26" fillId="0" borderId="26" xfId="109" applyFont="1" applyFill="1" applyBorder="1" applyAlignment="1">
      <alignment horizontal="center" vertical="center" wrapText="1"/>
    </xf>
    <xf numFmtId="0" fontId="19" fillId="0" borderId="13" xfId="113" applyFont="1" applyBorder="1" applyAlignment="1">
      <alignment horizontal="center" vertical="center"/>
    </xf>
    <xf numFmtId="0" fontId="19" fillId="0" borderId="13" xfId="114" applyFont="1" applyBorder="1" applyAlignment="1">
      <alignment horizontal="center" vertical="center"/>
    </xf>
    <xf numFmtId="0" fontId="22" fillId="24" borderId="21" xfId="113" applyFont="1" applyFill="1" applyBorder="1" applyAlignment="1">
      <alignment horizontal="center" vertical="center" wrapText="1"/>
    </xf>
    <xf numFmtId="0" fontId="21" fillId="0" borderId="20" xfId="113" applyFont="1" applyFill="1" applyBorder="1" applyAlignment="1">
      <alignment horizontal="center" vertical="center" wrapText="1"/>
    </xf>
    <xf numFmtId="49" fontId="19" fillId="0" borderId="17" xfId="113" applyNumberFormat="1" applyFont="1" applyFill="1" applyBorder="1" applyAlignment="1">
      <alignment horizontal="center" vertical="center" wrapText="1"/>
    </xf>
    <xf numFmtId="0" fontId="23" fillId="0" borderId="0" xfId="113" applyFont="1" applyFill="1" applyBorder="1" applyAlignment="1">
      <alignment horizontal="center" vertical="center" wrapText="1"/>
    </xf>
    <xf numFmtId="0" fontId="24" fillId="0" borderId="0" xfId="113" applyFont="1" applyFill="1" applyBorder="1" applyAlignment="1">
      <alignment horizontal="center" vertical="center"/>
    </xf>
    <xf numFmtId="0" fontId="22" fillId="24" borderId="21" xfId="109" applyFont="1" applyFill="1" applyBorder="1" applyAlignment="1">
      <alignment horizontal="left" vertical="center" wrapText="1"/>
    </xf>
    <xf numFmtId="0" fontId="25" fillId="24" borderId="14" xfId="109" applyFont="1" applyFill="1" applyBorder="1" applyAlignment="1">
      <alignment horizontal="center" vertical="center" wrapText="1"/>
    </xf>
    <xf numFmtId="0" fontId="27" fillId="24" borderId="14" xfId="109" applyFont="1" applyFill="1" applyBorder="1" applyAlignment="1">
      <alignment horizontal="left" vertical="center" wrapText="1"/>
    </xf>
    <xf numFmtId="0" fontId="26" fillId="0" borderId="28" xfId="109" applyFont="1" applyFill="1" applyBorder="1" applyAlignment="1">
      <alignment horizontal="center" vertical="center" wrapText="1"/>
    </xf>
    <xf numFmtId="0" fontId="26" fillId="0" borderId="26" xfId="109" applyFont="1" applyFill="1" applyBorder="1" applyAlignment="1">
      <alignment horizontal="center" vertical="center" wrapText="1"/>
    </xf>
    <xf numFmtId="0" fontId="26" fillId="0" borderId="29" xfId="109" applyFont="1" applyFill="1" applyBorder="1" applyAlignment="1">
      <alignment horizontal="center" vertical="center" wrapText="1"/>
    </xf>
  </cellXfs>
  <cellStyles count="132">
    <cellStyle name="20% - Accent1 2" xfId="1"/>
    <cellStyle name="20% - Accent1 3" xfId="2"/>
    <cellStyle name="20% - Accent1 4" xfId="3"/>
    <cellStyle name="20% - Accent2 2" xfId="4"/>
    <cellStyle name="20% - Accent2 3" xfId="5"/>
    <cellStyle name="20% - Accent2 4" xfId="6"/>
    <cellStyle name="20% - Accent3 2" xfId="7"/>
    <cellStyle name="20% - Accent3 3" xfId="8"/>
    <cellStyle name="20% - Accent3 4" xfId="9"/>
    <cellStyle name="20% - Accent4 2" xfId="10"/>
    <cellStyle name="20% - Accent4 3" xfId="11"/>
    <cellStyle name="20% - Accent4 4" xfId="12"/>
    <cellStyle name="20% - Accent5 2" xfId="13"/>
    <cellStyle name="20% - Accent5 3" xfId="14"/>
    <cellStyle name="20% - Accent5 4" xfId="15"/>
    <cellStyle name="20% - Accent6 2" xfId="16"/>
    <cellStyle name="20% - Accent6 3" xfId="17"/>
    <cellStyle name="20% - Accent6 4" xfId="18"/>
    <cellStyle name="40% - Accent1 2" xfId="19"/>
    <cellStyle name="40% - Accent1 3" xfId="20"/>
    <cellStyle name="40% - Accent1 4" xfId="21"/>
    <cellStyle name="40% - Accent2 2" xfId="22"/>
    <cellStyle name="40% - Accent2 3" xfId="23"/>
    <cellStyle name="40% - Accent2 4" xfId="24"/>
    <cellStyle name="40% - Accent3 2" xfId="25"/>
    <cellStyle name="40% - Accent3 3" xfId="26"/>
    <cellStyle name="40% - Accent3 4" xfId="27"/>
    <cellStyle name="40% - Accent4 2" xfId="28"/>
    <cellStyle name="40% - Accent4 3" xfId="29"/>
    <cellStyle name="40% - Accent4 4" xfId="30"/>
    <cellStyle name="40% - Accent5 2" xfId="31"/>
    <cellStyle name="40% - Accent5 3" xfId="32"/>
    <cellStyle name="40% - Accent5 4" xfId="33"/>
    <cellStyle name="40% - Accent6 2" xfId="34"/>
    <cellStyle name="40% - Accent6 3" xfId="35"/>
    <cellStyle name="40% - Accent6 4" xfId="36"/>
    <cellStyle name="60% - Accent1 2" xfId="37"/>
    <cellStyle name="60% - Accent1 3" xfId="38"/>
    <cellStyle name="60% - Accent1 4" xfId="39"/>
    <cellStyle name="60% - Accent2 2" xfId="40"/>
    <cellStyle name="60% - Accent2 3" xfId="41"/>
    <cellStyle name="60% - Accent2 4" xfId="42"/>
    <cellStyle name="60% - Accent3 2" xfId="43"/>
    <cellStyle name="60% - Accent3 3" xfId="44"/>
    <cellStyle name="60% - Accent3 4" xfId="45"/>
    <cellStyle name="60% - Accent4 2" xfId="46"/>
    <cellStyle name="60% - Accent4 3" xfId="47"/>
    <cellStyle name="60% - Accent4 4" xfId="48"/>
    <cellStyle name="60% - Accent5 2" xfId="49"/>
    <cellStyle name="60% - Accent5 3" xfId="50"/>
    <cellStyle name="60% - Accent5 4" xfId="51"/>
    <cellStyle name="60% - Accent6 2" xfId="52"/>
    <cellStyle name="60% - Accent6 3" xfId="53"/>
    <cellStyle name="60% - Accent6 4" xfId="54"/>
    <cellStyle name="Accent1 2" xfId="55"/>
    <cellStyle name="Accent1 3" xfId="56"/>
    <cellStyle name="Accent1 4" xfId="57"/>
    <cellStyle name="Accent2 2" xfId="58"/>
    <cellStyle name="Accent2 3" xfId="59"/>
    <cellStyle name="Accent2 4" xfId="60"/>
    <cellStyle name="Accent3 2" xfId="61"/>
    <cellStyle name="Accent3 3" xfId="62"/>
    <cellStyle name="Accent3 4" xfId="63"/>
    <cellStyle name="Accent4 2" xfId="64"/>
    <cellStyle name="Accent4 3" xfId="65"/>
    <cellStyle name="Accent4 4" xfId="66"/>
    <cellStyle name="Accent5 2" xfId="67"/>
    <cellStyle name="Accent5 3" xfId="68"/>
    <cellStyle name="Accent5 4" xfId="69"/>
    <cellStyle name="Accent6 2" xfId="70"/>
    <cellStyle name="Accent6 3" xfId="71"/>
    <cellStyle name="Accent6 4" xfId="72"/>
    <cellStyle name="Bad 2" xfId="73"/>
    <cellStyle name="Bad 3" xfId="74"/>
    <cellStyle name="Bad 4" xfId="75"/>
    <cellStyle name="Calculation 2" xfId="76"/>
    <cellStyle name="Calculation 3" xfId="77"/>
    <cellStyle name="Calculation 4" xfId="78"/>
    <cellStyle name="Check Cell 2" xfId="79"/>
    <cellStyle name="Check Cell 3" xfId="80"/>
    <cellStyle name="Check Cell 4" xfId="81"/>
    <cellStyle name="Explanatory Text 2" xfId="82"/>
    <cellStyle name="Explanatory Text 3" xfId="83"/>
    <cellStyle name="Explanatory Text 4" xfId="84"/>
    <cellStyle name="Good 2" xfId="85"/>
    <cellStyle name="Good 3" xfId="86"/>
    <cellStyle name="Good 4" xfId="87"/>
    <cellStyle name="Heading 1 2" xfId="88"/>
    <cellStyle name="Heading 1 3" xfId="89"/>
    <cellStyle name="Heading 1 4" xfId="90"/>
    <cellStyle name="Heading 2 2" xfId="91"/>
    <cellStyle name="Heading 2 3" xfId="92"/>
    <cellStyle name="Heading 2 4" xfId="93"/>
    <cellStyle name="Heading 3 2" xfId="94"/>
    <cellStyle name="Heading 3 3" xfId="95"/>
    <cellStyle name="Heading 3 4" xfId="96"/>
    <cellStyle name="Heading 4 2" xfId="97"/>
    <cellStyle name="Heading 4 3" xfId="98"/>
    <cellStyle name="Heading 4 4" xfId="99"/>
    <cellStyle name="Input 2" xfId="100"/>
    <cellStyle name="Input 3" xfId="101"/>
    <cellStyle name="Input 4" xfId="102"/>
    <cellStyle name="Linked Cell 2" xfId="103"/>
    <cellStyle name="Linked Cell 3" xfId="104"/>
    <cellStyle name="Linked Cell 4" xfId="105"/>
    <cellStyle name="Neutral 2" xfId="106"/>
    <cellStyle name="Neutral 3" xfId="107"/>
    <cellStyle name="Neutral 4" xfId="108"/>
    <cellStyle name="Normal" xfId="0" builtinId="0"/>
    <cellStyle name="Normal 2" xfId="109"/>
    <cellStyle name="Normal 2 2" xfId="110"/>
    <cellStyle name="Normal 2 3" xfId="111"/>
    <cellStyle name="Normal 2 4" xfId="112"/>
    <cellStyle name="Normal 3" xfId="113"/>
    <cellStyle name="Normal 3 2" xfId="114"/>
    <cellStyle name="Normal 4" xfId="115"/>
    <cellStyle name="Normal 7" xfId="116"/>
    <cellStyle name="Note 2" xfId="117"/>
    <cellStyle name="Note 3" xfId="118"/>
    <cellStyle name="Note 4" xfId="119"/>
    <cellStyle name="Output 2" xfId="120"/>
    <cellStyle name="Output 3" xfId="121"/>
    <cellStyle name="Output 4" xfId="122"/>
    <cellStyle name="Title 2" xfId="123"/>
    <cellStyle name="Title 3" xfId="124"/>
    <cellStyle name="Title 4" xfId="125"/>
    <cellStyle name="Total 2" xfId="126"/>
    <cellStyle name="Total 3" xfId="127"/>
    <cellStyle name="Total 4" xfId="128"/>
    <cellStyle name="Warning Text 2" xfId="129"/>
    <cellStyle name="Warning Text 3" xfId="130"/>
    <cellStyle name="Warning Text 4" xfId="1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17"/>
  <sheetViews>
    <sheetView topLeftCell="C1" workbookViewId="0">
      <selection activeCell="D24" sqref="D24"/>
    </sheetView>
  </sheetViews>
  <sheetFormatPr defaultColWidth="12.5703125" defaultRowHeight="12.75"/>
  <cols>
    <col min="2" max="2" width="78.140625" customWidth="1"/>
    <col min="3" max="3" width="64.85546875" customWidth="1"/>
    <col min="4" max="4" width="43.85546875" customWidth="1"/>
  </cols>
  <sheetData>
    <row r="1" spans="2:4">
      <c r="B1" s="1"/>
      <c r="C1" s="1"/>
      <c r="D1" s="1"/>
    </row>
    <row r="2" spans="2:4" ht="15">
      <c r="B2" s="2" t="s">
        <v>0</v>
      </c>
      <c r="C2" s="3" t="s">
        <v>1</v>
      </c>
      <c r="D2" s="4" t="s">
        <v>2</v>
      </c>
    </row>
    <row r="3" spans="2:4">
      <c r="B3" s="89" t="s">
        <v>3</v>
      </c>
      <c r="C3" s="5" t="s">
        <v>4</v>
      </c>
      <c r="D3" s="6" t="s">
        <v>5</v>
      </c>
    </row>
    <row r="4" spans="2:4">
      <c r="B4" s="89"/>
      <c r="C4" s="5"/>
      <c r="D4" s="6"/>
    </row>
    <row r="5" spans="2:4">
      <c r="B5" s="89"/>
      <c r="C5" s="5"/>
      <c r="D5" s="6"/>
    </row>
    <row r="6" spans="2:4">
      <c r="B6" s="89"/>
      <c r="C6" s="5"/>
      <c r="D6" s="6"/>
    </row>
    <row r="7" spans="2:4">
      <c r="B7" s="89"/>
      <c r="C7" s="5"/>
      <c r="D7" s="6"/>
    </row>
    <row r="8" spans="2:4">
      <c r="B8" s="89"/>
      <c r="C8" s="5"/>
      <c r="D8" s="6"/>
    </row>
    <row r="9" spans="2:4">
      <c r="B9" s="89"/>
      <c r="C9" s="7"/>
      <c r="D9" s="8"/>
    </row>
    <row r="11" spans="2:4">
      <c r="B11" s="1"/>
      <c r="C11" s="1"/>
      <c r="D11" s="1"/>
    </row>
    <row r="12" spans="2:4">
      <c r="B12" s="9" t="s">
        <v>6</v>
      </c>
      <c r="C12" s="10" t="s">
        <v>7</v>
      </c>
      <c r="D12" s="11"/>
    </row>
    <row r="13" spans="2:4">
      <c r="B13" s="90" t="s">
        <v>8</v>
      </c>
      <c r="C13" s="12" t="s">
        <v>9</v>
      </c>
      <c r="D13" s="11"/>
    </row>
    <row r="14" spans="2:4">
      <c r="B14" s="90"/>
      <c r="C14" s="12" t="s">
        <v>10</v>
      </c>
      <c r="D14" s="13"/>
    </row>
    <row r="15" spans="2:4">
      <c r="B15" s="90"/>
      <c r="C15" s="14" t="s">
        <v>11</v>
      </c>
      <c r="D15" s="13"/>
    </row>
    <row r="16" spans="2:4">
      <c r="B16" s="90"/>
      <c r="C16" s="87" t="s">
        <v>149</v>
      </c>
    </row>
    <row r="17" spans="2:3">
      <c r="B17" s="90"/>
      <c r="C17" s="15"/>
    </row>
  </sheetData>
  <sheetProtection selectLockedCells="1" selectUnlockedCells="1"/>
  <mergeCells count="2">
    <mergeCell ref="B3:B9"/>
    <mergeCell ref="B13:B17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B13" sqref="B13"/>
    </sheetView>
  </sheetViews>
  <sheetFormatPr defaultColWidth="12.5703125" defaultRowHeight="12.75"/>
  <cols>
    <col min="1" max="1" width="60" customWidth="1"/>
    <col min="2" max="2" width="49.85546875" customWidth="1"/>
    <col min="3" max="3" width="47.42578125" customWidth="1"/>
  </cols>
  <sheetData>
    <row r="1" spans="1:3" ht="15.75" customHeight="1">
      <c r="A1" s="92" t="s">
        <v>12</v>
      </c>
      <c r="B1" s="92"/>
      <c r="C1" s="92"/>
    </row>
    <row r="2" spans="1:3" ht="15.75" customHeight="1">
      <c r="A2" s="91" t="s">
        <v>13</v>
      </c>
      <c r="B2" s="91"/>
      <c r="C2" s="91"/>
    </row>
    <row r="3" spans="1:3" ht="15.75">
      <c r="A3" s="16" t="s">
        <v>14</v>
      </c>
      <c r="B3" s="17" t="s">
        <v>15</v>
      </c>
      <c r="C3" s="18" t="s">
        <v>16</v>
      </c>
    </row>
    <row r="4" spans="1:3">
      <c r="A4" s="19" t="s">
        <v>17</v>
      </c>
      <c r="B4" s="20" t="s">
        <v>18</v>
      </c>
      <c r="C4" s="21" t="s">
        <v>19</v>
      </c>
    </row>
    <row r="5" spans="1:3">
      <c r="A5" s="22"/>
      <c r="B5" s="23"/>
      <c r="C5" s="23"/>
    </row>
    <row r="6" spans="1:3" ht="15.75" customHeight="1">
      <c r="A6" s="91" t="s">
        <v>20</v>
      </c>
      <c r="B6" s="91"/>
      <c r="C6" s="91"/>
    </row>
    <row r="7" spans="1:3" ht="15.75" customHeight="1">
      <c r="A7" s="24" t="s">
        <v>21</v>
      </c>
      <c r="B7" s="93" t="s">
        <v>22</v>
      </c>
      <c r="C7" s="93"/>
    </row>
    <row r="8" spans="1:3" ht="15.75" customHeight="1">
      <c r="A8" s="94"/>
      <c r="B8" s="94"/>
      <c r="C8" s="94"/>
    </row>
    <row r="9" spans="1:3" ht="15.75" customHeight="1">
      <c r="A9" s="91" t="s">
        <v>23</v>
      </c>
      <c r="B9" s="91"/>
      <c r="C9" s="91"/>
    </row>
    <row r="10" spans="1:3" ht="15.75">
      <c r="A10" s="16" t="s">
        <v>24</v>
      </c>
      <c r="B10" s="17" t="s">
        <v>25</v>
      </c>
      <c r="C10" s="18" t="s">
        <v>26</v>
      </c>
    </row>
    <row r="11" spans="1:3">
      <c r="A11" s="25" t="s">
        <v>27</v>
      </c>
      <c r="B11" s="26">
        <v>15576310</v>
      </c>
      <c r="C11" s="26">
        <f>'Detalhe do PA'!G17</f>
        <v>36555675.672727272</v>
      </c>
    </row>
    <row r="12" spans="1:3">
      <c r="A12" s="25" t="s">
        <v>28</v>
      </c>
      <c r="B12" s="26">
        <v>840910</v>
      </c>
      <c r="C12" s="26">
        <f>'Detalhe do PA'!G28</f>
        <v>840900</v>
      </c>
    </row>
    <row r="13" spans="1:3">
      <c r="A13" s="25" t="s">
        <v>29</v>
      </c>
      <c r="B13" s="26">
        <v>2335200</v>
      </c>
      <c r="C13" s="26">
        <f>'Detalhe do PA'!G50</f>
        <v>2677680</v>
      </c>
    </row>
    <row r="14" spans="1:3">
      <c r="A14" s="27" t="s">
        <v>30</v>
      </c>
      <c r="B14" s="26">
        <v>555000</v>
      </c>
      <c r="C14" s="26">
        <v>1114000</v>
      </c>
    </row>
    <row r="15" spans="1:3">
      <c r="A15" s="25" t="s">
        <v>31</v>
      </c>
      <c r="B15" s="26">
        <v>4602580</v>
      </c>
      <c r="C15" s="26">
        <f>'Detalhe do PA'!F73+'Detalhe do PA'!F81</f>
        <v>6594650</v>
      </c>
    </row>
    <row r="16" spans="1:3" ht="15.75">
      <c r="A16" s="17" t="s">
        <v>32</v>
      </c>
      <c r="B16" s="28">
        <f>SUM(B11:B15)</f>
        <v>23910000</v>
      </c>
      <c r="C16" s="28">
        <f>SUM(C11:C15)</f>
        <v>47782905.672727272</v>
      </c>
    </row>
    <row r="18" spans="1:1">
      <c r="A18" t="s">
        <v>33</v>
      </c>
    </row>
  </sheetData>
  <sheetProtection selectLockedCells="1" selectUnlockedCells="1"/>
  <mergeCells count="6">
    <mergeCell ref="A9:C9"/>
    <mergeCell ref="A1:C1"/>
    <mergeCell ref="A2:C2"/>
    <mergeCell ref="A6:C6"/>
    <mergeCell ref="B7:C7"/>
    <mergeCell ref="A8:C8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95"/>
  <sheetViews>
    <sheetView tabSelected="1" topLeftCell="A29" zoomScale="96" zoomScaleNormal="96" workbookViewId="0">
      <selection activeCell="H49" sqref="H49"/>
    </sheetView>
  </sheetViews>
  <sheetFormatPr defaultColWidth="12.5703125" defaultRowHeight="12.75"/>
  <cols>
    <col min="1" max="1" width="10.7109375" customWidth="1"/>
    <col min="2" max="2" width="6.42578125" customWidth="1"/>
    <col min="3" max="3" width="49.28515625" customWidth="1"/>
    <col min="4" max="4" width="13" customWidth="1"/>
    <col min="5" max="5" width="17" customWidth="1"/>
    <col min="6" max="6" width="18.42578125" customWidth="1"/>
    <col min="7" max="7" width="22.28515625" customWidth="1"/>
    <col min="8" max="8" width="15.85546875" customWidth="1"/>
    <col min="9" max="9" width="15.140625" customWidth="1"/>
    <col min="10" max="10" width="18.42578125" customWidth="1"/>
    <col min="11" max="11" width="17.5703125" customWidth="1"/>
    <col min="12" max="12" width="25.5703125" customWidth="1"/>
    <col min="15" max="16" width="0" hidden="1" customWidth="1"/>
  </cols>
  <sheetData>
    <row r="1" spans="1:34" ht="16.5" customHeight="1">
      <c r="A1" s="95" t="s">
        <v>34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30"/>
    </row>
    <row r="2" spans="1:34" ht="16.5" customHeigh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1:34" ht="15.75" customHeight="1">
      <c r="A3" s="96" t="s">
        <v>27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33"/>
      <c r="N3" s="33"/>
      <c r="O3" s="1"/>
      <c r="P3" s="33"/>
      <c r="Q3" s="33"/>
      <c r="R3" s="33"/>
    </row>
    <row r="4" spans="1:34" ht="15" customHeight="1">
      <c r="A4" s="97" t="s">
        <v>35</v>
      </c>
      <c r="B4" s="97" t="s">
        <v>36</v>
      </c>
      <c r="C4" s="97" t="s">
        <v>37</v>
      </c>
      <c r="D4" s="97" t="s">
        <v>38</v>
      </c>
      <c r="E4" s="97" t="s">
        <v>39</v>
      </c>
      <c r="F4" s="97" t="s">
        <v>40</v>
      </c>
      <c r="G4" s="97" t="s">
        <v>41</v>
      </c>
      <c r="H4" s="97" t="s">
        <v>42</v>
      </c>
      <c r="I4" s="97" t="s">
        <v>43</v>
      </c>
      <c r="J4" s="97" t="s">
        <v>44</v>
      </c>
      <c r="K4" s="97"/>
      <c r="L4" s="97" t="s">
        <v>45</v>
      </c>
      <c r="M4" s="33"/>
      <c r="N4" s="33"/>
      <c r="O4" s="35" t="s">
        <v>46</v>
      </c>
      <c r="P4" s="33"/>
      <c r="Q4" s="33"/>
      <c r="R4" s="33"/>
    </row>
    <row r="5" spans="1:34">
      <c r="A5" s="97"/>
      <c r="B5" s="97"/>
      <c r="C5" s="97"/>
      <c r="D5" s="97"/>
      <c r="E5" s="97"/>
      <c r="F5" s="97"/>
      <c r="G5" s="97"/>
      <c r="H5" s="97"/>
      <c r="I5" s="97"/>
      <c r="J5" s="34" t="s">
        <v>47</v>
      </c>
      <c r="K5" s="34" t="s">
        <v>48</v>
      </c>
      <c r="L5" s="97"/>
      <c r="M5" s="33"/>
      <c r="N5" s="33"/>
      <c r="O5" s="35" t="s">
        <v>49</v>
      </c>
      <c r="P5" s="33"/>
      <c r="Q5" s="33"/>
      <c r="R5" s="33"/>
    </row>
    <row r="6" spans="1:34" ht="25.5">
      <c r="A6" s="36" t="s">
        <v>5</v>
      </c>
      <c r="B6" s="36">
        <v>1</v>
      </c>
      <c r="C6" s="36" t="s">
        <v>50</v>
      </c>
      <c r="D6" s="36" t="s">
        <v>51</v>
      </c>
      <c r="E6" s="36"/>
      <c r="F6" s="37"/>
      <c r="G6" s="38">
        <v>10455550</v>
      </c>
      <c r="H6" s="36">
        <v>1</v>
      </c>
      <c r="I6" s="36" t="s">
        <v>52</v>
      </c>
      <c r="J6" s="39">
        <v>41275</v>
      </c>
      <c r="K6" s="39">
        <v>42175</v>
      </c>
      <c r="L6" s="36"/>
      <c r="M6" s="33"/>
      <c r="N6" s="33"/>
      <c r="O6" s="40" t="s">
        <v>53</v>
      </c>
      <c r="P6" s="33"/>
      <c r="Q6" s="33"/>
      <c r="R6" s="33"/>
    </row>
    <row r="7" spans="1:34" ht="25.5" hidden="1">
      <c r="A7" s="41" t="s">
        <v>5</v>
      </c>
      <c r="B7" s="41">
        <v>2</v>
      </c>
      <c r="C7" s="41" t="s">
        <v>54</v>
      </c>
      <c r="D7" s="41" t="s">
        <v>51</v>
      </c>
      <c r="E7" s="41"/>
      <c r="F7" s="42"/>
      <c r="G7" s="43">
        <v>0</v>
      </c>
      <c r="H7" s="41">
        <v>1</v>
      </c>
      <c r="I7" s="41" t="s">
        <v>55</v>
      </c>
      <c r="J7" s="44">
        <v>40910</v>
      </c>
      <c r="K7" s="44">
        <v>41810</v>
      </c>
      <c r="L7" s="41"/>
      <c r="M7" s="33"/>
      <c r="N7" s="33"/>
      <c r="O7" s="40" t="s">
        <v>53</v>
      </c>
      <c r="P7" s="33"/>
      <c r="Q7" s="33"/>
      <c r="R7" s="33"/>
    </row>
    <row r="8" spans="1:34">
      <c r="A8" s="41" t="s">
        <v>5</v>
      </c>
      <c r="B8" s="41">
        <v>2</v>
      </c>
      <c r="C8" s="41" t="s">
        <v>56</v>
      </c>
      <c r="D8" s="41" t="s">
        <v>57</v>
      </c>
      <c r="E8" s="41"/>
      <c r="F8" s="42"/>
      <c r="G8" s="43">
        <v>6368300</v>
      </c>
      <c r="H8" s="41">
        <v>1</v>
      </c>
      <c r="I8" s="41" t="s">
        <v>52</v>
      </c>
      <c r="J8" s="44">
        <v>40910</v>
      </c>
      <c r="K8" s="44">
        <v>41810</v>
      </c>
      <c r="L8" s="41"/>
      <c r="M8" s="33"/>
      <c r="N8" s="33"/>
      <c r="O8" s="40" t="s">
        <v>53</v>
      </c>
      <c r="P8" s="33"/>
      <c r="Q8" s="33"/>
      <c r="R8" s="33"/>
    </row>
    <row r="9" spans="1:34">
      <c r="A9" s="41" t="s">
        <v>5</v>
      </c>
      <c r="B9" s="41">
        <f>B8+1</f>
        <v>3</v>
      </c>
      <c r="C9" s="41" t="s">
        <v>58</v>
      </c>
      <c r="D9" s="41" t="s">
        <v>57</v>
      </c>
      <c r="E9" s="41"/>
      <c r="F9" s="42"/>
      <c r="G9" s="43">
        <f>6500000/1.65</f>
        <v>3939393.9393939395</v>
      </c>
      <c r="H9" s="41">
        <v>1</v>
      </c>
      <c r="I9" s="41" t="s">
        <v>52</v>
      </c>
      <c r="J9" s="44">
        <v>40910</v>
      </c>
      <c r="K9" s="44">
        <v>41810</v>
      </c>
      <c r="L9" s="41"/>
      <c r="M9" s="33"/>
      <c r="N9" s="33"/>
      <c r="O9" s="40" t="s">
        <v>53</v>
      </c>
      <c r="P9" s="33"/>
      <c r="Q9" s="33"/>
      <c r="R9" s="33"/>
    </row>
    <row r="10" spans="1:34" ht="38.25">
      <c r="A10" s="41" t="s">
        <v>5</v>
      </c>
      <c r="B10" s="41">
        <f t="shared" ref="B10:B14" si="0">B9+1</f>
        <v>4</v>
      </c>
      <c r="C10" s="41" t="s">
        <v>59</v>
      </c>
      <c r="D10" s="41" t="s">
        <v>51</v>
      </c>
      <c r="E10" s="41"/>
      <c r="F10" s="42"/>
      <c r="G10" s="43">
        <f>15374257.36/1.65</f>
        <v>9317731.7333333343</v>
      </c>
      <c r="H10" s="41">
        <v>1</v>
      </c>
      <c r="I10" s="41" t="s">
        <v>55</v>
      </c>
      <c r="J10" s="44">
        <v>41270</v>
      </c>
      <c r="K10" s="44">
        <v>42170</v>
      </c>
      <c r="L10" s="41"/>
      <c r="M10" s="33"/>
      <c r="N10" s="33"/>
      <c r="O10" s="40" t="s">
        <v>53</v>
      </c>
      <c r="P10" s="33"/>
      <c r="Q10" s="33"/>
      <c r="R10" s="33"/>
    </row>
    <row r="11" spans="1:34">
      <c r="A11" s="41" t="s">
        <v>5</v>
      </c>
      <c r="B11" s="41">
        <f t="shared" si="0"/>
        <v>5</v>
      </c>
      <c r="C11" s="41" t="s">
        <v>60</v>
      </c>
      <c r="D11" s="41" t="s">
        <v>57</v>
      </c>
      <c r="E11" s="41"/>
      <c r="F11" s="42"/>
      <c r="G11" s="43">
        <v>1370000</v>
      </c>
      <c r="H11" s="41">
        <v>1</v>
      </c>
      <c r="I11" s="41" t="s">
        <v>52</v>
      </c>
      <c r="J11" s="44">
        <v>41090</v>
      </c>
      <c r="K11" s="44">
        <v>41990</v>
      </c>
      <c r="L11" s="41"/>
      <c r="M11" s="33"/>
      <c r="N11" s="33"/>
      <c r="O11" s="40"/>
      <c r="P11" s="33"/>
      <c r="Q11" s="33"/>
      <c r="R11" s="33"/>
    </row>
    <row r="12" spans="1:34">
      <c r="A12" s="41" t="s">
        <v>5</v>
      </c>
      <c r="B12" s="41">
        <v>6</v>
      </c>
      <c r="C12" s="41" t="s">
        <v>61</v>
      </c>
      <c r="D12" s="41" t="s">
        <v>51</v>
      </c>
      <c r="E12" s="41"/>
      <c r="F12" s="42"/>
      <c r="G12" s="43">
        <v>625000</v>
      </c>
      <c r="H12" s="41">
        <v>2</v>
      </c>
      <c r="I12" s="41"/>
      <c r="J12" s="44"/>
      <c r="K12" s="44"/>
      <c r="L12" s="41"/>
      <c r="M12" s="33"/>
      <c r="N12" s="33"/>
      <c r="O12" s="40"/>
      <c r="P12" s="33"/>
      <c r="Q12" s="33"/>
      <c r="R12" s="33"/>
    </row>
    <row r="13" spans="1:34" ht="25.5">
      <c r="A13" s="41" t="s">
        <v>5</v>
      </c>
      <c r="B13" s="41">
        <f>B12+1</f>
        <v>7</v>
      </c>
      <c r="C13" s="41" t="s">
        <v>62</v>
      </c>
      <c r="D13" s="41" t="s">
        <v>51</v>
      </c>
      <c r="E13" s="41"/>
      <c r="F13" s="42"/>
      <c r="G13" s="43">
        <v>1818200</v>
      </c>
      <c r="H13" s="41">
        <v>1</v>
      </c>
      <c r="I13" s="41" t="s">
        <v>52</v>
      </c>
      <c r="J13" s="44">
        <v>41090</v>
      </c>
      <c r="K13" s="44">
        <v>41990</v>
      </c>
      <c r="L13" s="41"/>
      <c r="M13" s="33"/>
      <c r="N13" s="33"/>
      <c r="O13" s="40"/>
      <c r="P13" s="33"/>
      <c r="Q13" s="33"/>
      <c r="R13" s="33"/>
    </row>
    <row r="14" spans="1:34">
      <c r="A14" s="41" t="s">
        <v>5</v>
      </c>
      <c r="B14" s="41">
        <f t="shared" si="0"/>
        <v>8</v>
      </c>
      <c r="C14" s="41" t="s">
        <v>63</v>
      </c>
      <c r="D14" s="41" t="s">
        <v>51</v>
      </c>
      <c r="E14" s="41"/>
      <c r="F14" s="42"/>
      <c r="G14" s="43">
        <v>500000</v>
      </c>
      <c r="H14" s="41">
        <v>2</v>
      </c>
      <c r="I14" s="41" t="s">
        <v>52</v>
      </c>
      <c r="J14" s="44">
        <v>41090</v>
      </c>
      <c r="K14" s="44">
        <v>41630</v>
      </c>
      <c r="L14" s="41"/>
      <c r="M14" s="33"/>
      <c r="N14" s="33"/>
      <c r="O14" s="40"/>
      <c r="P14" s="33"/>
      <c r="Q14" s="33"/>
      <c r="R14" s="33"/>
    </row>
    <row r="15" spans="1:34">
      <c r="A15" s="45" t="s">
        <v>5</v>
      </c>
      <c r="B15" s="45">
        <v>9</v>
      </c>
      <c r="C15" s="45" t="s">
        <v>64</v>
      </c>
      <c r="D15" s="45" t="s">
        <v>57</v>
      </c>
      <c r="E15" s="45"/>
      <c r="F15" s="46"/>
      <c r="G15" s="47">
        <v>2161500</v>
      </c>
      <c r="H15" s="45">
        <v>1</v>
      </c>
      <c r="I15" s="45" t="s">
        <v>52</v>
      </c>
      <c r="J15" s="48">
        <v>40910</v>
      </c>
      <c r="K15" s="48">
        <v>41450</v>
      </c>
      <c r="L15" s="45"/>
      <c r="M15" s="33"/>
      <c r="N15" s="33"/>
      <c r="O15" s="40"/>
      <c r="P15" s="33"/>
      <c r="Q15" s="33"/>
      <c r="R15" s="33"/>
    </row>
    <row r="16" spans="1:34" hidden="1">
      <c r="A16" s="49" t="s">
        <v>5</v>
      </c>
      <c r="B16" s="50">
        <f>B15+1</f>
        <v>10</v>
      </c>
      <c r="C16" s="50" t="s">
        <v>65</v>
      </c>
      <c r="D16" s="50" t="s">
        <v>66</v>
      </c>
      <c r="E16" s="50"/>
      <c r="F16" s="51"/>
      <c r="G16" s="52">
        <v>0</v>
      </c>
      <c r="H16" s="50" t="s">
        <v>66</v>
      </c>
      <c r="I16" s="50" t="s">
        <v>66</v>
      </c>
      <c r="J16" s="53">
        <v>40910</v>
      </c>
      <c r="K16" s="53">
        <v>41450</v>
      </c>
      <c r="L16" s="50"/>
      <c r="M16" s="33"/>
      <c r="N16" s="33"/>
      <c r="O16" s="40" t="s">
        <v>53</v>
      </c>
      <c r="P16" s="33"/>
      <c r="Q16" s="33"/>
      <c r="R16" s="33"/>
    </row>
    <row r="17" spans="1:18">
      <c r="A17" s="54"/>
      <c r="B17" s="54"/>
      <c r="C17" s="54"/>
      <c r="D17" s="54"/>
      <c r="E17" s="54"/>
      <c r="F17" s="55"/>
      <c r="G17" s="56">
        <f>SUM(G6:G15)</f>
        <v>36555675.672727272</v>
      </c>
      <c r="H17" s="54"/>
      <c r="I17" s="54"/>
      <c r="J17" s="57"/>
      <c r="K17" s="57"/>
      <c r="L17" s="54"/>
      <c r="M17" s="33"/>
      <c r="N17" s="33"/>
      <c r="O17" s="40"/>
      <c r="P17" s="33"/>
      <c r="Q17" s="33"/>
      <c r="R17" s="33"/>
    </row>
    <row r="18" spans="1:18" ht="15.75" customHeight="1">
      <c r="A18" s="98" t="s">
        <v>28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33"/>
      <c r="N18" s="33"/>
      <c r="O18" s="40"/>
      <c r="P18" s="33"/>
      <c r="Q18" s="33"/>
      <c r="R18" s="33"/>
    </row>
    <row r="19" spans="1:18" ht="15" customHeight="1">
      <c r="A19" s="97" t="s">
        <v>35</v>
      </c>
      <c r="B19" s="97" t="s">
        <v>36</v>
      </c>
      <c r="C19" s="97" t="s">
        <v>37</v>
      </c>
      <c r="D19" s="97" t="s">
        <v>38</v>
      </c>
      <c r="E19" s="97" t="s">
        <v>39</v>
      </c>
      <c r="F19" s="97" t="s">
        <v>40</v>
      </c>
      <c r="G19" s="97" t="s">
        <v>41</v>
      </c>
      <c r="H19" s="97" t="s">
        <v>42</v>
      </c>
      <c r="I19" s="97" t="s">
        <v>43</v>
      </c>
      <c r="J19" s="97" t="s">
        <v>44</v>
      </c>
      <c r="K19" s="97"/>
      <c r="L19" s="97" t="s">
        <v>45</v>
      </c>
      <c r="M19" s="33"/>
      <c r="N19" s="33"/>
      <c r="O19" s="40"/>
      <c r="P19" s="33"/>
      <c r="Q19" s="33"/>
      <c r="R19" s="33"/>
    </row>
    <row r="20" spans="1:18">
      <c r="A20" s="97"/>
      <c r="B20" s="97"/>
      <c r="C20" s="97"/>
      <c r="D20" s="97"/>
      <c r="E20" s="97"/>
      <c r="F20" s="97"/>
      <c r="G20" s="97"/>
      <c r="H20" s="97"/>
      <c r="I20" s="97"/>
      <c r="J20" s="34" t="s">
        <v>47</v>
      </c>
      <c r="K20" s="34" t="s">
        <v>48</v>
      </c>
      <c r="L20" s="97"/>
      <c r="M20" s="33"/>
      <c r="N20" s="33"/>
      <c r="O20" s="40"/>
      <c r="P20" s="33"/>
      <c r="Q20" s="33"/>
      <c r="R20" s="33"/>
    </row>
    <row r="21" spans="1:18">
      <c r="A21" s="58" t="s">
        <v>5</v>
      </c>
      <c r="B21" s="36">
        <v>1</v>
      </c>
      <c r="C21" s="36" t="s">
        <v>67</v>
      </c>
      <c r="D21" s="59" t="s">
        <v>68</v>
      </c>
      <c r="E21" s="36"/>
      <c r="F21" s="37"/>
      <c r="G21" s="38">
        <v>60600</v>
      </c>
      <c r="H21" s="36" t="s">
        <v>66</v>
      </c>
      <c r="I21" s="59" t="s">
        <v>55</v>
      </c>
      <c r="J21" s="39">
        <v>40910</v>
      </c>
      <c r="K21" s="39">
        <v>41180</v>
      </c>
      <c r="L21" s="36"/>
      <c r="M21" s="33"/>
      <c r="N21" s="33"/>
      <c r="O21" s="40"/>
      <c r="P21" s="33"/>
      <c r="Q21" s="33"/>
      <c r="R21" s="33"/>
    </row>
    <row r="22" spans="1:18" ht="25.5">
      <c r="A22" s="60" t="s">
        <v>5</v>
      </c>
      <c r="B22" s="41">
        <v>2</v>
      </c>
      <c r="C22" s="41" t="s">
        <v>69</v>
      </c>
      <c r="D22" s="86" t="s">
        <v>51</v>
      </c>
      <c r="E22" s="41"/>
      <c r="F22" s="42"/>
      <c r="G22" s="43">
        <v>250000</v>
      </c>
      <c r="H22" s="41">
        <v>2</v>
      </c>
      <c r="I22" s="61" t="s">
        <v>52</v>
      </c>
      <c r="J22" s="44">
        <v>40910</v>
      </c>
      <c r="K22" s="44">
        <v>41270</v>
      </c>
      <c r="L22" s="41"/>
      <c r="M22" s="33"/>
      <c r="N22" s="33"/>
      <c r="O22" s="40"/>
      <c r="P22" s="33"/>
      <c r="Q22" s="33"/>
      <c r="R22" s="33"/>
    </row>
    <row r="23" spans="1:18">
      <c r="A23" s="60" t="s">
        <v>5</v>
      </c>
      <c r="B23" s="41">
        <v>3</v>
      </c>
      <c r="C23" s="41" t="s">
        <v>70</v>
      </c>
      <c r="D23" s="86" t="s">
        <v>51</v>
      </c>
      <c r="E23" s="41"/>
      <c r="F23" s="42"/>
      <c r="G23" s="43">
        <v>333300</v>
      </c>
      <c r="H23" s="41">
        <v>3</v>
      </c>
      <c r="I23" s="61" t="s">
        <v>52</v>
      </c>
      <c r="J23" s="44">
        <v>40910</v>
      </c>
      <c r="K23" s="44">
        <v>41810</v>
      </c>
      <c r="L23" s="41"/>
      <c r="M23" s="33"/>
      <c r="N23" s="33"/>
      <c r="O23" s="40"/>
      <c r="P23" s="33"/>
      <c r="Q23" s="33"/>
      <c r="R23" s="33"/>
    </row>
    <row r="24" spans="1:18">
      <c r="A24" s="60" t="s">
        <v>5</v>
      </c>
      <c r="B24" s="41">
        <v>4</v>
      </c>
      <c r="C24" s="41" t="s">
        <v>71</v>
      </c>
      <c r="D24" s="61" t="s">
        <v>68</v>
      </c>
      <c r="E24" s="41"/>
      <c r="F24" s="42"/>
      <c r="G24" s="43">
        <v>97000</v>
      </c>
      <c r="H24" s="41">
        <v>3</v>
      </c>
      <c r="I24" s="61" t="s">
        <v>52</v>
      </c>
      <c r="J24" s="44">
        <v>40910</v>
      </c>
      <c r="K24" s="44">
        <v>41810</v>
      </c>
      <c r="L24" s="41"/>
      <c r="M24" s="33"/>
      <c r="N24" s="33"/>
      <c r="O24" s="40"/>
      <c r="P24" s="33"/>
      <c r="Q24" s="33"/>
      <c r="R24" s="33"/>
    </row>
    <row r="25" spans="1:18">
      <c r="A25" s="60" t="s">
        <v>5</v>
      </c>
      <c r="B25" s="41">
        <v>5</v>
      </c>
      <c r="C25" s="41" t="s">
        <v>72</v>
      </c>
      <c r="D25" s="61" t="s">
        <v>68</v>
      </c>
      <c r="E25" s="41"/>
      <c r="F25" s="42"/>
      <c r="G25" s="43">
        <v>0</v>
      </c>
      <c r="H25" s="41">
        <v>3</v>
      </c>
      <c r="I25" s="61" t="s">
        <v>52</v>
      </c>
      <c r="J25" s="44">
        <v>40910</v>
      </c>
      <c r="K25" s="44">
        <v>41270</v>
      </c>
      <c r="L25" s="41"/>
      <c r="M25" s="33"/>
      <c r="N25" s="33"/>
      <c r="O25" s="40"/>
      <c r="P25" s="33"/>
      <c r="Q25" s="33"/>
      <c r="R25" s="33"/>
    </row>
    <row r="26" spans="1:18">
      <c r="A26" s="60" t="s">
        <v>5</v>
      </c>
      <c r="B26" s="41">
        <v>6</v>
      </c>
      <c r="C26" s="41" t="s">
        <v>73</v>
      </c>
      <c r="D26" s="61" t="s">
        <v>68</v>
      </c>
      <c r="E26" s="41"/>
      <c r="F26" s="42"/>
      <c r="G26" s="43">
        <v>40000</v>
      </c>
      <c r="H26" s="41">
        <v>3</v>
      </c>
      <c r="I26" s="61" t="s">
        <v>52</v>
      </c>
      <c r="J26" s="44">
        <v>40910</v>
      </c>
      <c r="K26" s="44">
        <v>41270</v>
      </c>
      <c r="L26" s="41"/>
      <c r="M26" s="33"/>
      <c r="N26" s="33"/>
      <c r="O26" s="40"/>
      <c r="P26" s="33"/>
      <c r="Q26" s="33"/>
      <c r="R26" s="33"/>
    </row>
    <row r="27" spans="1:18">
      <c r="A27" s="62" t="s">
        <v>5</v>
      </c>
      <c r="B27" s="45">
        <v>7</v>
      </c>
      <c r="C27" s="45" t="s">
        <v>74</v>
      </c>
      <c r="D27" s="63" t="s">
        <v>68</v>
      </c>
      <c r="E27" s="45"/>
      <c r="F27" s="46"/>
      <c r="G27" s="47">
        <v>60000</v>
      </c>
      <c r="H27" s="88" t="s">
        <v>66</v>
      </c>
      <c r="I27" s="61" t="s">
        <v>52</v>
      </c>
      <c r="J27" s="48">
        <v>40910</v>
      </c>
      <c r="K27" s="48">
        <v>41180</v>
      </c>
      <c r="L27" s="45"/>
      <c r="M27" s="33"/>
      <c r="N27" s="33"/>
      <c r="O27" s="40"/>
      <c r="P27" s="33"/>
      <c r="Q27" s="33"/>
      <c r="R27" s="33"/>
    </row>
    <row r="28" spans="1:18">
      <c r="A28" s="54"/>
      <c r="B28" s="54"/>
      <c r="C28" s="54"/>
      <c r="D28" s="54"/>
      <c r="E28" s="54"/>
      <c r="F28" s="55"/>
      <c r="G28" s="56">
        <f>SUM(G21:G27)</f>
        <v>840900</v>
      </c>
      <c r="H28" s="54"/>
      <c r="I28" s="54"/>
      <c r="J28" s="57"/>
      <c r="K28" s="57"/>
      <c r="L28" s="54"/>
      <c r="M28" s="33"/>
      <c r="N28" s="33"/>
      <c r="O28" s="40"/>
      <c r="P28" s="33"/>
      <c r="Q28" s="33"/>
      <c r="R28" s="33"/>
    </row>
    <row r="29" spans="1:18" ht="15.75" customHeight="1">
      <c r="A29" s="98" t="s">
        <v>75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33"/>
      <c r="N29" s="33"/>
      <c r="O29" s="40"/>
      <c r="P29" s="33"/>
      <c r="Q29" s="33"/>
      <c r="R29" s="33"/>
    </row>
    <row r="30" spans="1:18" ht="15" customHeight="1">
      <c r="A30" s="97" t="s">
        <v>35</v>
      </c>
      <c r="B30" s="97" t="s">
        <v>36</v>
      </c>
      <c r="C30" s="97" t="s">
        <v>37</v>
      </c>
      <c r="D30" s="97" t="s">
        <v>38</v>
      </c>
      <c r="E30" s="97" t="s">
        <v>39</v>
      </c>
      <c r="F30" s="97" t="s">
        <v>40</v>
      </c>
      <c r="G30" s="97" t="s">
        <v>41</v>
      </c>
      <c r="H30" s="97" t="s">
        <v>42</v>
      </c>
      <c r="I30" s="97" t="s">
        <v>43</v>
      </c>
      <c r="J30" s="97" t="s">
        <v>44</v>
      </c>
      <c r="K30" s="97"/>
      <c r="L30" s="97" t="s">
        <v>45</v>
      </c>
      <c r="M30" s="33"/>
      <c r="N30" s="33"/>
      <c r="O30" s="40"/>
      <c r="P30" s="33"/>
      <c r="Q30" s="33"/>
      <c r="R30" s="33"/>
    </row>
    <row r="31" spans="1:18">
      <c r="A31" s="97"/>
      <c r="B31" s="97"/>
      <c r="C31" s="97"/>
      <c r="D31" s="97"/>
      <c r="E31" s="97"/>
      <c r="F31" s="97"/>
      <c r="G31" s="97"/>
      <c r="H31" s="97"/>
      <c r="I31" s="97"/>
      <c r="J31" s="34" t="s">
        <v>47</v>
      </c>
      <c r="K31" s="34" t="s">
        <v>48</v>
      </c>
      <c r="L31" s="97"/>
      <c r="M31" s="33"/>
      <c r="N31" s="33"/>
      <c r="O31" s="40"/>
      <c r="P31" s="33"/>
      <c r="Q31" s="33"/>
      <c r="R31" s="33"/>
    </row>
    <row r="32" spans="1:18" ht="25.5">
      <c r="A32" s="36" t="s">
        <v>5</v>
      </c>
      <c r="B32" s="36">
        <v>1</v>
      </c>
      <c r="C32" s="36" t="s">
        <v>76</v>
      </c>
      <c r="D32" s="86" t="s">
        <v>51</v>
      </c>
      <c r="E32" s="36"/>
      <c r="F32" s="37"/>
      <c r="G32" s="38">
        <v>150000</v>
      </c>
      <c r="H32" s="36">
        <v>2</v>
      </c>
      <c r="I32" s="36" t="s">
        <v>55</v>
      </c>
      <c r="J32" s="39">
        <v>41090</v>
      </c>
      <c r="K32" s="39">
        <v>41450</v>
      </c>
      <c r="L32" s="36"/>
      <c r="M32" s="33"/>
      <c r="N32" s="33"/>
      <c r="O32" s="40"/>
      <c r="P32" s="33"/>
      <c r="Q32" s="33"/>
      <c r="R32" s="33"/>
    </row>
    <row r="33" spans="1:18">
      <c r="A33" s="41" t="s">
        <v>5</v>
      </c>
      <c r="B33" s="41">
        <f>B32+1</f>
        <v>2</v>
      </c>
      <c r="C33" s="41" t="s">
        <v>77</v>
      </c>
      <c r="D33" s="41" t="s">
        <v>78</v>
      </c>
      <c r="E33" s="41"/>
      <c r="F33" s="42"/>
      <c r="G33" s="43">
        <v>150000</v>
      </c>
      <c r="H33" s="41">
        <v>2</v>
      </c>
      <c r="I33" s="41" t="s">
        <v>55</v>
      </c>
      <c r="J33" s="44">
        <v>41090</v>
      </c>
      <c r="K33" s="44">
        <v>41450</v>
      </c>
      <c r="L33" s="41"/>
      <c r="M33" s="33"/>
      <c r="N33" s="33"/>
      <c r="O33" s="40"/>
      <c r="P33" s="33"/>
      <c r="Q33" s="33"/>
      <c r="R33" s="33"/>
    </row>
    <row r="34" spans="1:18" ht="25.5">
      <c r="A34" s="41" t="s">
        <v>5</v>
      </c>
      <c r="B34" s="41">
        <f t="shared" ref="B34:B47" si="1">B33+1</f>
        <v>3</v>
      </c>
      <c r="C34" s="41" t="s">
        <v>79</v>
      </c>
      <c r="D34" s="41" t="s">
        <v>51</v>
      </c>
      <c r="E34" s="41"/>
      <c r="F34" s="42"/>
      <c r="G34" s="43">
        <v>900000</v>
      </c>
      <c r="H34" s="41">
        <v>2</v>
      </c>
      <c r="I34" s="41" t="s">
        <v>55</v>
      </c>
      <c r="J34" s="44">
        <v>41090</v>
      </c>
      <c r="K34" s="44">
        <v>41630</v>
      </c>
      <c r="L34" s="41"/>
      <c r="M34" s="33"/>
      <c r="N34" s="33"/>
      <c r="O34" s="40"/>
      <c r="P34" s="33"/>
      <c r="Q34" s="33"/>
      <c r="R34" s="33"/>
    </row>
    <row r="35" spans="1:18" ht="25.5">
      <c r="A35" s="41" t="s">
        <v>5</v>
      </c>
      <c r="B35" s="41">
        <f t="shared" si="1"/>
        <v>4</v>
      </c>
      <c r="C35" s="41" t="s">
        <v>80</v>
      </c>
      <c r="D35" s="41" t="s">
        <v>68</v>
      </c>
      <c r="E35" s="41"/>
      <c r="F35" s="42"/>
      <c r="G35" s="43">
        <v>75000</v>
      </c>
      <c r="H35" s="41">
        <v>2</v>
      </c>
      <c r="I35" s="41" t="s">
        <v>52</v>
      </c>
      <c r="J35" s="44">
        <v>41275</v>
      </c>
      <c r="K35" s="44">
        <v>41635</v>
      </c>
      <c r="L35" s="41"/>
      <c r="M35" s="33"/>
      <c r="N35" s="33"/>
      <c r="O35" s="40"/>
      <c r="P35" s="33"/>
      <c r="Q35" s="33"/>
      <c r="R35" s="33"/>
    </row>
    <row r="36" spans="1:18">
      <c r="A36" s="41" t="s">
        <v>5</v>
      </c>
      <c r="B36" s="41">
        <f t="shared" si="1"/>
        <v>5</v>
      </c>
      <c r="C36" s="41" t="s">
        <v>81</v>
      </c>
      <c r="D36" s="41" t="s">
        <v>68</v>
      </c>
      <c r="E36" s="41"/>
      <c r="F36" s="42"/>
      <c r="G36" s="43">
        <v>7300</v>
      </c>
      <c r="H36" s="41">
        <v>3</v>
      </c>
      <c r="I36" s="41" t="s">
        <v>52</v>
      </c>
      <c r="J36" s="44">
        <v>41275</v>
      </c>
      <c r="K36" s="44">
        <v>42715</v>
      </c>
      <c r="L36" s="41"/>
      <c r="M36" s="33"/>
      <c r="N36" s="33"/>
      <c r="O36" s="40"/>
      <c r="P36" s="33"/>
      <c r="Q36" s="33"/>
      <c r="R36" s="33"/>
    </row>
    <row r="37" spans="1:18">
      <c r="A37" s="41" t="s">
        <v>5</v>
      </c>
      <c r="B37" s="41">
        <f t="shared" si="1"/>
        <v>6</v>
      </c>
      <c r="C37" s="41" t="s">
        <v>82</v>
      </c>
      <c r="D37" s="41" t="s">
        <v>68</v>
      </c>
      <c r="E37" s="41"/>
      <c r="F37" s="42"/>
      <c r="G37" s="43">
        <v>0</v>
      </c>
      <c r="H37" s="41">
        <v>3</v>
      </c>
      <c r="I37" s="41" t="s">
        <v>52</v>
      </c>
      <c r="J37" s="44">
        <v>41275</v>
      </c>
      <c r="K37" s="44">
        <v>41635</v>
      </c>
      <c r="L37" s="41"/>
      <c r="M37" s="33"/>
      <c r="N37" s="33"/>
      <c r="O37" s="40"/>
      <c r="P37" s="33"/>
      <c r="Q37" s="33"/>
      <c r="R37" s="33"/>
    </row>
    <row r="38" spans="1:18">
      <c r="A38" s="41" t="s">
        <v>5</v>
      </c>
      <c r="B38" s="41">
        <f t="shared" si="1"/>
        <v>7</v>
      </c>
      <c r="C38" s="41" t="s">
        <v>83</v>
      </c>
      <c r="D38" s="41" t="s">
        <v>68</v>
      </c>
      <c r="E38" s="41"/>
      <c r="F38" s="42"/>
      <c r="G38" s="43">
        <v>12100</v>
      </c>
      <c r="H38" s="41">
        <v>3</v>
      </c>
      <c r="I38" s="41" t="s">
        <v>52</v>
      </c>
      <c r="J38" s="44">
        <v>41275</v>
      </c>
      <c r="K38" s="44">
        <v>42715</v>
      </c>
      <c r="L38" s="41"/>
      <c r="M38" s="33"/>
      <c r="N38" s="33"/>
      <c r="O38" s="40"/>
      <c r="P38" s="33"/>
      <c r="Q38" s="33"/>
      <c r="R38" s="33"/>
    </row>
    <row r="39" spans="1:18">
      <c r="A39" s="41" t="s">
        <v>5</v>
      </c>
      <c r="B39" s="41">
        <f t="shared" si="1"/>
        <v>8</v>
      </c>
      <c r="C39" s="41" t="s">
        <v>84</v>
      </c>
      <c r="D39" s="41" t="s">
        <v>68</v>
      </c>
      <c r="E39" s="41"/>
      <c r="F39" s="42"/>
      <c r="G39" s="43">
        <v>24200</v>
      </c>
      <c r="H39" s="41">
        <v>3</v>
      </c>
      <c r="I39" s="41" t="s">
        <v>52</v>
      </c>
      <c r="J39" s="44">
        <v>41275</v>
      </c>
      <c r="K39" s="44">
        <v>42715</v>
      </c>
      <c r="L39" s="41"/>
      <c r="M39" s="33"/>
      <c r="N39" s="33"/>
      <c r="O39" s="40"/>
      <c r="P39" s="33"/>
      <c r="Q39" s="33"/>
      <c r="R39" s="33"/>
    </row>
    <row r="40" spans="1:18">
      <c r="A40" s="41" t="s">
        <v>5</v>
      </c>
      <c r="B40" s="41">
        <f t="shared" si="1"/>
        <v>9</v>
      </c>
      <c r="C40" s="41" t="s">
        <v>85</v>
      </c>
      <c r="D40" s="41" t="s">
        <v>68</v>
      </c>
      <c r="E40" s="41"/>
      <c r="F40" s="42"/>
      <c r="G40" s="43">
        <v>15150</v>
      </c>
      <c r="H40" s="41">
        <v>3</v>
      </c>
      <c r="I40" s="41" t="s">
        <v>52</v>
      </c>
      <c r="J40" s="44">
        <v>41275</v>
      </c>
      <c r="K40" s="44">
        <v>42715</v>
      </c>
      <c r="L40" s="41"/>
      <c r="M40" s="33"/>
      <c r="N40" s="33"/>
      <c r="O40" s="40"/>
      <c r="P40" s="33"/>
      <c r="Q40" s="33"/>
      <c r="R40" s="33"/>
    </row>
    <row r="41" spans="1:18">
      <c r="A41" s="41" t="s">
        <v>5</v>
      </c>
      <c r="B41" s="41">
        <f t="shared" si="1"/>
        <v>10</v>
      </c>
      <c r="C41" s="41" t="s">
        <v>86</v>
      </c>
      <c r="D41" s="41" t="s">
        <v>68</v>
      </c>
      <c r="E41" s="41"/>
      <c r="F41" s="42"/>
      <c r="G41" s="43">
        <v>24250</v>
      </c>
      <c r="H41" s="41">
        <v>3</v>
      </c>
      <c r="I41" s="41" t="s">
        <v>52</v>
      </c>
      <c r="J41" s="44">
        <v>41275</v>
      </c>
      <c r="K41" s="44">
        <v>42715</v>
      </c>
      <c r="L41" s="41"/>
      <c r="M41" s="33"/>
      <c r="N41" s="33"/>
      <c r="O41" s="40"/>
      <c r="P41" s="33"/>
      <c r="Q41" s="33"/>
      <c r="R41" s="33"/>
    </row>
    <row r="42" spans="1:18">
      <c r="A42" s="41" t="s">
        <v>5</v>
      </c>
      <c r="B42" s="41">
        <f t="shared" si="1"/>
        <v>11</v>
      </c>
      <c r="C42" s="41" t="s">
        <v>87</v>
      </c>
      <c r="D42" s="41" t="s">
        <v>66</v>
      </c>
      <c r="E42" s="41"/>
      <c r="F42" s="42"/>
      <c r="G42" s="43">
        <v>133500</v>
      </c>
      <c r="H42" s="41">
        <v>3</v>
      </c>
      <c r="I42" s="41" t="s">
        <v>66</v>
      </c>
      <c r="J42" s="44">
        <v>41275</v>
      </c>
      <c r="K42" s="44">
        <v>42175</v>
      </c>
      <c r="L42" s="41"/>
      <c r="M42" s="33"/>
      <c r="N42" s="33"/>
      <c r="O42" s="40"/>
      <c r="P42" s="33"/>
      <c r="Q42" s="33"/>
      <c r="R42" s="33"/>
    </row>
    <row r="43" spans="1:18">
      <c r="A43" s="41" t="s">
        <v>5</v>
      </c>
      <c r="B43" s="41">
        <f t="shared" si="1"/>
        <v>12</v>
      </c>
      <c r="C43" s="41" t="s">
        <v>88</v>
      </c>
      <c r="D43" s="41" t="s">
        <v>66</v>
      </c>
      <c r="E43" s="41"/>
      <c r="F43" s="42"/>
      <c r="G43" s="43">
        <v>209000</v>
      </c>
      <c r="H43" s="41">
        <v>3</v>
      </c>
      <c r="I43" s="41" t="s">
        <v>66</v>
      </c>
      <c r="J43" s="44">
        <v>41275</v>
      </c>
      <c r="K43" s="44">
        <v>42175</v>
      </c>
      <c r="L43" s="41"/>
      <c r="M43" s="33"/>
      <c r="N43" s="33"/>
      <c r="O43" s="40"/>
      <c r="P43" s="33"/>
      <c r="Q43" s="33"/>
      <c r="R43" s="33"/>
    </row>
    <row r="44" spans="1:18">
      <c r="A44" s="41" t="s">
        <v>5</v>
      </c>
      <c r="B44" s="41">
        <f t="shared" si="1"/>
        <v>13</v>
      </c>
      <c r="C44" s="41" t="s">
        <v>89</v>
      </c>
      <c r="D44" s="41" t="s">
        <v>66</v>
      </c>
      <c r="E44" s="41"/>
      <c r="F44" s="42"/>
      <c r="G44" s="43">
        <v>54550</v>
      </c>
      <c r="H44" s="41">
        <v>3</v>
      </c>
      <c r="I44" s="41" t="s">
        <v>66</v>
      </c>
      <c r="J44" s="44">
        <v>41275</v>
      </c>
      <c r="K44" s="44">
        <v>42175</v>
      </c>
      <c r="L44" s="41"/>
      <c r="M44" s="33"/>
      <c r="N44" s="33"/>
      <c r="O44" s="40"/>
      <c r="P44" s="33"/>
      <c r="Q44" s="33"/>
      <c r="R44" s="33"/>
    </row>
    <row r="45" spans="1:18">
      <c r="A45" s="41" t="s">
        <v>5</v>
      </c>
      <c r="B45" s="41">
        <f t="shared" si="1"/>
        <v>14</v>
      </c>
      <c r="C45" s="41" t="s">
        <v>90</v>
      </c>
      <c r="D45" s="41" t="s">
        <v>51</v>
      </c>
      <c r="E45" s="41"/>
      <c r="F45" s="42"/>
      <c r="G45" s="43">
        <v>0</v>
      </c>
      <c r="H45" s="41">
        <v>3</v>
      </c>
      <c r="I45" s="41" t="s">
        <v>52</v>
      </c>
      <c r="J45" s="44">
        <v>41275</v>
      </c>
      <c r="K45" s="44">
        <v>42715</v>
      </c>
      <c r="L45" s="41"/>
      <c r="M45" s="33"/>
      <c r="N45" s="33"/>
      <c r="O45" s="40"/>
      <c r="P45" s="33"/>
      <c r="Q45" s="33"/>
      <c r="R45" s="33"/>
    </row>
    <row r="46" spans="1:18">
      <c r="A46" s="41" t="s">
        <v>5</v>
      </c>
      <c r="B46" s="41">
        <f t="shared" si="1"/>
        <v>15</v>
      </c>
      <c r="C46" s="41" t="s">
        <v>91</v>
      </c>
      <c r="D46" s="41" t="s">
        <v>51</v>
      </c>
      <c r="E46" s="41"/>
      <c r="F46" s="42"/>
      <c r="G46" s="43">
        <v>181820</v>
      </c>
      <c r="H46" s="41">
        <v>3</v>
      </c>
      <c r="I46" s="41" t="s">
        <v>52</v>
      </c>
      <c r="J46" s="44">
        <v>41275</v>
      </c>
      <c r="K46" s="44">
        <v>42715</v>
      </c>
      <c r="L46" s="41"/>
      <c r="M46" s="33"/>
      <c r="N46" s="33"/>
      <c r="O46" s="40"/>
      <c r="P46" s="33"/>
      <c r="Q46" s="33"/>
      <c r="R46" s="33"/>
    </row>
    <row r="47" spans="1:18" ht="25.5" hidden="1">
      <c r="A47" s="41" t="s">
        <v>5</v>
      </c>
      <c r="B47" s="41">
        <f t="shared" si="1"/>
        <v>16</v>
      </c>
      <c r="C47" s="41" t="s">
        <v>92</v>
      </c>
      <c r="D47" s="41" t="s">
        <v>68</v>
      </c>
      <c r="E47" s="41"/>
      <c r="F47" s="42"/>
      <c r="G47" s="43">
        <v>0</v>
      </c>
      <c r="H47" s="41">
        <v>4</v>
      </c>
      <c r="I47" s="41" t="s">
        <v>52</v>
      </c>
      <c r="J47" s="44">
        <v>41090</v>
      </c>
      <c r="K47" s="44">
        <v>41630</v>
      </c>
      <c r="L47" s="41"/>
      <c r="M47" s="33"/>
      <c r="N47" s="33"/>
      <c r="O47" s="40"/>
      <c r="P47" s="33"/>
      <c r="Q47" s="33"/>
      <c r="R47" s="33"/>
    </row>
    <row r="48" spans="1:18">
      <c r="A48" s="41" t="s">
        <v>5</v>
      </c>
      <c r="B48" s="41">
        <f>B46+1</f>
        <v>16</v>
      </c>
      <c r="C48" s="41" t="s">
        <v>93</v>
      </c>
      <c r="D48" s="41" t="s">
        <v>51</v>
      </c>
      <c r="E48" s="41"/>
      <c r="F48" s="42"/>
      <c r="G48" s="43">
        <v>521680</v>
      </c>
      <c r="H48" s="88" t="s">
        <v>66</v>
      </c>
      <c r="I48" s="41" t="s">
        <v>52</v>
      </c>
      <c r="J48" s="44">
        <v>41090</v>
      </c>
      <c r="K48" s="44">
        <v>41450</v>
      </c>
      <c r="L48" s="41"/>
      <c r="M48" s="33"/>
      <c r="N48" s="33"/>
      <c r="O48" s="40"/>
      <c r="P48" s="33"/>
      <c r="Q48" s="33"/>
      <c r="R48" s="33"/>
    </row>
    <row r="49" spans="1:18">
      <c r="A49" s="45" t="s">
        <v>5</v>
      </c>
      <c r="B49" s="45">
        <f>B48+1</f>
        <v>17</v>
      </c>
      <c r="C49" s="45" t="s">
        <v>94</v>
      </c>
      <c r="D49" s="45" t="s">
        <v>51</v>
      </c>
      <c r="E49" s="45"/>
      <c r="F49" s="46"/>
      <c r="G49" s="47">
        <v>219130</v>
      </c>
      <c r="H49" s="88" t="s">
        <v>66</v>
      </c>
      <c r="I49" s="45" t="s">
        <v>52</v>
      </c>
      <c r="J49" s="48">
        <v>41090</v>
      </c>
      <c r="K49" s="48">
        <v>41450</v>
      </c>
      <c r="L49" s="45"/>
      <c r="M49" s="33"/>
      <c r="N49" s="33"/>
      <c r="O49" s="40"/>
      <c r="P49" s="33"/>
      <c r="Q49" s="33"/>
      <c r="R49" s="33"/>
    </row>
    <row r="50" spans="1:18">
      <c r="A50" s="54"/>
      <c r="B50" s="54"/>
      <c r="C50" s="54"/>
      <c r="D50" s="54"/>
      <c r="E50" s="54"/>
      <c r="F50" s="55"/>
      <c r="G50" s="56">
        <f>SUM(G32:G49)</f>
        <v>2677680</v>
      </c>
      <c r="H50" s="54"/>
      <c r="I50" s="54"/>
      <c r="J50" s="57"/>
      <c r="K50" s="57"/>
      <c r="L50" s="54"/>
      <c r="M50" s="33"/>
      <c r="N50" s="33"/>
      <c r="O50" s="40"/>
      <c r="P50" s="33"/>
      <c r="Q50" s="33"/>
      <c r="R50" s="33"/>
    </row>
    <row r="51" spans="1:18" ht="15.75" customHeight="1">
      <c r="A51" s="98" t="s">
        <v>31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O51" s="40" t="s">
        <v>95</v>
      </c>
    </row>
    <row r="52" spans="1:18" ht="15" customHeight="1">
      <c r="A52" s="97" t="s">
        <v>35</v>
      </c>
      <c r="B52" s="97" t="s">
        <v>36</v>
      </c>
      <c r="C52" s="97" t="s">
        <v>37</v>
      </c>
      <c r="D52" s="97" t="s">
        <v>38</v>
      </c>
      <c r="E52" s="97" t="s">
        <v>40</v>
      </c>
      <c r="F52" s="97" t="s">
        <v>41</v>
      </c>
      <c r="G52" s="97" t="s">
        <v>42</v>
      </c>
      <c r="H52" s="97" t="s">
        <v>43</v>
      </c>
      <c r="I52" s="97" t="s">
        <v>44</v>
      </c>
      <c r="J52" s="97"/>
      <c r="K52" s="97" t="s">
        <v>45</v>
      </c>
      <c r="L52" s="97"/>
      <c r="O52" s="40" t="s">
        <v>96</v>
      </c>
    </row>
    <row r="53" spans="1:18" ht="51">
      <c r="A53" s="97"/>
      <c r="B53" s="97"/>
      <c r="C53" s="97"/>
      <c r="D53" s="97"/>
      <c r="E53" s="97"/>
      <c r="F53" s="97"/>
      <c r="G53" s="97"/>
      <c r="H53" s="97"/>
      <c r="I53" s="34" t="s">
        <v>97</v>
      </c>
      <c r="J53" s="34" t="s">
        <v>48</v>
      </c>
      <c r="K53" s="97"/>
      <c r="L53" s="97"/>
      <c r="O53" s="40" t="s">
        <v>98</v>
      </c>
    </row>
    <row r="54" spans="1:18" ht="25.5" customHeight="1">
      <c r="A54" s="36" t="s">
        <v>5</v>
      </c>
      <c r="B54" s="36">
        <v>1</v>
      </c>
      <c r="C54" s="64" t="s">
        <v>99</v>
      </c>
      <c r="D54" s="36" t="s">
        <v>100</v>
      </c>
      <c r="E54" s="36"/>
      <c r="F54" s="38">
        <v>727300</v>
      </c>
      <c r="G54" s="36" t="s">
        <v>66</v>
      </c>
      <c r="H54" s="36" t="s">
        <v>55</v>
      </c>
      <c r="I54" s="39">
        <v>40910</v>
      </c>
      <c r="J54" s="39">
        <v>42530</v>
      </c>
      <c r="K54" s="100"/>
      <c r="L54" s="100"/>
      <c r="O54" s="65"/>
    </row>
    <row r="55" spans="1:18" ht="15" customHeight="1">
      <c r="A55" s="41" t="s">
        <v>5</v>
      </c>
      <c r="B55" s="41">
        <f>B54+1</f>
        <v>2</v>
      </c>
      <c r="C55" s="66" t="s">
        <v>101</v>
      </c>
      <c r="D55" s="41" t="s">
        <v>100</v>
      </c>
      <c r="E55" s="41"/>
      <c r="F55" s="43">
        <v>727300</v>
      </c>
      <c r="G55" s="41" t="s">
        <v>66</v>
      </c>
      <c r="H55" s="41" t="s">
        <v>55</v>
      </c>
      <c r="I55" s="44">
        <v>40910</v>
      </c>
      <c r="J55" s="44">
        <v>42530</v>
      </c>
      <c r="K55" s="99"/>
      <c r="L55" s="99"/>
      <c r="O55" s="65"/>
    </row>
    <row r="56" spans="1:18" ht="25.5" customHeight="1">
      <c r="A56" s="41" t="s">
        <v>5</v>
      </c>
      <c r="B56" s="41">
        <f t="shared" ref="B56:B70" si="2">B55+1</f>
        <v>3</v>
      </c>
      <c r="C56" s="66" t="s">
        <v>102</v>
      </c>
      <c r="D56" s="41" t="s">
        <v>103</v>
      </c>
      <c r="E56" s="41"/>
      <c r="F56" s="43">
        <v>60600</v>
      </c>
      <c r="G56" s="41" t="s">
        <v>66</v>
      </c>
      <c r="H56" s="41" t="s">
        <v>55</v>
      </c>
      <c r="I56" s="44">
        <v>40910</v>
      </c>
      <c r="J56" s="44">
        <v>41090</v>
      </c>
      <c r="K56" s="99"/>
      <c r="L56" s="99"/>
      <c r="O56" s="65"/>
    </row>
    <row r="57" spans="1:18" ht="25.5" customHeight="1">
      <c r="A57" s="41" t="s">
        <v>5</v>
      </c>
      <c r="B57" s="41">
        <f t="shared" si="2"/>
        <v>4</v>
      </c>
      <c r="C57" s="66" t="s">
        <v>104</v>
      </c>
      <c r="D57" s="41" t="s">
        <v>57</v>
      </c>
      <c r="E57" s="41"/>
      <c r="F57" s="43">
        <v>151500</v>
      </c>
      <c r="G57" s="41" t="s">
        <v>66</v>
      </c>
      <c r="H57" s="41" t="s">
        <v>55</v>
      </c>
      <c r="I57" s="44">
        <v>40910</v>
      </c>
      <c r="J57" s="44">
        <v>42350</v>
      </c>
      <c r="K57" s="99"/>
      <c r="L57" s="99"/>
      <c r="O57" s="65"/>
    </row>
    <row r="58" spans="1:18" ht="15" customHeight="1">
      <c r="A58" s="41" t="s">
        <v>5</v>
      </c>
      <c r="B58" s="41">
        <f t="shared" si="2"/>
        <v>5</v>
      </c>
      <c r="C58" s="66" t="s">
        <v>105</v>
      </c>
      <c r="D58" s="41" t="s">
        <v>103</v>
      </c>
      <c r="E58" s="41"/>
      <c r="F58" s="43">
        <v>45500</v>
      </c>
      <c r="G58" s="41" t="s">
        <v>66</v>
      </c>
      <c r="H58" s="41" t="s">
        <v>55</v>
      </c>
      <c r="I58" s="44">
        <v>40910</v>
      </c>
      <c r="J58" s="44">
        <v>41090</v>
      </c>
      <c r="K58" s="99"/>
      <c r="L58" s="99"/>
      <c r="O58" s="65"/>
    </row>
    <row r="59" spans="1:18" ht="15" customHeight="1">
      <c r="A59" s="41" t="s">
        <v>5</v>
      </c>
      <c r="B59" s="41">
        <f t="shared" si="2"/>
        <v>6</v>
      </c>
      <c r="C59" s="66" t="s">
        <v>106</v>
      </c>
      <c r="D59" s="41" t="s">
        <v>103</v>
      </c>
      <c r="E59" s="41"/>
      <c r="F59" s="43">
        <v>121200</v>
      </c>
      <c r="G59" s="41" t="s">
        <v>66</v>
      </c>
      <c r="H59" s="41" t="s">
        <v>52</v>
      </c>
      <c r="I59" s="44">
        <v>40910</v>
      </c>
      <c r="J59" s="44">
        <v>41090</v>
      </c>
      <c r="K59" s="99"/>
      <c r="L59" s="99"/>
      <c r="O59" s="65"/>
    </row>
    <row r="60" spans="1:18" ht="27" customHeight="1">
      <c r="A60" s="41" t="s">
        <v>5</v>
      </c>
      <c r="B60" s="41">
        <f t="shared" si="2"/>
        <v>7</v>
      </c>
      <c r="C60" s="66" t="s">
        <v>107</v>
      </c>
      <c r="D60" s="41" t="s">
        <v>66</v>
      </c>
      <c r="E60" s="41"/>
      <c r="F60" s="43">
        <v>1212100</v>
      </c>
      <c r="G60" s="41" t="s">
        <v>66</v>
      </c>
      <c r="H60" s="41" t="s">
        <v>66</v>
      </c>
      <c r="I60" s="44" t="s">
        <v>66</v>
      </c>
      <c r="J60" s="44" t="s">
        <v>66</v>
      </c>
      <c r="K60" s="99" t="s">
        <v>108</v>
      </c>
      <c r="L60" s="99"/>
      <c r="O60" s="65"/>
    </row>
    <row r="61" spans="1:18" ht="25.5" customHeight="1">
      <c r="A61" s="41" t="s">
        <v>5</v>
      </c>
      <c r="B61" s="41">
        <f t="shared" si="2"/>
        <v>8</v>
      </c>
      <c r="C61" s="66" t="s">
        <v>109</v>
      </c>
      <c r="D61" s="84" t="s">
        <v>147</v>
      </c>
      <c r="E61" s="41"/>
      <c r="F61" s="43">
        <v>424250</v>
      </c>
      <c r="G61" s="41" t="s">
        <v>66</v>
      </c>
      <c r="H61" s="41" t="s">
        <v>55</v>
      </c>
      <c r="I61" s="44">
        <v>40910</v>
      </c>
      <c r="J61" s="44">
        <v>41270</v>
      </c>
      <c r="K61" s="99"/>
      <c r="L61" s="99"/>
      <c r="O61" s="65"/>
    </row>
    <row r="62" spans="1:18" ht="25.5" customHeight="1">
      <c r="A62" s="41" t="s">
        <v>5</v>
      </c>
      <c r="B62" s="41">
        <f t="shared" si="2"/>
        <v>9</v>
      </c>
      <c r="C62" s="66" t="s">
        <v>110</v>
      </c>
      <c r="D62" s="84" t="s">
        <v>147</v>
      </c>
      <c r="E62" s="41"/>
      <c r="F62" s="43">
        <v>242400</v>
      </c>
      <c r="G62" s="41" t="s">
        <v>66</v>
      </c>
      <c r="H62" s="41" t="s">
        <v>52</v>
      </c>
      <c r="I62" s="44">
        <v>40910</v>
      </c>
      <c r="J62" s="44">
        <v>41270</v>
      </c>
      <c r="K62" s="99"/>
      <c r="L62" s="99"/>
      <c r="O62" s="65"/>
    </row>
    <row r="63" spans="1:18" ht="25.5" customHeight="1">
      <c r="A63" s="41" t="s">
        <v>5</v>
      </c>
      <c r="B63" s="41">
        <f t="shared" si="2"/>
        <v>10</v>
      </c>
      <c r="C63" s="66" t="s">
        <v>111</v>
      </c>
      <c r="D63" s="41" t="s">
        <v>100</v>
      </c>
      <c r="E63" s="41"/>
      <c r="F63" s="43">
        <v>900000</v>
      </c>
      <c r="G63" s="41">
        <v>2</v>
      </c>
      <c r="H63" s="41" t="s">
        <v>52</v>
      </c>
      <c r="I63" s="44">
        <v>40910</v>
      </c>
      <c r="J63" s="44">
        <v>41450</v>
      </c>
      <c r="K63" s="99"/>
      <c r="L63" s="99"/>
      <c r="O63" s="65"/>
    </row>
    <row r="64" spans="1:18" ht="25.5" customHeight="1">
      <c r="A64" s="41" t="s">
        <v>5</v>
      </c>
      <c r="B64" s="41">
        <f t="shared" si="2"/>
        <v>11</v>
      </c>
      <c r="C64" s="66" t="s">
        <v>112</v>
      </c>
      <c r="D64" s="41" t="s">
        <v>100</v>
      </c>
      <c r="E64" s="41"/>
      <c r="F64" s="43">
        <v>250000</v>
      </c>
      <c r="G64" s="41">
        <v>2</v>
      </c>
      <c r="H64" s="41" t="s">
        <v>52</v>
      </c>
      <c r="I64" s="44">
        <v>40910</v>
      </c>
      <c r="J64" s="44">
        <v>41270</v>
      </c>
      <c r="K64" s="99"/>
      <c r="L64" s="99"/>
      <c r="O64" s="65"/>
    </row>
    <row r="65" spans="1:16" ht="25.5" customHeight="1">
      <c r="A65" s="41" t="s">
        <v>5</v>
      </c>
      <c r="B65" s="41">
        <f t="shared" si="2"/>
        <v>12</v>
      </c>
      <c r="C65" s="66" t="s">
        <v>113</v>
      </c>
      <c r="D65" s="41" t="s">
        <v>100</v>
      </c>
      <c r="E65" s="41"/>
      <c r="F65" s="43">
        <v>500000</v>
      </c>
      <c r="G65" s="41">
        <v>2</v>
      </c>
      <c r="H65" s="41" t="s">
        <v>52</v>
      </c>
      <c r="I65" s="44">
        <v>40910</v>
      </c>
      <c r="J65" s="44">
        <v>41450</v>
      </c>
      <c r="K65" s="99"/>
      <c r="L65" s="99"/>
      <c r="O65" s="65"/>
    </row>
    <row r="66" spans="1:16" ht="25.5" customHeight="1">
      <c r="A66" s="41" t="s">
        <v>5</v>
      </c>
      <c r="B66" s="41">
        <f t="shared" si="2"/>
        <v>13</v>
      </c>
      <c r="C66" s="66" t="s">
        <v>114</v>
      </c>
      <c r="D66" s="41" t="s">
        <v>103</v>
      </c>
      <c r="E66" s="41"/>
      <c r="F66" s="43">
        <v>75000</v>
      </c>
      <c r="G66" s="41">
        <v>2</v>
      </c>
      <c r="H66" s="41" t="s">
        <v>52</v>
      </c>
      <c r="I66" s="44">
        <v>40910</v>
      </c>
      <c r="J66" s="44">
        <v>41270</v>
      </c>
      <c r="K66" s="99"/>
      <c r="L66" s="99"/>
      <c r="O66" s="65"/>
    </row>
    <row r="67" spans="1:16" ht="15" customHeight="1">
      <c r="A67" s="41" t="s">
        <v>5</v>
      </c>
      <c r="B67" s="41">
        <f>B66+1</f>
        <v>14</v>
      </c>
      <c r="C67" s="66" t="s">
        <v>115</v>
      </c>
      <c r="D67" s="85" t="s">
        <v>145</v>
      </c>
      <c r="E67" s="41"/>
      <c r="F67" s="43">
        <v>233300</v>
      </c>
      <c r="G67" s="41">
        <v>3</v>
      </c>
      <c r="H67" s="41" t="s">
        <v>52</v>
      </c>
      <c r="I67" s="44">
        <v>40910</v>
      </c>
      <c r="J67" s="44">
        <v>41810</v>
      </c>
      <c r="K67" s="99"/>
      <c r="L67" s="99"/>
      <c r="O67" s="65"/>
    </row>
    <row r="68" spans="1:16" ht="15" customHeight="1">
      <c r="A68" s="41" t="s">
        <v>5</v>
      </c>
      <c r="B68" s="41">
        <f t="shared" si="2"/>
        <v>15</v>
      </c>
      <c r="C68" s="66" t="s">
        <v>116</v>
      </c>
      <c r="D68" s="85" t="s">
        <v>103</v>
      </c>
      <c r="E68" s="41"/>
      <c r="F68" s="43">
        <v>200000</v>
      </c>
      <c r="G68" s="41">
        <v>3</v>
      </c>
      <c r="H68" s="41" t="s">
        <v>52</v>
      </c>
      <c r="I68" s="44">
        <v>40910</v>
      </c>
      <c r="J68" s="44">
        <v>41810</v>
      </c>
      <c r="K68" s="99"/>
      <c r="L68" s="99"/>
      <c r="O68" s="65"/>
    </row>
    <row r="69" spans="1:16" ht="15" customHeight="1">
      <c r="A69" s="41" t="s">
        <v>5</v>
      </c>
      <c r="B69" s="41">
        <f t="shared" si="2"/>
        <v>16</v>
      </c>
      <c r="C69" s="66" t="s">
        <v>117</v>
      </c>
      <c r="D69" s="85" t="s">
        <v>145</v>
      </c>
      <c r="E69" s="41"/>
      <c r="F69" s="43">
        <v>215150</v>
      </c>
      <c r="G69" s="41">
        <v>3</v>
      </c>
      <c r="H69" s="41" t="s">
        <v>52</v>
      </c>
      <c r="I69" s="44">
        <v>40910</v>
      </c>
      <c r="J69" s="44">
        <v>41810</v>
      </c>
      <c r="K69" s="99"/>
      <c r="L69" s="99"/>
      <c r="O69" s="65"/>
    </row>
    <row r="70" spans="1:16" ht="25.5" customHeight="1">
      <c r="A70" s="41" t="s">
        <v>5</v>
      </c>
      <c r="B70" s="41">
        <f t="shared" si="2"/>
        <v>17</v>
      </c>
      <c r="C70" s="66" t="s">
        <v>118</v>
      </c>
      <c r="D70" s="85" t="s">
        <v>103</v>
      </c>
      <c r="E70" s="41"/>
      <c r="F70" s="43">
        <v>145450</v>
      </c>
      <c r="G70" s="41">
        <v>3</v>
      </c>
      <c r="H70" s="41" t="s">
        <v>52</v>
      </c>
      <c r="I70" s="44">
        <v>40910</v>
      </c>
      <c r="J70" s="44">
        <v>41810</v>
      </c>
      <c r="K70" s="99"/>
      <c r="L70" s="99"/>
      <c r="O70" s="65"/>
    </row>
    <row r="71" spans="1:16" ht="15" customHeight="1">
      <c r="A71" s="41" t="s">
        <v>5</v>
      </c>
      <c r="B71" s="41">
        <f>B70+1</f>
        <v>18</v>
      </c>
      <c r="C71" s="66" t="s">
        <v>119</v>
      </c>
      <c r="D71" s="85" t="s">
        <v>100</v>
      </c>
      <c r="E71" s="41"/>
      <c r="F71" s="43">
        <v>181800</v>
      </c>
      <c r="G71" s="41" t="s">
        <v>66</v>
      </c>
      <c r="H71" s="41" t="s">
        <v>55</v>
      </c>
      <c r="I71" s="44">
        <v>41000</v>
      </c>
      <c r="J71" s="44">
        <v>42350</v>
      </c>
      <c r="K71" s="99"/>
      <c r="L71" s="99"/>
      <c r="O71" s="67"/>
      <c r="P71" s="1"/>
    </row>
    <row r="72" spans="1:16" ht="15" customHeight="1">
      <c r="A72" s="45" t="s">
        <v>5</v>
      </c>
      <c r="B72" s="45">
        <f>B71+1</f>
        <v>19</v>
      </c>
      <c r="C72" s="68" t="s">
        <v>120</v>
      </c>
      <c r="D72" s="45" t="s">
        <v>103</v>
      </c>
      <c r="E72" s="45"/>
      <c r="F72" s="47">
        <v>181800</v>
      </c>
      <c r="G72" s="45" t="s">
        <v>66</v>
      </c>
      <c r="H72" s="45" t="s">
        <v>52</v>
      </c>
      <c r="I72" s="48">
        <v>41455</v>
      </c>
      <c r="J72" s="48">
        <v>42535</v>
      </c>
      <c r="K72" s="101"/>
      <c r="L72" s="101"/>
      <c r="O72" s="67" t="s">
        <v>121</v>
      </c>
      <c r="P72" s="1"/>
    </row>
    <row r="73" spans="1:16">
      <c r="A73" s="69"/>
      <c r="B73" s="69"/>
      <c r="C73" s="69"/>
      <c r="D73" s="69"/>
      <c r="E73" s="69"/>
      <c r="F73" s="70">
        <f>SUM(F54:F72)</f>
        <v>6594650</v>
      </c>
      <c r="G73" s="69"/>
      <c r="H73" s="69"/>
      <c r="I73" s="69"/>
      <c r="J73" s="69"/>
      <c r="K73" s="69"/>
      <c r="L73" s="69"/>
      <c r="O73" s="71" t="s">
        <v>122</v>
      </c>
      <c r="P73" s="72" t="s">
        <v>123</v>
      </c>
    </row>
    <row r="74" spans="1:16" ht="15.75" customHeight="1">
      <c r="A74" s="98" t="s">
        <v>124</v>
      </c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O74" s="71" t="s">
        <v>125</v>
      </c>
      <c r="P74" s="72" t="s">
        <v>123</v>
      </c>
    </row>
    <row r="75" spans="1:16" ht="15" customHeight="1">
      <c r="A75" s="97" t="s">
        <v>35</v>
      </c>
      <c r="B75" s="97" t="s">
        <v>36</v>
      </c>
      <c r="C75" s="97" t="s">
        <v>37</v>
      </c>
      <c r="D75" s="97" t="s">
        <v>38</v>
      </c>
      <c r="E75" s="97" t="s">
        <v>40</v>
      </c>
      <c r="F75" s="97" t="s">
        <v>41</v>
      </c>
      <c r="G75" s="97" t="s">
        <v>126</v>
      </c>
      <c r="H75" s="97" t="s">
        <v>42</v>
      </c>
      <c r="I75" s="97" t="s">
        <v>43</v>
      </c>
      <c r="J75" s="97" t="s">
        <v>44</v>
      </c>
      <c r="K75" s="97"/>
      <c r="L75" s="97" t="s">
        <v>45</v>
      </c>
      <c r="O75" s="71" t="s">
        <v>127</v>
      </c>
      <c r="P75" s="72" t="s">
        <v>128</v>
      </c>
    </row>
    <row r="76" spans="1:16" ht="25.5">
      <c r="A76" s="97"/>
      <c r="B76" s="97"/>
      <c r="C76" s="97"/>
      <c r="D76" s="97"/>
      <c r="E76" s="97"/>
      <c r="F76" s="97"/>
      <c r="G76" s="97"/>
      <c r="H76" s="97"/>
      <c r="I76" s="97"/>
      <c r="J76" s="34" t="s">
        <v>129</v>
      </c>
      <c r="K76" s="34" t="s">
        <v>48</v>
      </c>
      <c r="L76" s="97"/>
      <c r="O76" s="71" t="s">
        <v>122</v>
      </c>
      <c r="P76" s="72" t="s">
        <v>128</v>
      </c>
    </row>
    <row r="77" spans="1:16">
      <c r="A77" s="41" t="s">
        <v>5</v>
      </c>
      <c r="B77" s="41">
        <f t="shared" ref="B77:B80" si="3">B76+1</f>
        <v>1</v>
      </c>
      <c r="C77" s="66" t="s">
        <v>130</v>
      </c>
      <c r="D77" s="41" t="s">
        <v>146</v>
      </c>
      <c r="E77" s="41"/>
      <c r="F77" s="43">
        <v>8000</v>
      </c>
      <c r="G77" s="73"/>
      <c r="H77" s="41">
        <v>3</v>
      </c>
      <c r="I77" s="41" t="s">
        <v>52</v>
      </c>
      <c r="J77" s="44">
        <v>40910</v>
      </c>
      <c r="K77" s="44">
        <v>41270</v>
      </c>
      <c r="L77" s="73"/>
      <c r="O77" s="71"/>
      <c r="P77" s="72"/>
    </row>
    <row r="78" spans="1:16" ht="25.5">
      <c r="A78" s="41" t="s">
        <v>5</v>
      </c>
      <c r="B78" s="41">
        <f t="shared" si="3"/>
        <v>2</v>
      </c>
      <c r="C78" s="66" t="s">
        <v>131</v>
      </c>
      <c r="D78" s="41" t="s">
        <v>146</v>
      </c>
      <c r="E78" s="41"/>
      <c r="F78" s="43">
        <v>12100</v>
      </c>
      <c r="G78" s="74"/>
      <c r="H78" s="41">
        <v>3</v>
      </c>
      <c r="I78" s="41" t="s">
        <v>52</v>
      </c>
      <c r="J78" s="44">
        <v>40910</v>
      </c>
      <c r="K78" s="44">
        <v>41270</v>
      </c>
      <c r="L78" s="74"/>
      <c r="O78" s="71"/>
      <c r="P78" s="72"/>
    </row>
    <row r="79" spans="1:16">
      <c r="A79" s="41" t="s">
        <v>5</v>
      </c>
      <c r="B79" s="41">
        <f t="shared" si="3"/>
        <v>3</v>
      </c>
      <c r="C79" s="66" t="s">
        <v>132</v>
      </c>
      <c r="D79" s="41" t="s">
        <v>146</v>
      </c>
      <c r="E79" s="41"/>
      <c r="F79" s="43">
        <v>12100</v>
      </c>
      <c r="G79" s="74"/>
      <c r="H79" s="41">
        <v>3</v>
      </c>
      <c r="I79" s="41" t="s">
        <v>52</v>
      </c>
      <c r="J79" s="44">
        <v>40910</v>
      </c>
      <c r="K79" s="44">
        <v>41270</v>
      </c>
      <c r="L79" s="74"/>
      <c r="O79" s="71"/>
      <c r="P79" s="72"/>
    </row>
    <row r="80" spans="1:16">
      <c r="A80" s="45" t="s">
        <v>5</v>
      </c>
      <c r="B80" s="45">
        <f t="shared" si="3"/>
        <v>4</v>
      </c>
      <c r="C80" s="68" t="s">
        <v>133</v>
      </c>
      <c r="D80" s="45" t="s">
        <v>146</v>
      </c>
      <c r="E80" s="45"/>
      <c r="F80" s="47">
        <v>6000</v>
      </c>
      <c r="G80" s="45"/>
      <c r="H80" s="45">
        <v>3</v>
      </c>
      <c r="I80" s="45" t="s">
        <v>52</v>
      </c>
      <c r="J80" s="48">
        <v>40910</v>
      </c>
      <c r="K80" s="48">
        <v>41270</v>
      </c>
      <c r="L80" s="68"/>
      <c r="O80" s="72"/>
      <c r="P80" s="72"/>
    </row>
    <row r="81" spans="1:16" ht="38.25">
      <c r="A81" s="69"/>
      <c r="B81" s="69"/>
      <c r="C81" s="69" t="s">
        <v>148</v>
      </c>
      <c r="D81" s="69"/>
      <c r="E81" s="69"/>
      <c r="F81" s="70"/>
      <c r="G81" s="69"/>
      <c r="H81" s="69"/>
      <c r="I81" s="69"/>
      <c r="J81" s="69"/>
      <c r="K81" s="69"/>
      <c r="L81" s="69"/>
      <c r="O81" s="75" t="s">
        <v>134</v>
      </c>
      <c r="P81" s="71" t="s">
        <v>135</v>
      </c>
    </row>
    <row r="82" spans="1:16" ht="38.25">
      <c r="A82" s="69"/>
      <c r="B82" s="69"/>
      <c r="C82" s="76"/>
      <c r="D82" s="69"/>
      <c r="E82" s="69"/>
      <c r="F82" s="69"/>
      <c r="G82" s="69"/>
      <c r="H82" s="69"/>
      <c r="I82" s="69"/>
      <c r="J82" s="69"/>
      <c r="K82" s="69"/>
      <c r="L82" s="69"/>
      <c r="O82" s="77" t="s">
        <v>136</v>
      </c>
      <c r="P82" s="71" t="s">
        <v>135</v>
      </c>
    </row>
    <row r="83" spans="1:16" ht="51">
      <c r="A83" s="69"/>
      <c r="B83" s="69"/>
      <c r="C83" s="69"/>
      <c r="D83" s="69"/>
      <c r="E83" s="69"/>
      <c r="F83" s="69"/>
      <c r="G83" s="78"/>
      <c r="H83" s="69"/>
      <c r="I83" s="69"/>
      <c r="J83" s="69"/>
      <c r="K83" s="69"/>
      <c r="L83" s="69"/>
      <c r="O83" s="79" t="s">
        <v>137</v>
      </c>
      <c r="P83" s="71" t="s">
        <v>135</v>
      </c>
    </row>
    <row r="84" spans="1:16" ht="38.25">
      <c r="A84" s="69"/>
      <c r="B84" s="69"/>
      <c r="C84" s="69"/>
      <c r="D84" s="69"/>
      <c r="E84" s="69"/>
      <c r="F84" s="80"/>
      <c r="G84" s="80"/>
      <c r="H84" s="81"/>
      <c r="I84" s="69"/>
      <c r="J84" s="69"/>
      <c r="K84" s="69"/>
      <c r="L84" s="69"/>
      <c r="O84" s="82" t="s">
        <v>138</v>
      </c>
      <c r="P84" s="71" t="s">
        <v>135</v>
      </c>
    </row>
    <row r="85" spans="1:16" ht="51">
      <c r="A85" s="69"/>
      <c r="B85" s="69"/>
      <c r="C85" s="69"/>
      <c r="D85" s="69"/>
      <c r="E85" s="69"/>
      <c r="F85" s="80"/>
      <c r="G85" s="80"/>
      <c r="H85" s="81"/>
      <c r="I85" s="69"/>
      <c r="J85" s="69"/>
      <c r="K85" s="69"/>
      <c r="L85" s="69"/>
      <c r="O85" s="83" t="s">
        <v>139</v>
      </c>
      <c r="P85" s="72" t="s">
        <v>140</v>
      </c>
    </row>
    <row r="86" spans="1:16" ht="25.5">
      <c r="A86" s="69"/>
      <c r="B86" s="69"/>
      <c r="C86" s="69"/>
      <c r="D86" s="69"/>
      <c r="E86" s="69"/>
      <c r="F86" s="80"/>
      <c r="G86" s="80"/>
      <c r="H86" s="81"/>
      <c r="I86" s="69"/>
      <c r="J86" s="69"/>
      <c r="K86" s="69"/>
      <c r="L86" s="69"/>
      <c r="O86" s="72" t="s">
        <v>136</v>
      </c>
      <c r="P86" s="72" t="s">
        <v>140</v>
      </c>
    </row>
    <row r="87" spans="1:16">
      <c r="A87" s="69"/>
      <c r="B87" s="69"/>
      <c r="C87" s="69"/>
      <c r="D87" s="69"/>
      <c r="E87" s="69"/>
      <c r="F87" s="80"/>
      <c r="G87" s="80"/>
      <c r="H87" s="81"/>
      <c r="I87" s="69"/>
      <c r="J87" s="69"/>
      <c r="K87" s="69"/>
      <c r="L87" s="69"/>
      <c r="O87" s="1"/>
      <c r="P87" s="1"/>
    </row>
    <row r="88" spans="1:16">
      <c r="A88" s="69"/>
      <c r="B88" s="69"/>
      <c r="C88" s="69"/>
      <c r="D88" s="69"/>
      <c r="E88" s="69"/>
      <c r="F88" s="80"/>
      <c r="G88" s="80"/>
      <c r="H88" s="81"/>
      <c r="I88" s="69"/>
      <c r="J88" s="69"/>
      <c r="K88" s="69"/>
      <c r="L88" s="69"/>
    </row>
    <row r="89" spans="1:16">
      <c r="B89" s="69"/>
      <c r="C89" s="69"/>
      <c r="D89" s="69"/>
      <c r="E89" s="69"/>
      <c r="F89" s="69"/>
      <c r="G89" s="80"/>
      <c r="H89" s="69"/>
      <c r="I89" s="69"/>
      <c r="J89" s="69"/>
      <c r="K89" s="69"/>
      <c r="L89" s="69"/>
      <c r="O89" s="72" t="s">
        <v>125</v>
      </c>
      <c r="P89" s="1"/>
    </row>
    <row r="90" spans="1:16">
      <c r="B90" s="69"/>
      <c r="C90" s="69"/>
      <c r="D90" s="69"/>
      <c r="E90" s="69"/>
      <c r="F90" s="69"/>
      <c r="G90" s="78"/>
      <c r="H90" s="69"/>
      <c r="I90" s="69"/>
      <c r="J90" s="69"/>
      <c r="K90" s="69"/>
      <c r="L90" s="69"/>
      <c r="O90" s="72" t="s">
        <v>141</v>
      </c>
      <c r="P90" s="1"/>
    </row>
    <row r="91" spans="1:16">
      <c r="B91" s="69"/>
      <c r="C91" s="69"/>
      <c r="D91" s="69"/>
      <c r="E91" s="69"/>
      <c r="F91" s="69"/>
      <c r="G91" s="78"/>
      <c r="H91" s="69"/>
      <c r="I91" s="69"/>
      <c r="J91" s="69"/>
      <c r="K91" s="69"/>
      <c r="L91" s="69"/>
    </row>
    <row r="92" spans="1:16" ht="25.5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O92" s="67" t="s">
        <v>142</v>
      </c>
      <c r="P92" s="1"/>
    </row>
    <row r="93" spans="1:16" ht="63.75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O93" s="67" t="s">
        <v>143</v>
      </c>
      <c r="P93" s="1"/>
    </row>
    <row r="94" spans="1:16" ht="63.75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O94" s="67" t="s">
        <v>121</v>
      </c>
      <c r="P94" s="1"/>
    </row>
    <row r="95" spans="1:16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O95" s="67" t="s">
        <v>144</v>
      </c>
      <c r="P95" s="1"/>
    </row>
  </sheetData>
  <sheetProtection selectLockedCells="1" selectUnlockedCells="1"/>
  <mergeCells count="79">
    <mergeCell ref="J75:K75"/>
    <mergeCell ref="K63:L63"/>
    <mergeCell ref="K64:L64"/>
    <mergeCell ref="K65:L65"/>
    <mergeCell ref="K66:L66"/>
    <mergeCell ref="K67:L67"/>
    <mergeCell ref="F75:F76"/>
    <mergeCell ref="K68:L68"/>
    <mergeCell ref="K69:L69"/>
    <mergeCell ref="K70:L70"/>
    <mergeCell ref="K71:L71"/>
    <mergeCell ref="K72:L72"/>
    <mergeCell ref="A74:L74"/>
    <mergeCell ref="A75:A76"/>
    <mergeCell ref="B75:B76"/>
    <mergeCell ref="C75:C76"/>
    <mergeCell ref="D75:D76"/>
    <mergeCell ref="E75:E76"/>
    <mergeCell ref="L75:L76"/>
    <mergeCell ref="G75:G76"/>
    <mergeCell ref="H75:H76"/>
    <mergeCell ref="I75:I76"/>
    <mergeCell ref="K58:L58"/>
    <mergeCell ref="K59:L59"/>
    <mergeCell ref="K60:L60"/>
    <mergeCell ref="K61:L61"/>
    <mergeCell ref="K62:L62"/>
    <mergeCell ref="G52:G53"/>
    <mergeCell ref="H52:H53"/>
    <mergeCell ref="I52:J52"/>
    <mergeCell ref="K52:L53"/>
    <mergeCell ref="K54:L54"/>
    <mergeCell ref="B52:B53"/>
    <mergeCell ref="C52:C53"/>
    <mergeCell ref="D52:D53"/>
    <mergeCell ref="E52:E53"/>
    <mergeCell ref="F52:F53"/>
    <mergeCell ref="K56:L56"/>
    <mergeCell ref="K57:L57"/>
    <mergeCell ref="A51:L51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K30"/>
    <mergeCell ref="L30:L31"/>
    <mergeCell ref="K55:L55"/>
    <mergeCell ref="A52:A53"/>
    <mergeCell ref="A29:L29"/>
    <mergeCell ref="I4:I5"/>
    <mergeCell ref="J4:K4"/>
    <mergeCell ref="L4:L5"/>
    <mergeCell ref="A18:L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K19"/>
    <mergeCell ref="L19:L20"/>
    <mergeCell ref="A1:L1"/>
    <mergeCell ref="A3:L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9374999999999999" right="0.39374999999999999" top="0.59027777777777779" bottom="0.39374999999999999" header="0.51180555555555551" footer="0.51180555555555551"/>
  <pageSetup paperSize="9" scale="85" firstPageNumber="0" orientation="landscape" horizontalDpi="300" verticalDpi="300"/>
  <headerFooter alignWithMargins="0"/>
  <rowBreaks count="3" manualBreakCount="3">
    <brk id="28" max="16383" man="1"/>
    <brk id="50" max="16383" man="1"/>
    <brk id="7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36689839</IDBDocs_x0020_Number>
    <TaxCatchAll xmlns="9c571b2f-e523-4ab2-ba2e-09e151a03ef4">
      <Value>11</Value>
      <Value>10</Value>
    </TaxCatchAll>
    <Phase xmlns="9c571b2f-e523-4ab2-ba2e-09e151a03ef4" xsi:nil="true"/>
    <SISCOR_x0020_Number xmlns="9c571b2f-e523-4ab2-ba2e-09e151a03ef4" xsi:nil="true"/>
    <Division_x0020_or_x0020_Unit xmlns="9c571b2f-e523-4ab2-ba2e-09e151a03ef4">IFD/FMM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Loan Proposal</TermName>
          <TermId xmlns="http://schemas.microsoft.com/office/infopath/2007/PartnerControls">6ee86b6f-6e46-485b-8bfb-87a1f44622ac</TermId>
        </TermInfo>
      </Terms>
    </o5138a91267540169645e33d09c9ddc6>
    <Approval_x0020_Number xmlns="9c571b2f-e523-4ab2-ba2e-09e151a03ef4">2752/OC-BR</Approval_x0020_Number>
    <Document_x0020_Author xmlns="9c571b2f-e523-4ab2-ba2e-09e151a03ef4">Silva Casseb, Marcia Maria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2012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fd0e48b6a66848a9885f717e5bbf40c4>
    <Project_x0020_Number xmlns="9c571b2f-e523-4ab2-ba2e-09e151a03ef4">BR-L1187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EXCEL&lt;/APPLICATION&gt;&lt;USER_STAGE&gt;Loan Proposal&lt;/USER_STAGE&gt;&lt;PD_OBJ_TYPE&gt;0&lt;/PD_OBJ_TYPE&gt;&lt;MAKERECORD&gt;N&lt;/MAKERECORD&gt;&lt;PD_FILEPT_NO&gt;PO-BR-L1187-Anl&lt;/PD_FILEPT_NO&gt;&lt;/Data&gt;</Migration_x0020_Info>
    <Operation_x0020_Type xmlns="9c571b2f-e523-4ab2-ba2e-09e151a03ef4" xsi:nil="true"/>
    <Document_x0020_Language_x0020_IDB xmlns="9c571b2f-e523-4ab2-ba2e-09e151a03ef4">Portuguese</Document_x0020_Language_x0020_IDB>
    <Identifier xmlns="9c571b2f-e523-4ab2-ba2e-09e151a03ef4"> ANNEX</Identifier>
    <Disclosure_x0020_Activity xmlns="9c571b2f-e523-4ab2-ba2e-09e151a03ef4">Loan Proposal</Disclosure_x0020_Activity>
    <Webtopic xmlns="9c571b2f-e523-4ab2-ba2e-09e151a03ef4">DU-DUR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0DAF32420A569E4594C2DA94AA1ADCD3" ma:contentTypeVersion="0" ma:contentTypeDescription="A content type to manage public (operations) IDB documents" ma:contentTypeScope="" ma:versionID="de3ad78b5d6e97b1f56f5debc7a9263e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3118399C-950E-48E3-BE03-EA1350BE20CA}"/>
</file>

<file path=customXml/itemProps2.xml><?xml version="1.0" encoding="utf-8"?>
<ds:datastoreItem xmlns:ds="http://schemas.openxmlformats.org/officeDocument/2006/customXml" ds:itemID="{3BE6A7EE-4BF2-4503-95EB-48388C598B6B}"/>
</file>

<file path=customXml/itemProps3.xml><?xml version="1.0" encoding="utf-8"?>
<ds:datastoreItem xmlns:ds="http://schemas.openxmlformats.org/officeDocument/2006/customXml" ds:itemID="{4F9A8001-6E64-456E-B3A9-CE0E7E6FDE4D}"/>
</file>

<file path=customXml/itemProps4.xml><?xml version="1.0" encoding="utf-8"?>
<ds:datastoreItem xmlns:ds="http://schemas.openxmlformats.org/officeDocument/2006/customXml" ds:itemID="{2C3880F2-A6B3-42FD-85B5-F825A9DD04B3}"/>
</file>

<file path=customXml/itemProps5.xml><?xml version="1.0" encoding="utf-8"?>
<ds:datastoreItem xmlns:ds="http://schemas.openxmlformats.org/officeDocument/2006/customXml" ds:itemID="{EF9BC96B-513B-4EC4-B971-BA965223F5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Estrutura do Projeto</vt:lpstr>
      <vt:lpstr>PA18</vt:lpstr>
      <vt:lpstr>Detalhe do PA</vt:lpstr>
      <vt:lpstr>__xlnm.Print_Area_3</vt:lpstr>
      <vt:lpstr>'Detalhe do PA'!Print_Area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Adquisiciones Inicial del Proyecto (PA) (BR-L1187)</dc:title>
  <dc:creator>IADB</dc:creator>
  <cp:lastModifiedBy>palves</cp:lastModifiedBy>
  <dcterms:created xsi:type="dcterms:W3CDTF">2012-02-06T18:35:28Z</dcterms:created>
  <dcterms:modified xsi:type="dcterms:W3CDTF">2012-02-17T16:31:42Z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0x01010046CF21643EE8D14686A648AA6DAD0892000DAF32420A569E4594C2DA94AA1ADCD3</vt:lpwstr>
  </property>
  <property fmtid="{D5CDD505-2E9C-101B-9397-08002B2CF9AE}" pid="3" name="TaxKeyword">
    <vt:lpwstr/>
  </property>
  <property fmtid="{D5CDD505-2E9C-101B-9397-08002B2CF9AE}" pid="4" name="Function Operations IDB">
    <vt:lpwstr>11;#Project Preparation, Planning and Design|29ca0c72-1fc4-435f-a09c-28585cb5eac9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10;#Loan Proposal|6ee86b6f-6e46-485b-8bfb-87a1f44622ac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10;#Loan Proposal|6ee86b6f-6e46-485b-8bfb-87a1f44622ac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