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comments1.xml" ContentType="application/vnd.openxmlformats-officedocument.spreadsheetml.comments+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custom.xml" ContentType="application/vnd.openxmlformats-officedocument.custom-properties+xml"/>
  <Override PartName="/docProps/app.xml" ContentType="application/vnd.openxmlformats-officedocument.extended-properties+xml"/>
  <Override PartName="/customXml/itemProps1.xml" ContentType="application/vnd.openxmlformats-officedocument.customXmlProperties+xml"/>
  <Override PartName="/xl/calcChain.xml" ContentType="application/vnd.openxmlformats-officedocument.spreadsheetml.calcChain+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customXml/itemProps5.xml" ContentType="application/vnd.openxmlformats-officedocument.customXmlProperties+xml"/>
  <Override PartName="/customXml/itemProps4.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326"/>
  <workbookPr codeName="ThisWorkbook"/>
  <mc:AlternateContent xmlns:mc="http://schemas.openxmlformats.org/markup-compatibility/2006">
    <mc:Choice Requires="x15">
      <x15ac:absPath xmlns:x15ac="http://schemas.microsoft.com/office/spreadsheetml/2010/11/ac" url="https://idbg.sharepoint.com/teams/EZ-AR-LON/AR-L1273/15 LifeCycle Milestones/Draft Area/"/>
    </mc:Choice>
  </mc:AlternateContent>
  <bookViews>
    <workbookView xWindow="0" yWindow="456" windowWidth="25284" windowHeight="9036" tabRatio="500" activeTab="2" xr2:uid="{00000000-000D-0000-FFFF-FFFF00000000}"/>
  </bookViews>
  <sheets>
    <sheet name="Estructura del Proyecto" sheetId="1" r:id="rId1"/>
    <sheet name="Plan de Adquisiciones" sheetId="2" r:id="rId2"/>
    <sheet name="Detalle Plan de Adquisiciones" sheetId="3" r:id="rId3"/>
    <sheet name="Sheet1" sheetId="4" r:id="rId4"/>
  </sheets>
  <externalReferences>
    <externalReference r:id="rId5"/>
    <externalReference r:id="rId6"/>
    <externalReference r:id="rId7"/>
    <externalReference r:id="rId8"/>
  </externalReferences>
  <definedNames>
    <definedName name="_xlnm._FilterDatabase" localSheetId="2" hidden="1">'Detalle Plan de Adquisiciones'!$D$19:$D$20</definedName>
    <definedName name="_ORG1">[1]Montos!#REF!</definedName>
    <definedName name="_ORG2">[1]Montos!#REF!</definedName>
    <definedName name="_ORG3">[1]Montos!#REF!</definedName>
    <definedName name="_ORG4">[1]Montos!#REF!</definedName>
    <definedName name="_ORG5">[1]Montos!#REF!</definedName>
    <definedName name="_ORG6">[1]Montos!#REF!</definedName>
    <definedName name="Component1">[2]RRF!$C$8</definedName>
    <definedName name="Component10">[2]RRF!#REF!</definedName>
    <definedName name="Component11">[2]RRF!#REF!</definedName>
    <definedName name="Component12">[2]RRF!#REF!</definedName>
    <definedName name="Component13">[2]RRF!#REF!</definedName>
    <definedName name="Component14">[2]RRF!#REF!</definedName>
    <definedName name="Component15">[2]RRF!#REF!</definedName>
    <definedName name="Component16">[2]RRF!#REF!</definedName>
    <definedName name="Component17">[2]RRF!#REF!</definedName>
    <definedName name="Component18">[2]RRF!#REF!</definedName>
    <definedName name="Component19">[2]RRF!#REF!</definedName>
    <definedName name="Component2">[2]RRF!$C$18</definedName>
    <definedName name="Component20">[2]RRF!#REF!</definedName>
    <definedName name="Component3">[2]RRF!$C$28</definedName>
    <definedName name="Component4">[2]RRF!$C$38</definedName>
    <definedName name="Component5">[2]RRF!$C$48</definedName>
    <definedName name="Component6">[2]RRF!$C$58</definedName>
    <definedName name="Component7">[2]RRF!#REF!</definedName>
    <definedName name="Component8">[2]RRF!#REF!</definedName>
    <definedName name="Component9">[2]RRF!#REF!</definedName>
    <definedName name="Level1">[2]MER!$J$15</definedName>
    <definedName name="Level10">[2]MER!$J$24</definedName>
    <definedName name="Level11">[2]MER!$J$25</definedName>
    <definedName name="Level12">[2]MER!$J$26</definedName>
    <definedName name="Level13">[2]MER!$J$27</definedName>
    <definedName name="Level14">[2]MER!$J$28</definedName>
    <definedName name="Level15">[2]MER!$J$29</definedName>
    <definedName name="Level16">[2]MER!$J$30</definedName>
    <definedName name="Level17">[2]MER!$J$31</definedName>
    <definedName name="Level18">[2]MER!$J$32</definedName>
    <definedName name="Level19">[2]MER!$J$33</definedName>
    <definedName name="Level2">[2]MER!$J$16</definedName>
    <definedName name="Level20">[2]MER!$J$34</definedName>
    <definedName name="Level3">[2]MER!$J$17</definedName>
    <definedName name="Level4">[2]MER!$J$18</definedName>
    <definedName name="Level5">[2]MER!$J$19</definedName>
    <definedName name="Level6">[2]MER!$J$20</definedName>
    <definedName name="Level7">[2]MER!$J$21</definedName>
    <definedName name="Level8">[2]MER!$J$22</definedName>
    <definedName name="Level9">[2]MER!$J$23</definedName>
    <definedName name="Mensaje_Final">[1]Montos!#REF!</definedName>
    <definedName name="Nombre_Proyecto">[1]Montos!#REF!</definedName>
    <definedName name="Periodo_Revision">[1]Montos!#REF!</definedName>
    <definedName name="Risk1">[2]RRF!$E$8</definedName>
    <definedName name="Risk10">[2]RRF!#REF!</definedName>
    <definedName name="Risk11">[2]RRF!#REF!</definedName>
    <definedName name="Risk12">[2]RRF!#REF!</definedName>
    <definedName name="Risk13">[2]RRF!#REF!</definedName>
    <definedName name="Risk14">[2]RRF!#REF!</definedName>
    <definedName name="Risk15">[2]RRF!#REF!</definedName>
    <definedName name="Risk16">[2]RRF!#REF!</definedName>
    <definedName name="Risk17">[2]RRF!#REF!</definedName>
    <definedName name="Risk18">[2]RRF!#REF!</definedName>
    <definedName name="Risk19">[2]RRF!#REF!</definedName>
    <definedName name="Risk2">[2]RRF!$E$18</definedName>
    <definedName name="Risk20">[2]RRF!#REF!</definedName>
    <definedName name="Risk3">[2]RRF!$E$28</definedName>
    <definedName name="Risk4">[2]RRF!$E$38</definedName>
    <definedName name="Risk5">[2]RRF!$E$48</definedName>
    <definedName name="Risk6">[2]RRF!$E$58</definedName>
    <definedName name="Risk7">[2]RRF!#REF!</definedName>
    <definedName name="Risk8">[2]RRF!#REF!</definedName>
    <definedName name="Risk9">[2]RRF!#REF!</definedName>
    <definedName name="SALDO">[1]Montos!#REF!</definedName>
    <definedName name="SALDO_BID">[1]Montos!#REF!</definedName>
    <definedName name="SALDO_BID_NIVEL1">[1]Montos!#REF!</definedName>
    <definedName name="SALDO_LOCAL">[1]Montos!#REF!</definedName>
    <definedName name="SALDO_LOCAL_NIVEL1">[1]Montos!#REF!</definedName>
    <definedName name="SSSS">[3]RRF!#REF!</definedName>
    <definedName name="TOT_PRESUP_ORI_BID">[1]Montos!#REF!</definedName>
    <definedName name="TOT_PRESUP_ORI_LOCAL">[1]Montos!#REF!</definedName>
    <definedName name="TOT_PRESUP_ORIG">[4]ESTADO!$C$31</definedName>
    <definedName name="TOT_PRESUP_ORIG_BID">[4]ESTADO!$C$30</definedName>
    <definedName name="TOT_PRESUP_ORIG_LOCAL">[4]ESTADO!$D$30</definedName>
    <definedName name="TOTAL_ACUM">[1]Montos!#REF!</definedName>
    <definedName name="TOTAL_ACUM_BID">[1]Montos!#REF!</definedName>
    <definedName name="TOTAL_ACUM_BID_NIVEL1">[1]Montos!#REF!</definedName>
    <definedName name="TOTAL_ACUM_LOCAL">[1]Montos!#REF!</definedName>
    <definedName name="TOTAL_ACUM_LOCAL_NIVEL1">[1]Montos!#REF!</definedName>
    <definedName name="TOTAL_INVER_ACTUAL">[1]Montos!#REF!</definedName>
    <definedName name="TOTAL_INVER_ACTUAL_BID">[1]Montos!#REF!</definedName>
    <definedName name="TOTAL_INVER_ACTUAL_BID_NIVEL1">[1]Montos!#REF!</definedName>
    <definedName name="TOTAL_INVER_ACTUAL_LOCAL">[1]Montos!#REF!</definedName>
    <definedName name="TOTAL_INVER_ACTUAL_LOCAL_NIVEL1">[1]Montos!#REF!</definedName>
    <definedName name="TOTAL_INVER_ACUM">[1]Montos!#REF!</definedName>
    <definedName name="TOTAL_INVER_ACUM_BID">[1]Montos!#REF!</definedName>
    <definedName name="TOTAL_INVER_ACUM_BID_NIVEL1">[1]Montos!#REF!</definedName>
    <definedName name="TOTAL_INVER_ACUM_LOCAL">[1]Montos!#REF!</definedName>
    <definedName name="TOTAL_INVER_ACUM_LOCAL_NIVEL1">[1]Montos!#REF!</definedName>
    <definedName name="TOTAL_PRESUP_ORI_BID_NIVEL1">[1]Montos!#REF!</definedName>
    <definedName name="TOTAL_PRESUP_ORI_LOCAL_NIVEL1">[1]Montos!#REF!</definedName>
    <definedName name="TOTAL_PRESUP_VIG">[1]Montos!#REF!</definedName>
    <definedName name="TOTAL_PRESUP_VIG_BID">[1]Montos!#REF!</definedName>
    <definedName name="TOTAL_PRESUP_VIG_BID_NIVEL1">[1]Montos!#REF!</definedName>
    <definedName name="TOTAL_PRESUP_VIG_LOCAL">[1]Montos!#REF!</definedName>
    <definedName name="TOTAL_PRESUP_VIG_LOCAL_NIVEL1">[1]Montos!#REF!</definedName>
    <definedName name="tttt">[3]RRF!#REF!</definedName>
    <definedName name="Typeofrisk1">[2]RRF!$D$8</definedName>
    <definedName name="Typeofrisk10">[2]RRF!#REF!</definedName>
    <definedName name="Typeofrisk11">[2]RRF!#REF!</definedName>
    <definedName name="Typeofrisk12">[2]RRF!#REF!</definedName>
    <definedName name="Typeofrisk13">[2]RRF!#REF!</definedName>
    <definedName name="Typeofrisk14">[2]RRF!#REF!</definedName>
    <definedName name="Typeofrisk15">[2]RRF!#REF!</definedName>
    <definedName name="Typeofrisk16">[2]RRF!#REF!</definedName>
    <definedName name="Typeofrisk17">[2]RRF!#REF!</definedName>
    <definedName name="Typeofrisk18">[2]RRF!#REF!</definedName>
    <definedName name="Typeofrisk19">[2]RRF!#REF!</definedName>
    <definedName name="Typeofrisk2">[2]RRF!$D$18</definedName>
    <definedName name="Typeofrisk20">[2]RRF!#REF!</definedName>
    <definedName name="Typeofrisk3">[2]RRF!$D$28</definedName>
    <definedName name="Typeofrisk4">[2]RRF!$D$38</definedName>
    <definedName name="Typeofrisk5">[2]RRF!$D$48</definedName>
    <definedName name="Typeofrisk6">[2]RRF!$D$58</definedName>
    <definedName name="Typeofrisk7">[2]RRF!#REF!</definedName>
    <definedName name="Typeofrisk8">[2]RRF!#REF!</definedName>
    <definedName name="Typeofrisk9">[2]RRF!#REF!</definedName>
    <definedName name="Value1">[2]MER!$I$15</definedName>
    <definedName name="Value10">[2]MER!$I$24</definedName>
    <definedName name="Value11">[2]MER!$I$25</definedName>
    <definedName name="Value12">[2]MER!$I$26</definedName>
    <definedName name="Value13">[2]MER!$I$27</definedName>
    <definedName name="Value14">[2]MER!$I$28</definedName>
    <definedName name="Value15">[2]MER!$I$29</definedName>
    <definedName name="Value16">[2]MER!$I$30</definedName>
    <definedName name="Value17">[2]MER!$I$31</definedName>
    <definedName name="Value18">[2]MER!$I$32</definedName>
    <definedName name="Value19">[2]MER!$I$33</definedName>
    <definedName name="Value2">[2]MER!$I$16</definedName>
    <definedName name="Value20">[2]MER!$I$34</definedName>
    <definedName name="Value3">[2]MER!$I$17</definedName>
    <definedName name="Value4">[2]MER!$I$18</definedName>
    <definedName name="Value5">[2]MER!$I$19</definedName>
    <definedName name="Value6">[2]MER!$I$20</definedName>
    <definedName name="Value7">[2]MER!$I$21</definedName>
    <definedName name="Value8">[2]MER!$I$22</definedName>
    <definedName name="Value9">[2]MER!$I$23</definedName>
    <definedName name="zzz">[3]RRF!#REF!</definedName>
  </definedNames>
  <calcPr calcId="171027"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O27" i="3" l="1"/>
  <c r="O28" i="3"/>
  <c r="O25" i="3"/>
  <c r="O26" i="3"/>
  <c r="O29" i="3"/>
  <c r="O30" i="3"/>
  <c r="O31" i="3"/>
  <c r="O32" i="3"/>
  <c r="O37" i="3"/>
  <c r="B16" i="2"/>
  <c r="O6" i="3"/>
  <c r="O7" i="3"/>
  <c r="O5" i="3"/>
  <c r="G14" i="3"/>
  <c r="C12" i="2"/>
  <c r="B12" i="2"/>
  <c r="O8" i="3"/>
  <c r="B11" i="2"/>
  <c r="G32" i="3"/>
  <c r="F41" i="3"/>
  <c r="C16" i="2"/>
  <c r="G8" i="3"/>
  <c r="C11" i="2"/>
  <c r="G15" i="3"/>
  <c r="G33" i="3"/>
  <c r="I33" i="3"/>
  <c r="D26" i="2"/>
  <c r="D25" i="2"/>
  <c r="D24" i="2"/>
  <c r="E26" i="2"/>
  <c r="E25" i="2"/>
  <c r="E24" i="2"/>
  <c r="H15" i="3"/>
  <c r="H33" i="3"/>
  <c r="G9" i="3"/>
  <c r="I9" i="3"/>
  <c r="G21" i="3"/>
  <c r="H21" i="3"/>
  <c r="C20" i="2"/>
  <c r="C27" i="2"/>
  <c r="B27" i="2"/>
  <c r="B20" i="2"/>
  <c r="I2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Alvarez Junco, Brenda Mariana</author>
  </authors>
  <commentList>
    <comment ref="D30" authorId="0" shapeId="0" xr:uid="{00000000-0006-0000-0200-000001000000}">
      <text>
        <r>
          <rPr>
            <b/>
            <sz val="9"/>
            <color indexed="81"/>
            <rFont val="Tahoma"/>
            <family val="2"/>
          </rPr>
          <t>Alvarez Junco, Brenda Mariana:</t>
        </r>
        <r>
          <rPr>
            <sz val="9"/>
            <color indexed="81"/>
            <rFont val="Tahoma"/>
            <family val="2"/>
          </rPr>
          <t xml:space="preserve">
por el monto podría utilizarse el método de SCC</t>
        </r>
      </text>
    </comment>
  </commentList>
</comments>
</file>

<file path=xl/sharedStrings.xml><?xml version="1.0" encoding="utf-8"?>
<sst xmlns="http://schemas.openxmlformats.org/spreadsheetml/2006/main" count="240" uniqueCount="118">
  <si>
    <t>Nombre Organismo Prestatario</t>
  </si>
  <si>
    <t>Nombre Organismo Sub-Ejecutor (si aplica)</t>
  </si>
  <si>
    <t>Iniciales Organismo Sub-ejecutor</t>
  </si>
  <si>
    <t>NA</t>
  </si>
  <si>
    <r>
      <rPr>
        <b/>
        <sz val="10"/>
        <color indexed="10"/>
        <rFont val="Calibri"/>
        <family val="2"/>
      </rPr>
      <t xml:space="preserve">NOTA: </t>
    </r>
    <r>
      <rPr>
        <sz val="10"/>
        <rFont val="Calibri"/>
        <family val="2"/>
      </rPr>
      <t xml:space="preserve">
</t>
    </r>
    <r>
      <rPr>
        <b/>
        <sz val="10"/>
        <rFont val="Calibri"/>
        <family val="2"/>
      </rPr>
      <t>1.</t>
    </r>
    <r>
      <rPr>
        <sz val="10"/>
        <rFont val="Calibri"/>
        <family val="2"/>
      </rPr>
      <t xml:space="preserve"> Solo puede existir un Organismo Coordinador que "coordina" y hace envio del Plan de Adquisiciones al Banco
</t>
    </r>
    <r>
      <rPr>
        <b/>
        <sz val="10"/>
        <rFont val="Calibri"/>
        <family val="2"/>
      </rPr>
      <t>2.</t>
    </r>
    <r>
      <rPr>
        <sz val="10"/>
        <rFont val="Calibri"/>
        <family val="2"/>
      </rPr>
      <t xml:space="preserve"> Para Cada Organismo Sub-ejecutor hay que cargar una ficha # 2 por separado ingresando los procesos que les corresponde</t>
    </r>
  </si>
  <si>
    <t>COMPONENTES? (SI / NO)</t>
  </si>
  <si>
    <t>Nombre de los componentes (listar por numero o letra)</t>
  </si>
  <si>
    <t>SI</t>
  </si>
  <si>
    <r>
      <rPr>
        <b/>
        <sz val="10"/>
        <color indexed="10"/>
        <rFont val="Calibri"/>
        <family val="2"/>
      </rPr>
      <t>NOTA:</t>
    </r>
    <r>
      <rPr>
        <sz val="10"/>
        <rFont val="Calibri"/>
        <family val="2"/>
      </rPr>
      <t xml:space="preserve">
Hacer nombramiento de los componentes que figuran en el acuerdo de prestamo; solo utilizar los componentes principales y no los sub-componentes</t>
    </r>
  </si>
  <si>
    <t>INFORMACIÓN PARA CARGA INICIAL DEL PLAN DE ADQUISICIONES 
EN CURSO Y/O ULTIMO PRESENTADO</t>
  </si>
  <si>
    <t>1. Cobertura del Plan de Adquisiciones</t>
  </si>
  <si>
    <t>Dato</t>
  </si>
  <si>
    <t>Desde</t>
  </si>
  <si>
    <t>Hasta</t>
  </si>
  <si>
    <t>Cobertura del Plan de Adquisiciones:</t>
  </si>
  <si>
    <t>Enero 2018</t>
  </si>
  <si>
    <t>Julio 2019</t>
  </si>
  <si>
    <t>2. Versión del Plan de Adquisiciones</t>
  </si>
  <si>
    <t>3. Tipos de Gasto</t>
  </si>
  <si>
    <t>Categoría de Adquisición</t>
  </si>
  <si>
    <t>Monto Financiado por el Banco</t>
  </si>
  <si>
    <t>Monto Total Proyecto (Incluyendo Contraparte)</t>
  </si>
  <si>
    <t>Obras</t>
  </si>
  <si>
    <t>Bienes</t>
  </si>
  <si>
    <t>Servicios de No Consultoría</t>
  </si>
  <si>
    <t>Capacitación</t>
  </si>
  <si>
    <t>Gastos Operativos</t>
  </si>
  <si>
    <t>Consultoría (firmas + individuos)</t>
  </si>
  <si>
    <t>Transferencias</t>
  </si>
  <si>
    <t>Subproyectos Comunitarios</t>
  </si>
  <si>
    <t>Imprevistos</t>
  </si>
  <si>
    <t>Total</t>
  </si>
  <si>
    <t>4. Componentes</t>
  </si>
  <si>
    <t>Componente de Inversión</t>
  </si>
  <si>
    <t>INFORMACIÓN PARA CARGA INICIAL DEL PLAN DE ADQUISICIONES (EN CURSO Y/O ULTIMO PRESENTADO)</t>
  </si>
  <si>
    <t>OBRAS</t>
  </si>
  <si>
    <t>Unidad Ejecutora:</t>
  </si>
  <si>
    <t>Actividad:</t>
  </si>
  <si>
    <t>Descripción adicional:</t>
  </si>
  <si>
    <t>Cantidad de Lotes :</t>
  </si>
  <si>
    <t>Número de Proceso:</t>
  </si>
  <si>
    <t xml:space="preserve">Monto Estimado </t>
  </si>
  <si>
    <t>Componente Asociado:</t>
  </si>
  <si>
    <t>Fechas</t>
  </si>
  <si>
    <t>Monto Estimado en US$:</t>
  </si>
  <si>
    <t>Monto Estimado % BID:</t>
  </si>
  <si>
    <t>Monto Estimado % Contraparte:</t>
  </si>
  <si>
    <t>Aviso Especial de Adquisiciones</t>
  </si>
  <si>
    <t>Firma del Contrato</t>
  </si>
  <si>
    <t>Ex-Ante</t>
  </si>
  <si>
    <t>BIENES</t>
  </si>
  <si>
    <t>Documento de Licitación</t>
  </si>
  <si>
    <t>Selección Basada en la Calidad y Costo </t>
  </si>
  <si>
    <t>CONSULTORÍAS FIRMAS</t>
  </si>
  <si>
    <t>Aviso de Expresiones de Interés</t>
  </si>
  <si>
    <t>Auditoría Externa del Programa</t>
  </si>
  <si>
    <t>CONSULTORÍAS INDIVIDUOS</t>
  </si>
  <si>
    <t>Cantidad Estimada de Consultores:</t>
  </si>
  <si>
    <t>No Objeción a los TdR de la Actividad</t>
  </si>
  <si>
    <t>Firma Contrato</t>
  </si>
  <si>
    <t>3CV</t>
  </si>
  <si>
    <t>CAPACITACIÓN</t>
  </si>
  <si>
    <t>SUBPROYECTOS</t>
  </si>
  <si>
    <t>Objeto de la Transferencia:</t>
  </si>
  <si>
    <t>Cantidad Estimada de Subproyectos:</t>
  </si>
  <si>
    <t>Comentarios</t>
  </si>
  <si>
    <t>Firma del Contrato / Convenio por Adjudicación de los Subproyectos</t>
  </si>
  <si>
    <t>Fecha de 
Transferencia</t>
  </si>
  <si>
    <t>Componente 3: Gestión del Programa</t>
  </si>
  <si>
    <t>GASTOS OPERATIVOS</t>
  </si>
  <si>
    <t>Licitación Pública Internacional</t>
  </si>
  <si>
    <t>UCEPO</t>
  </si>
  <si>
    <t>Componente 1: Medidas Estructurales</t>
  </si>
  <si>
    <t>Componente 2: Medidas No Estructurales</t>
  </si>
  <si>
    <r>
      <t xml:space="preserve">Ministerio de Infraestructura y Servicios Públicos de la PBA (MISP), a través de la </t>
    </r>
    <r>
      <rPr>
        <b/>
        <sz val="10"/>
        <rFont val="Calibri"/>
        <family val="2"/>
        <scheme val="minor"/>
      </rPr>
      <t>Unidad de Coordinación y Ejecución de Proyectos de Obras (UCEPO)</t>
    </r>
  </si>
  <si>
    <t>Componente 1 - Medidas Estructurales</t>
  </si>
  <si>
    <t>Componente 2 - Medidas No Estructurales</t>
  </si>
  <si>
    <t>Componente 3 - Gestión del Programa</t>
  </si>
  <si>
    <t>Honorarios Personal UCEPO</t>
  </si>
  <si>
    <t>La obra consiste en la canalización de 12.400 metros del cauce, con una base de fondo de 20 metros, taludes laterales de inclinación 2:1 (h:v) y una pendiente longitudinal de 0,0004 m/m. El proyecto incluye la readecuación de los puentes existentes. El proyecto se encuentra en etapa de revisión final y actualización de presupuestos. Se espera remitir el proyecto ejecutivo y los documentos de licitación a principios de Diciembre de 2017 y que se cuente con la no objeción del Banco para publicar los documentos de licitación a principios de Enero de 2018.</t>
  </si>
  <si>
    <t xml:space="preserve">La obra consiste en la construcción de una defensa (presa de regulación) para retención temporal del agua del cauce en época de crecidas, evitando se inunde la localidad de Pergamino. El proyecto se encuentra en etapa avanzada de definición y se espera que pueda ser licitado hacia finales de Enero de 2018.  </t>
  </si>
  <si>
    <t>LPI 1/18</t>
  </si>
  <si>
    <t>LPI 2/18</t>
  </si>
  <si>
    <t>Reconocimiento de Gastos Retroactivos</t>
  </si>
  <si>
    <t xml:space="preserve">Elaboración Proyecto Ejecutivo “Canal Mercante – Jauretche”. </t>
  </si>
  <si>
    <t>Inspección: Proyecto de Obras de Defensa en la ciudad de Pergamino</t>
  </si>
  <si>
    <t>Contratación de los servicios de Inspección de la obra "Proyecto de Obras de defensa en la Ciudad de Pergamino"</t>
  </si>
  <si>
    <t>Versión (1-2017): Pre-Negociación Contrato de Préstamo</t>
  </si>
  <si>
    <t>LPI 3/18</t>
  </si>
  <si>
    <t>Proyecto en preparación</t>
  </si>
  <si>
    <t>Inspección: Mejoramiento del Sistema “Canal Mercante – Jauretche”. Rectificación y Canalización del Canal Jauretche – Mercante. Tramo RP N 65 hasta la Laguna la Cautiva.</t>
  </si>
  <si>
    <t>Contratación de los servicios de Inspección de la obra "Mejoramiento del Sistema “Canal Mercante – Jauretche”. Rectificación y Canalización del Canal Jauretche – Mercante. Tramo RP N 65 hasta la Laguna la Cautiva."</t>
  </si>
  <si>
    <t>Estudios para el manejo de residuos sólidos en San Antonio de Areco</t>
  </si>
  <si>
    <t>Adquisición de Bienes para el SMAT de Areco. Tipo y cantidad de bienes en proceso de definición (se prevé que incluya sensores, medidores de nivel, equipamiento informatico, etc).</t>
  </si>
  <si>
    <t>A definir</t>
  </si>
  <si>
    <t>Fortalecimiento equipo EGAS UCEPO y DEA - DPOH (Contratos de consultores para Administración y Supervisión por los primeros 18 meses de ejecución)</t>
  </si>
  <si>
    <t>Sistema de Monitoreo y Alerta Temprana y/o Plan de Contingencias - Cuenca Río Areco (Bienes)</t>
  </si>
  <si>
    <t>Contratación de servicios de auditoría para los primeros años del Programa. Se prevé que la auditoría la realice el Tribunal de Cuentas de la Provincia de Buenos Aires, como Organismo de Control</t>
  </si>
  <si>
    <t>TOTAL</t>
  </si>
  <si>
    <t>Licitación Pública Nacional</t>
  </si>
  <si>
    <t xml:space="preserve">El municipio ha identificado su problemática con los RSU. Se necesita elaborar el Plan de Gestión Integral y por eso la contratación de la firma consultora. </t>
  </si>
  <si>
    <t xml:space="preserve">Elaboración Proyecto Ejecutivo “Presas Areco”. </t>
  </si>
  <si>
    <t>Se identificó la necesidad de realizar esta obra, que es complementaria a las que financia este programa.</t>
  </si>
  <si>
    <t>15/1/2020</t>
  </si>
  <si>
    <t>Por la legislación provincial vigente, se deberá contratar al Tribunal de cuentas de la procinvia</t>
  </si>
  <si>
    <t>US 100.000</t>
  </si>
  <si>
    <t>Proyecto de Obras de Defensa en la ciudad de Pergamino</t>
  </si>
  <si>
    <t>Mejoramiento del Sistema “Canal Mercante – Jauretche”. Rectificación y Canalización del Canal Jauretche – Mercante. Tramo RP N 65 hasta la Laguna la Cautiva.</t>
  </si>
  <si>
    <t>Son los requeridos para poner en funcionamiento el proyecto durante su vida útil, por ejemplo: Alquiler de oficinas, alquiler de automóvil para labores de supervisión, gastos de servicios públicos y comunicación, traducciones, cargos bancarios, artículos de oficina, gastos de propaganda o anuncios, fotocopias, correos, etc.</t>
  </si>
  <si>
    <t>Contratación Directa</t>
  </si>
  <si>
    <t>Selección Basada en las Calificaciones de los Consultores</t>
  </si>
  <si>
    <r>
      <t xml:space="preserve">Método de Selección/Adquisición
</t>
    </r>
    <r>
      <rPr>
        <i/>
        <sz val="11"/>
        <color theme="1"/>
        <rFont val="Calibri"/>
        <family val="2"/>
      </rPr>
      <t>(Seleccionar una de las opciones)</t>
    </r>
    <r>
      <rPr>
        <sz val="11"/>
        <color theme="1"/>
        <rFont val="Calibri"/>
        <family val="2"/>
      </rPr>
      <t>:</t>
    </r>
  </si>
  <si>
    <r>
      <t xml:space="preserve">Método de Revisión </t>
    </r>
    <r>
      <rPr>
        <i/>
        <sz val="11"/>
        <color theme="1"/>
        <rFont val="Calibri"/>
        <family val="2"/>
      </rPr>
      <t>(Seleccionar una de las opciones)</t>
    </r>
    <r>
      <rPr>
        <sz val="11"/>
        <color theme="1"/>
        <rFont val="Calibri"/>
        <family val="2"/>
      </rPr>
      <t>:</t>
    </r>
  </si>
  <si>
    <r>
      <t>Comentarios</t>
    </r>
    <r>
      <rPr>
        <sz val="8"/>
        <color theme="1"/>
        <rFont val="Calibri"/>
        <family val="2"/>
        <scheme val="minor"/>
      </rPr>
      <t xml:space="preserve"> - para UCS incluir método de selección</t>
    </r>
  </si>
  <si>
    <r>
      <t xml:space="preserve">Método de Adquisición
</t>
    </r>
    <r>
      <rPr>
        <i/>
        <sz val="11"/>
        <color theme="1"/>
        <rFont val="Calibri"/>
        <family val="2"/>
      </rPr>
      <t>(Seleccionar una de las opciones)</t>
    </r>
    <r>
      <rPr>
        <sz val="11"/>
        <color theme="1"/>
        <rFont val="Calibri"/>
        <family val="2"/>
      </rPr>
      <t>:</t>
    </r>
  </si>
  <si>
    <t>Proyecto de Ampliación del Cauce del Río Areco Aguas Debajo de la RN8 y Ampliación del Puente de RN8</t>
  </si>
  <si>
    <t>Inspección: Proyecto de Ampliación del Cauce del Río Areco Aguas Debajo de la RN8 y Ampliación del Puente de RN8</t>
  </si>
  <si>
    <t>Contratación de los servicios de inspección de  obra del "Proyecto de ampliación del Cauce del Río Areco Aguas debajo de la RN8 y Ampliación del Puente de RN8"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</si>
</sst>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_(* \(#,##0.00\);_(* &quot;-&quot;??_);_(@_)"/>
    <numFmt numFmtId="164" formatCode="_(&quot;ARS&quot;* #,##0.00_);_(&quot;ARS&quot;* \(#,##0.00\);_(&quot;ARS&quot;* &quot;-&quot;??_);_(@_)"/>
    <numFmt numFmtId="165" formatCode="[$USD]\ #,##0.00"/>
    <numFmt numFmtId="166" formatCode="[$-409]dd\-mmm\-yy;@"/>
    <numFmt numFmtId="167" formatCode="_(* #,##0_);_(* \(#,##0\);_(* &quot;-&quot;??_);_(@_)"/>
    <numFmt numFmtId="168" formatCode="_ * #,##0_ ;_ * \-#,##0_ ;_ * &quot;-&quot;_ ;_ @_ "/>
    <numFmt numFmtId="169" formatCode="_ * #,##0.00_ ;_ * \-#,##0.00_ ;_ * &quot;-&quot;??_ ;_ @_ "/>
    <numFmt numFmtId="170" formatCode="_ &quot;$&quot;\ * #,##0.00_ ;_ &quot;$&quot;\ * \-#,##0.00_ ;_ &quot;$&quot;\ * &quot;-&quot;??_ ;_ @_ "/>
    <numFmt numFmtId="171" formatCode="m\o\n\th\ d\,\ yyyy"/>
    <numFmt numFmtId="172" formatCode="_-* #,##0.00\ &quot;€&quot;_-;\-* #,##0.00\ &quot;€&quot;_-;_-* &quot;-&quot;??\ &quot;€&quot;_-;_-@_-"/>
    <numFmt numFmtId="173" formatCode="#.00"/>
    <numFmt numFmtId="174" formatCode="#."/>
    <numFmt numFmtId="175" formatCode="_-* #,##0.00\ _€_-;\-* #,##0.00\ _€_-;_-* &quot;-&quot;??\ _€_-;_-@_-"/>
    <numFmt numFmtId="176" formatCode="[$USD]\ #,##0"/>
    <numFmt numFmtId="177" formatCode="&quot;$&quot;#,##0.00"/>
  </numFmts>
  <fonts count="70" x14ac:knownFonts="1">
    <font>
      <sz val="11"/>
      <color theme="1"/>
      <name val="Calibri"/>
      <family val="2"/>
      <scheme val="minor"/>
    </font>
    <font>
      <sz val="12"/>
      <color theme="1"/>
      <name val="Calibri"/>
      <family val="2"/>
      <scheme val="minor"/>
    </font>
    <font>
      <sz val="10"/>
      <name val="Arial"/>
      <family val="2"/>
    </font>
    <font>
      <sz val="11"/>
      <color theme="1"/>
      <name val="Calibri"/>
      <family val="2"/>
      <scheme val="minor"/>
    </font>
    <font>
      <sz val="11"/>
      <color indexed="9"/>
      <name val="Calibri"/>
      <family val="2"/>
      <scheme val="minor"/>
    </font>
    <font>
      <sz val="10"/>
      <name val="Calibri"/>
      <family val="2"/>
      <scheme val="minor"/>
    </font>
    <font>
      <b/>
      <sz val="10"/>
      <color indexed="10"/>
      <name val="Calibri"/>
      <family val="2"/>
    </font>
    <font>
      <sz val="10"/>
      <name val="Calibri"/>
      <family val="2"/>
    </font>
    <font>
      <b/>
      <sz val="10"/>
      <name val="Calibri"/>
      <family val="2"/>
    </font>
    <font>
      <b/>
      <sz val="10"/>
      <color indexed="9"/>
      <name val="Calibri"/>
      <family val="2"/>
      <scheme val="minor"/>
    </font>
    <font>
      <b/>
      <sz val="11"/>
      <name val="Calibri"/>
      <family val="2"/>
      <scheme val="minor"/>
    </font>
    <font>
      <b/>
      <sz val="12"/>
      <color indexed="9"/>
      <name val="Calibri"/>
      <family val="2"/>
      <scheme val="minor"/>
    </font>
    <font>
      <b/>
      <sz val="10"/>
      <name val="Calibri"/>
      <family val="2"/>
      <scheme val="minor"/>
    </font>
    <font>
      <sz val="11"/>
      <name val="Calibri"/>
      <family val="2"/>
      <scheme val="minor"/>
    </font>
    <font>
      <sz val="11"/>
      <color indexed="8"/>
      <name val="Calibri"/>
      <family val="2"/>
    </font>
    <font>
      <sz val="10"/>
      <color indexed="8"/>
      <name val="Arial"/>
      <family val="2"/>
    </font>
    <font>
      <sz val="11"/>
      <color indexed="9"/>
      <name val="Calibri"/>
      <family val="2"/>
    </font>
    <font>
      <sz val="10"/>
      <color indexed="9"/>
      <name val="Arial"/>
      <family val="2"/>
    </font>
    <font>
      <sz val="11"/>
      <color indexed="20"/>
      <name val="Calibri"/>
      <family val="2"/>
    </font>
    <font>
      <sz val="11"/>
      <color indexed="17"/>
      <name val="Calibri"/>
      <family val="2"/>
    </font>
    <font>
      <sz val="10"/>
      <color rgb="FF006100"/>
      <name val="Arial"/>
      <family val="2"/>
    </font>
    <font>
      <b/>
      <sz val="11"/>
      <color indexed="52"/>
      <name val="Calibri"/>
      <family val="2"/>
    </font>
    <font>
      <b/>
      <sz val="10"/>
      <color rgb="FFFA7D00"/>
      <name val="Arial"/>
      <family val="2"/>
    </font>
    <font>
      <b/>
      <sz val="11"/>
      <color indexed="9"/>
      <name val="Calibri"/>
      <family val="2"/>
    </font>
    <font>
      <b/>
      <sz val="10"/>
      <color indexed="9"/>
      <name val="Arial"/>
      <family val="2"/>
    </font>
    <font>
      <sz val="11"/>
      <color indexed="52"/>
      <name val="Calibri"/>
      <family val="2"/>
    </font>
    <font>
      <sz val="10"/>
      <color rgb="FFFA7D00"/>
      <name val="Arial"/>
      <family val="2"/>
    </font>
    <font>
      <sz val="12"/>
      <color indexed="8"/>
      <name val="Calibri"/>
      <family val="2"/>
    </font>
    <font>
      <sz val="1"/>
      <color indexed="8"/>
      <name val="Courier"/>
      <family val="3"/>
    </font>
    <font>
      <b/>
      <sz val="11"/>
      <color indexed="56"/>
      <name val="Calibri"/>
      <family val="2"/>
    </font>
    <font>
      <b/>
      <sz val="11"/>
      <color theme="3"/>
      <name val="Arial"/>
      <family val="2"/>
    </font>
    <font>
      <sz val="11"/>
      <color indexed="62"/>
      <name val="Calibri"/>
      <family val="2"/>
    </font>
    <font>
      <sz val="10"/>
      <color rgb="FF3F3F76"/>
      <name val="Arial"/>
      <family val="2"/>
    </font>
    <font>
      <i/>
      <sz val="11"/>
      <color indexed="23"/>
      <name val="Calibri"/>
      <family val="2"/>
    </font>
    <font>
      <b/>
      <sz val="15"/>
      <color indexed="56"/>
      <name val="Calibri"/>
      <family val="2"/>
    </font>
    <font>
      <b/>
      <sz val="13"/>
      <color indexed="56"/>
      <name val="Calibri"/>
      <family val="2"/>
    </font>
    <font>
      <b/>
      <sz val="1"/>
      <color indexed="8"/>
      <name val="Courier"/>
      <family val="3"/>
    </font>
    <font>
      <u/>
      <sz val="9"/>
      <color rgb="FF0000FF"/>
      <name val="Calibri"/>
      <family val="2"/>
    </font>
    <font>
      <sz val="10"/>
      <color rgb="FF9C0006"/>
      <name val="Arial"/>
      <family val="2"/>
    </font>
    <font>
      <sz val="11"/>
      <color indexed="60"/>
      <name val="Calibri"/>
      <family val="2"/>
    </font>
    <font>
      <sz val="10"/>
      <color rgb="FF9C6500"/>
      <name val="Arial"/>
      <family val="2"/>
    </font>
    <font>
      <sz val="10"/>
      <name val="Times New Roman"/>
      <family val="1"/>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56"/>
      <name val="Cambria"/>
      <family val="2"/>
    </font>
    <font>
      <b/>
      <sz val="15"/>
      <color theme="3"/>
      <name val="Arial"/>
      <family val="2"/>
    </font>
    <font>
      <b/>
      <sz val="13"/>
      <color theme="3"/>
      <name val="Arial"/>
      <family val="2"/>
    </font>
    <font>
      <b/>
      <sz val="11"/>
      <color indexed="8"/>
      <name val="Calibri"/>
      <family val="2"/>
    </font>
    <font>
      <b/>
      <sz val="10"/>
      <color indexed="8"/>
      <name val="Arial"/>
      <family val="2"/>
    </font>
    <font>
      <sz val="11"/>
      <color theme="0"/>
      <name val="Calibri"/>
      <family val="2"/>
      <scheme val="minor"/>
    </font>
    <font>
      <u/>
      <sz val="11"/>
      <color theme="11"/>
      <name val="Calibri"/>
      <family val="2"/>
      <scheme val="minor"/>
    </font>
    <font>
      <sz val="9"/>
      <color indexed="81"/>
      <name val="Tahoma"/>
      <family val="2"/>
    </font>
    <font>
      <b/>
      <sz val="9"/>
      <color indexed="81"/>
      <name val="Tahoma"/>
      <family val="2"/>
    </font>
    <font>
      <b/>
      <sz val="12"/>
      <name val="Calibri"/>
      <family val="2"/>
      <scheme val="minor"/>
    </font>
    <font>
      <sz val="10"/>
      <color theme="0"/>
      <name val="Arial"/>
      <family val="2"/>
    </font>
    <font>
      <sz val="10"/>
      <name val="Arial"/>
      <family val="2"/>
    </font>
    <font>
      <sz val="11"/>
      <color theme="1"/>
      <name val="Calibri"/>
      <family val="2"/>
      <scheme val="minor"/>
    </font>
    <font>
      <b/>
      <sz val="12"/>
      <color indexed="9"/>
      <name val="Calibri"/>
      <family val="2"/>
      <scheme val="minor"/>
    </font>
    <font>
      <sz val="10"/>
      <name val="Calibri"/>
      <family val="2"/>
      <scheme val="minor"/>
    </font>
    <font>
      <sz val="10"/>
      <color indexed="9"/>
      <name val="Calibri"/>
      <family val="2"/>
      <scheme val="minor"/>
    </font>
    <font>
      <i/>
      <sz val="11"/>
      <color theme="1"/>
      <name val="Calibri"/>
      <family val="2"/>
    </font>
    <font>
      <sz val="11"/>
      <color theme="1"/>
      <name val="Calibri"/>
      <family val="2"/>
    </font>
    <font>
      <sz val="8"/>
      <color theme="1"/>
      <name val="Calibri"/>
      <family val="2"/>
      <scheme val="minor"/>
    </font>
    <font>
      <sz val="11"/>
      <name val="Calibri"/>
      <family val="2"/>
      <scheme val="minor"/>
    </font>
    <font>
      <sz val="10"/>
      <color theme="1"/>
      <name val="Calibri"/>
      <family val="2"/>
      <scheme val="minor"/>
    </font>
    <font>
      <sz val="10"/>
      <color theme="0"/>
      <name val="Calibri"/>
      <family val="2"/>
      <scheme val="minor"/>
    </font>
    <font>
      <sz val="11"/>
      <color theme="0"/>
      <name val="Calibri"/>
      <family val="2"/>
      <scheme val="minor"/>
    </font>
  </fonts>
  <fills count="5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8"/>
        <bgColor indexed="64"/>
      </patternFill>
    </fill>
    <fill>
      <patternFill patternType="solid">
        <fgColor theme="6"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5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bottom style="medium">
        <color auto="1"/>
      </bottom>
      <diagonal/>
    </border>
  </borders>
  <cellStyleXfs count="366">
    <xf numFmtId="0" fontId="0" fillId="0" borderId="0"/>
    <xf numFmtId="43" fontId="3" fillId="0" borderId="0" applyFont="0" applyFill="0" applyBorder="0" applyAlignment="0" applyProtection="0"/>
    <xf numFmtId="9" fontId="3" fillId="0" borderId="0" applyFont="0" applyFill="0" applyBorder="0" applyAlignment="0" applyProtection="0"/>
    <xf numFmtId="0" fontId="2" fillId="0" borderId="0"/>
    <xf numFmtId="0" fontId="2" fillId="0" borderId="0"/>
    <xf numFmtId="0" fontId="14" fillId="35" borderId="0" applyNumberFormat="0" applyBorder="0" applyAlignment="0" applyProtection="0"/>
    <xf numFmtId="0" fontId="14" fillId="36"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5" fillId="10"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5" fillId="14"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5" fillId="1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5" fillId="22"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5" fillId="26"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5" fillId="30"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14" fillId="38" borderId="0" applyNumberFormat="0" applyBorder="0" applyAlignment="0" applyProtection="0"/>
    <xf numFmtId="0" fontId="14" fillId="41" borderId="0" applyNumberFormat="0" applyBorder="0" applyAlignment="0" applyProtection="0"/>
    <xf numFmtId="0" fontId="14" fillId="44"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5" fillId="11"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5" fillId="15"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5" fillId="19"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5" fillId="23"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5" fillId="27"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5" fillId="31" borderId="0" applyNumberFormat="0" applyBorder="0" applyAlignment="0" applyProtection="0"/>
    <xf numFmtId="0" fontId="16" fillId="45" borderId="0" applyNumberFormat="0" applyBorder="0" applyAlignment="0" applyProtection="0"/>
    <xf numFmtId="0" fontId="16" fillId="42" borderId="0" applyNumberFormat="0" applyBorder="0" applyAlignment="0" applyProtection="0"/>
    <xf numFmtId="0" fontId="16" fillId="43" borderId="0" applyNumberFormat="0" applyBorder="0" applyAlignment="0" applyProtection="0"/>
    <xf numFmtId="0" fontId="16" fillId="46" borderId="0" applyNumberFormat="0" applyBorder="0" applyAlignment="0" applyProtection="0"/>
    <xf numFmtId="0" fontId="16" fillId="47" borderId="0" applyNumberFormat="0" applyBorder="0" applyAlignment="0" applyProtection="0"/>
    <xf numFmtId="0" fontId="16" fillId="48" borderId="0" applyNumberFormat="0" applyBorder="0" applyAlignment="0" applyProtection="0"/>
    <xf numFmtId="0" fontId="16" fillId="45" borderId="0" applyNumberFormat="0" applyBorder="0" applyAlignment="0" applyProtection="0"/>
    <xf numFmtId="0" fontId="17" fillId="12" borderId="0" applyNumberFormat="0" applyBorder="0" applyAlignment="0" applyProtection="0"/>
    <xf numFmtId="0" fontId="16" fillId="42" borderId="0" applyNumberFormat="0" applyBorder="0" applyAlignment="0" applyProtection="0"/>
    <xf numFmtId="0" fontId="17" fillId="16" borderId="0" applyNumberFormat="0" applyBorder="0" applyAlignment="0" applyProtection="0"/>
    <xf numFmtId="0" fontId="16" fillId="43" borderId="0" applyNumberFormat="0" applyBorder="0" applyAlignment="0" applyProtection="0"/>
    <xf numFmtId="0" fontId="17" fillId="20" borderId="0" applyNumberFormat="0" applyBorder="0" applyAlignment="0" applyProtection="0"/>
    <xf numFmtId="0" fontId="16" fillId="46" borderId="0" applyNumberFormat="0" applyBorder="0" applyAlignment="0" applyProtection="0"/>
    <xf numFmtId="0" fontId="17" fillId="24" borderId="0" applyNumberFormat="0" applyBorder="0" applyAlignment="0" applyProtection="0"/>
    <xf numFmtId="0" fontId="16" fillId="47" borderId="0" applyNumberFormat="0" applyBorder="0" applyAlignment="0" applyProtection="0"/>
    <xf numFmtId="0" fontId="17" fillId="28" borderId="0" applyNumberFormat="0" applyBorder="0" applyAlignment="0" applyProtection="0"/>
    <xf numFmtId="0" fontId="16" fillId="48" borderId="0" applyNumberFormat="0" applyBorder="0" applyAlignment="0" applyProtection="0"/>
    <xf numFmtId="0" fontId="17" fillId="32" borderId="0" applyNumberFormat="0" applyBorder="0" applyAlignment="0" applyProtection="0"/>
    <xf numFmtId="0" fontId="16" fillId="49" borderId="0" applyNumberFormat="0" applyBorder="0" applyAlignment="0" applyProtection="0"/>
    <xf numFmtId="0" fontId="16" fillId="50" borderId="0" applyNumberFormat="0" applyBorder="0" applyAlignment="0" applyProtection="0"/>
    <xf numFmtId="0" fontId="16" fillId="51" borderId="0" applyNumberFormat="0" applyBorder="0" applyAlignment="0" applyProtection="0"/>
    <xf numFmtId="0" fontId="16" fillId="46" borderId="0" applyNumberFormat="0" applyBorder="0" applyAlignment="0" applyProtection="0"/>
    <xf numFmtId="0" fontId="16" fillId="47" borderId="0" applyNumberFormat="0" applyBorder="0" applyAlignment="0" applyProtection="0"/>
    <xf numFmtId="0" fontId="16" fillId="52" borderId="0" applyNumberFormat="0" applyBorder="0" applyAlignment="0" applyProtection="0"/>
    <xf numFmtId="0" fontId="18" fillId="36" borderId="0" applyNumberFormat="0" applyBorder="0" applyAlignment="0" applyProtection="0"/>
    <xf numFmtId="0" fontId="19" fillId="37" borderId="0" applyNumberFormat="0" applyBorder="0" applyAlignment="0" applyProtection="0"/>
    <xf numFmtId="0" fontId="20" fillId="2" borderId="0" applyNumberFormat="0" applyBorder="0" applyAlignment="0" applyProtection="0"/>
    <xf numFmtId="0" fontId="21" fillId="53" borderId="43" applyNumberFormat="0" applyAlignment="0" applyProtection="0"/>
    <xf numFmtId="0" fontId="21" fillId="53" borderId="43" applyNumberFormat="0" applyAlignment="0" applyProtection="0"/>
    <xf numFmtId="0" fontId="22" fillId="6" borderId="4" applyNumberFormat="0" applyAlignment="0" applyProtection="0"/>
    <xf numFmtId="0" fontId="23" fillId="54" borderId="44" applyNumberFormat="0" applyAlignment="0" applyProtection="0"/>
    <xf numFmtId="0" fontId="24" fillId="7" borderId="7" applyNumberFormat="0" applyAlignment="0" applyProtection="0"/>
    <xf numFmtId="0" fontId="25" fillId="0" borderId="45" applyNumberFormat="0" applyFill="0" applyAlignment="0" applyProtection="0"/>
    <xf numFmtId="0" fontId="26" fillId="0" borderId="6" applyNumberFormat="0" applyFill="0" applyAlignment="0" applyProtection="0"/>
    <xf numFmtId="0" fontId="23" fillId="54" borderId="44" applyNumberFormat="0" applyAlignment="0" applyProtection="0"/>
    <xf numFmtId="168" fontId="2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9" fontId="3"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3" fillId="0" borderId="0" applyFont="0" applyFill="0" applyBorder="0" applyAlignment="0" applyProtection="0"/>
    <xf numFmtId="164" fontId="1" fillId="0" borderId="0" applyFont="0" applyFill="0" applyBorder="0" applyAlignment="0" applyProtection="0"/>
    <xf numFmtId="171" fontId="28" fillId="0" borderId="0">
      <protection locked="0"/>
    </xf>
    <xf numFmtId="0" fontId="29" fillId="0" borderId="0" applyNumberFormat="0" applyFill="0" applyBorder="0" applyAlignment="0" applyProtection="0"/>
    <xf numFmtId="0" fontId="30" fillId="0" borderId="0" applyNumberFormat="0" applyFill="0" applyBorder="0" applyAlignment="0" applyProtection="0"/>
    <xf numFmtId="0" fontId="16" fillId="49" borderId="0" applyNumberFormat="0" applyBorder="0" applyAlignment="0" applyProtection="0"/>
    <xf numFmtId="0" fontId="17" fillId="9" borderId="0" applyNumberFormat="0" applyBorder="0" applyAlignment="0" applyProtection="0"/>
    <xf numFmtId="0" fontId="16" fillId="50" borderId="0" applyNumberFormat="0" applyBorder="0" applyAlignment="0" applyProtection="0"/>
    <xf numFmtId="0" fontId="17" fillId="13" borderId="0" applyNumberFormat="0" applyBorder="0" applyAlignment="0" applyProtection="0"/>
    <xf numFmtId="0" fontId="16" fillId="51" borderId="0" applyNumberFormat="0" applyBorder="0" applyAlignment="0" applyProtection="0"/>
    <xf numFmtId="0" fontId="17" fillId="17" borderId="0" applyNumberFormat="0" applyBorder="0" applyAlignment="0" applyProtection="0"/>
    <xf numFmtId="0" fontId="16" fillId="46" borderId="0" applyNumberFormat="0" applyBorder="0" applyAlignment="0" applyProtection="0"/>
    <xf numFmtId="0" fontId="17" fillId="21" borderId="0" applyNumberFormat="0" applyBorder="0" applyAlignment="0" applyProtection="0"/>
    <xf numFmtId="0" fontId="16" fillId="47" borderId="0" applyNumberFormat="0" applyBorder="0" applyAlignment="0" applyProtection="0"/>
    <xf numFmtId="0" fontId="17" fillId="25" borderId="0" applyNumberFormat="0" applyBorder="0" applyAlignment="0" applyProtection="0"/>
    <xf numFmtId="0" fontId="16" fillId="52" borderId="0" applyNumberFormat="0" applyBorder="0" applyAlignment="0" applyProtection="0"/>
    <xf numFmtId="0" fontId="17" fillId="29" borderId="0" applyNumberFormat="0" applyBorder="0" applyAlignment="0" applyProtection="0"/>
    <xf numFmtId="0" fontId="31" fillId="40" borderId="43" applyNumberFormat="0" applyAlignment="0" applyProtection="0"/>
    <xf numFmtId="0" fontId="32" fillId="5" borderId="4" applyNumberFormat="0" applyAlignment="0" applyProtection="0"/>
    <xf numFmtId="172" fontId="2" fillId="0" borderId="0" applyFont="0" applyFill="0" applyBorder="0" applyAlignment="0" applyProtection="0"/>
    <xf numFmtId="172" fontId="2" fillId="0" borderId="0" applyFont="0" applyFill="0" applyBorder="0" applyAlignment="0" applyProtection="0"/>
    <xf numFmtId="0" fontId="33" fillId="0" borderId="0" applyNumberFormat="0" applyFill="0" applyBorder="0" applyAlignment="0" applyProtection="0"/>
    <xf numFmtId="173" fontId="28" fillId="0" borderId="0">
      <protection locked="0"/>
    </xf>
    <xf numFmtId="0" fontId="19" fillId="37" borderId="0" applyNumberFormat="0" applyBorder="0" applyAlignment="0" applyProtection="0"/>
    <xf numFmtId="0" fontId="34" fillId="0" borderId="46" applyNumberFormat="0" applyFill="0" applyAlignment="0" applyProtection="0"/>
    <xf numFmtId="0" fontId="35" fillId="0" borderId="47" applyNumberFormat="0" applyFill="0" applyAlignment="0" applyProtection="0"/>
    <xf numFmtId="0" fontId="29" fillId="0" borderId="48" applyNumberFormat="0" applyFill="0" applyAlignment="0" applyProtection="0"/>
    <xf numFmtId="0" fontId="29" fillId="0" borderId="0" applyNumberFormat="0" applyFill="0" applyBorder="0" applyAlignment="0" applyProtection="0"/>
    <xf numFmtId="174" fontId="36" fillId="0" borderId="0">
      <protection locked="0"/>
    </xf>
    <xf numFmtId="174" fontId="36" fillId="0" borderId="0">
      <protection locked="0"/>
    </xf>
    <xf numFmtId="0" fontId="37" fillId="0" borderId="0"/>
    <xf numFmtId="0" fontId="18" fillId="36" borderId="0" applyNumberFormat="0" applyBorder="0" applyAlignment="0" applyProtection="0"/>
    <xf numFmtId="0" fontId="38" fillId="3" borderId="0" applyNumberFormat="0" applyBorder="0" applyAlignment="0" applyProtection="0"/>
    <xf numFmtId="0" fontId="31" fillId="40" borderId="43" applyNumberFormat="0" applyAlignment="0" applyProtection="0"/>
    <xf numFmtId="0" fontId="25" fillId="0" borderId="45" applyNumberFormat="0" applyFill="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7" fillId="0" borderId="0" applyFont="0" applyFill="0" applyBorder="0" applyAlignment="0" applyProtection="0"/>
    <xf numFmtId="175" fontId="2" fillId="0" borderId="0" applyFont="0" applyFill="0" applyBorder="0" applyAlignment="0" applyProtection="0"/>
    <xf numFmtId="169" fontId="27" fillId="0" borderId="0" applyFont="0" applyFill="0" applyBorder="0" applyAlignment="0" applyProtection="0"/>
    <xf numFmtId="175" fontId="2" fillId="0" borderId="0" applyFont="0" applyFill="0" applyBorder="0" applyAlignment="0" applyProtection="0"/>
    <xf numFmtId="169" fontId="27" fillId="0" borderId="0" applyFont="0" applyFill="0" applyBorder="0" applyAlignment="0" applyProtection="0"/>
    <xf numFmtId="175" fontId="2" fillId="0" borderId="0" applyFont="0" applyFill="0" applyBorder="0" applyAlignment="0" applyProtection="0"/>
    <xf numFmtId="169" fontId="27"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69" fontId="27"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69" fontId="27"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69" fontId="27" fillId="0" borderId="0" applyFont="0" applyFill="0" applyBorder="0" applyAlignment="0" applyProtection="0"/>
    <xf numFmtId="175" fontId="2" fillId="0" borderId="0" applyFont="0" applyFill="0" applyBorder="0" applyAlignment="0" applyProtection="0"/>
    <xf numFmtId="169" fontId="27"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69" fontId="27" fillId="0" borderId="0" applyFont="0" applyFill="0" applyBorder="0" applyAlignment="0" applyProtection="0"/>
    <xf numFmtId="175" fontId="2" fillId="0" borderId="0" applyFont="0" applyFill="0" applyBorder="0" applyAlignment="0" applyProtection="0"/>
    <xf numFmtId="169" fontId="2"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5" fontId="2"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15"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0" fontId="2" fillId="0" borderId="0" applyFont="0" applyFill="0" applyBorder="0" applyAlignment="0" applyProtection="0"/>
    <xf numFmtId="172" fontId="2"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0" fontId="39" fillId="55" borderId="0" applyNumberFormat="0" applyBorder="0" applyAlignment="0" applyProtection="0"/>
    <xf numFmtId="0" fontId="40" fillId="4" borderId="0" applyNumberFormat="0" applyBorder="0" applyAlignment="0" applyProtection="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2" fillId="0" borderId="0"/>
    <xf numFmtId="0" fontId="3"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2" fillId="0" borderId="0"/>
    <xf numFmtId="0" fontId="15" fillId="0" borderId="0"/>
    <xf numFmtId="0" fontId="1" fillId="0" borderId="0"/>
    <xf numFmtId="0" fontId="41"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14" fillId="56" borderId="49" applyNumberFormat="0" applyFont="0" applyAlignment="0" applyProtection="0"/>
    <xf numFmtId="0" fontId="2" fillId="56" borderId="49" applyNumberFormat="0" applyFont="0" applyAlignment="0" applyProtection="0"/>
    <xf numFmtId="0" fontId="2" fillId="56" borderId="49" applyNumberFormat="0" applyFont="0" applyAlignment="0" applyProtection="0"/>
    <xf numFmtId="0" fontId="2" fillId="56" borderId="49" applyNumberFormat="0" applyFont="0" applyAlignment="0" applyProtection="0"/>
    <xf numFmtId="0" fontId="14" fillId="56" borderId="49" applyNumberFormat="0" applyFont="0" applyAlignment="0" applyProtection="0"/>
    <xf numFmtId="0" fontId="14" fillId="56" borderId="49" applyNumberFormat="0" applyFont="0" applyAlignment="0" applyProtection="0"/>
    <xf numFmtId="0" fontId="14" fillId="56" borderId="49" applyNumberFormat="0" applyFont="0" applyAlignment="0" applyProtection="0"/>
    <xf numFmtId="0" fontId="14" fillId="56" borderId="49" applyNumberFormat="0" applyFont="0" applyAlignment="0" applyProtection="0"/>
    <xf numFmtId="0" fontId="14" fillId="56" borderId="49" applyNumberFormat="0" applyFont="0" applyAlignment="0" applyProtection="0"/>
    <xf numFmtId="0" fontId="14" fillId="56" borderId="49" applyNumberFormat="0" applyFont="0" applyAlignment="0" applyProtection="0"/>
    <xf numFmtId="0" fontId="14" fillId="56" borderId="49" applyNumberFormat="0" applyFont="0" applyAlignment="0" applyProtection="0"/>
    <xf numFmtId="0" fontId="15" fillId="8" borderId="8" applyNumberFormat="0" applyFont="0" applyAlignment="0" applyProtection="0"/>
    <xf numFmtId="0" fontId="2" fillId="56" borderId="49" applyNumberFormat="0" applyFont="0" applyAlignment="0" applyProtection="0"/>
    <xf numFmtId="0" fontId="42" fillId="53" borderId="50" applyNumberFormat="0" applyAlignment="0" applyProtection="0"/>
    <xf numFmtId="9" fontId="1"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42" fillId="53" borderId="50" applyNumberFormat="0" applyAlignment="0" applyProtection="0"/>
    <xf numFmtId="0" fontId="43" fillId="6" borderId="5" applyNumberFormat="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33"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34" fillId="0" borderId="46" applyNumberFormat="0" applyFill="0" applyAlignment="0" applyProtection="0"/>
    <xf numFmtId="0" fontId="48" fillId="0" borderId="1" applyNumberFormat="0" applyFill="0" applyAlignment="0" applyProtection="0"/>
    <xf numFmtId="0" fontId="35" fillId="0" borderId="47" applyNumberFormat="0" applyFill="0" applyAlignment="0" applyProtection="0"/>
    <xf numFmtId="0" fontId="49" fillId="0" borderId="2" applyNumberFormat="0" applyFill="0" applyAlignment="0" applyProtection="0"/>
    <xf numFmtId="0" fontId="29" fillId="0" borderId="48" applyNumberFormat="0" applyFill="0" applyAlignment="0" applyProtection="0"/>
    <xf numFmtId="0" fontId="30" fillId="0" borderId="3" applyNumberFormat="0" applyFill="0" applyAlignment="0" applyProtection="0"/>
    <xf numFmtId="0" fontId="47" fillId="0" borderId="0" applyNumberFormat="0" applyFill="0" applyBorder="0" applyAlignment="0" applyProtection="0"/>
    <xf numFmtId="0" fontId="50" fillId="0" borderId="51" applyNumberFormat="0" applyFill="0" applyAlignment="0" applyProtection="0"/>
    <xf numFmtId="0" fontId="51" fillId="0" borderId="9" applyNumberFormat="0" applyFill="0" applyAlignment="0" applyProtection="0"/>
    <xf numFmtId="0" fontId="4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cellStyleXfs>
  <cellXfs count="185">
    <xf numFmtId="0" fontId="0" fillId="0" borderId="0" xfId="0"/>
    <xf numFmtId="0" fontId="2" fillId="0" borderId="0" xfId="3"/>
    <xf numFmtId="0" fontId="4" fillId="33" borderId="10" xfId="3" applyFont="1" applyFill="1" applyBorder="1" applyAlignment="1">
      <alignment horizontal="center" vertical="center"/>
    </xf>
    <xf numFmtId="0" fontId="4" fillId="33" borderId="11" xfId="3" applyFont="1" applyFill="1" applyBorder="1" applyAlignment="1">
      <alignment horizontal="center" vertical="center"/>
    </xf>
    <xf numFmtId="0" fontId="4" fillId="33" borderId="12" xfId="3" applyFont="1" applyFill="1" applyBorder="1" applyAlignment="1">
      <alignment horizontal="center" vertical="center" wrapText="1"/>
    </xf>
    <xf numFmtId="0" fontId="5" fillId="0" borderId="14" xfId="3" applyFont="1" applyBorder="1" applyAlignment="1">
      <alignment vertical="center"/>
    </xf>
    <xf numFmtId="0" fontId="5" fillId="0" borderId="15" xfId="3" applyFont="1" applyBorder="1" applyAlignment="1">
      <alignment vertical="center"/>
    </xf>
    <xf numFmtId="0" fontId="5" fillId="0" borderId="18" xfId="3" applyFont="1" applyBorder="1" applyAlignment="1">
      <alignment vertical="center"/>
    </xf>
    <xf numFmtId="0" fontId="5" fillId="0" borderId="19" xfId="3" applyFont="1" applyBorder="1" applyAlignment="1">
      <alignment vertical="center"/>
    </xf>
    <xf numFmtId="0" fontId="9" fillId="33" borderId="20" xfId="3" applyFont="1" applyFill="1" applyBorder="1" applyAlignment="1">
      <alignment horizontal="center" vertical="center"/>
    </xf>
    <xf numFmtId="0" fontId="9" fillId="33" borderId="21" xfId="3" applyFont="1" applyFill="1" applyBorder="1" applyAlignment="1">
      <alignment horizontal="center" vertical="center"/>
    </xf>
    <xf numFmtId="0" fontId="5" fillId="0" borderId="0" xfId="3" applyFont="1" applyAlignment="1">
      <alignment vertical="center"/>
    </xf>
    <xf numFmtId="0" fontId="11" fillId="33" borderId="22" xfId="3" applyFont="1" applyFill="1" applyBorder="1" applyAlignment="1">
      <alignment horizontal="center" vertical="center" wrapText="1"/>
    </xf>
    <xf numFmtId="0" fontId="11" fillId="33" borderId="14" xfId="3" applyFont="1" applyFill="1" applyBorder="1" applyAlignment="1">
      <alignment horizontal="center" vertical="center" wrapText="1"/>
    </xf>
    <xf numFmtId="0" fontId="11" fillId="33" borderId="15" xfId="3" applyFont="1" applyFill="1" applyBorder="1" applyAlignment="1">
      <alignment horizontal="center" vertical="center" wrapText="1"/>
    </xf>
    <xf numFmtId="0" fontId="12" fillId="0" borderId="24" xfId="3" applyFont="1" applyFill="1" applyBorder="1" applyAlignment="1">
      <alignment horizontal="left" vertical="center" wrapText="1"/>
    </xf>
    <xf numFmtId="0" fontId="5" fillId="0" borderId="18" xfId="3" applyFont="1" applyFill="1" applyBorder="1" applyAlignment="1">
      <alignment horizontal="center" vertical="center" wrapText="1"/>
    </xf>
    <xf numFmtId="0" fontId="5" fillId="0" borderId="19" xfId="3" applyFont="1" applyFill="1" applyBorder="1" applyAlignment="1">
      <alignment horizontal="center" vertical="center" wrapText="1"/>
    </xf>
    <xf numFmtId="0" fontId="5" fillId="0" borderId="22" xfId="3" applyFont="1" applyBorder="1" applyAlignment="1" applyProtection="1"/>
    <xf numFmtId="0" fontId="11" fillId="33" borderId="24" xfId="3" applyFont="1" applyFill="1" applyBorder="1" applyAlignment="1">
      <alignment horizontal="center" vertical="center" wrapText="1"/>
    </xf>
    <xf numFmtId="165" fontId="0" fillId="0" borderId="0" xfId="0" applyNumberFormat="1"/>
    <xf numFmtId="0" fontId="52" fillId="0" borderId="0" xfId="0" applyFont="1"/>
    <xf numFmtId="0" fontId="11" fillId="33" borderId="52" xfId="3" applyFont="1" applyFill="1" applyBorder="1" applyAlignment="1">
      <alignment horizontal="center" vertical="center" wrapText="1"/>
    </xf>
    <xf numFmtId="0" fontId="5" fillId="0" borderId="52" xfId="3" quotePrefix="1" applyFont="1" applyBorder="1" applyAlignment="1" applyProtection="1"/>
    <xf numFmtId="165" fontId="5" fillId="0" borderId="52" xfId="3" applyNumberFormat="1" applyFont="1" applyFill="1" applyBorder="1" applyAlignment="1">
      <alignment horizontal="right" vertical="center" wrapText="1"/>
    </xf>
    <xf numFmtId="0" fontId="5" fillId="0" borderId="52" xfId="3" applyFont="1" applyBorder="1" applyAlignment="1" applyProtection="1"/>
    <xf numFmtId="165" fontId="11" fillId="33" borderId="52" xfId="3" applyNumberFormat="1" applyFont="1" applyFill="1" applyBorder="1" applyAlignment="1">
      <alignment horizontal="right" vertical="center" wrapText="1"/>
    </xf>
    <xf numFmtId="176" fontId="5" fillId="0" borderId="14" xfId="3" applyNumberFormat="1" applyFont="1" applyFill="1" applyBorder="1" applyAlignment="1">
      <alignment horizontal="right" vertical="center" wrapText="1"/>
    </xf>
    <xf numFmtId="176" fontId="5" fillId="0" borderId="15" xfId="3" applyNumberFormat="1" applyFont="1" applyFill="1" applyBorder="1" applyAlignment="1">
      <alignment horizontal="right" vertical="center" wrapText="1"/>
    </xf>
    <xf numFmtId="176" fontId="11" fillId="33" borderId="18" xfId="3" applyNumberFormat="1" applyFont="1" applyFill="1" applyBorder="1" applyAlignment="1">
      <alignment horizontal="right" vertical="center" wrapText="1"/>
    </xf>
    <xf numFmtId="0" fontId="13" fillId="0" borderId="52" xfId="0" applyFont="1" applyBorder="1"/>
    <xf numFmtId="165" fontId="5" fillId="57" borderId="52" xfId="3" applyNumberFormat="1" applyFont="1" applyFill="1" applyBorder="1" applyAlignment="1">
      <alignment horizontal="right" vertical="center" wrapText="1"/>
    </xf>
    <xf numFmtId="9" fontId="52" fillId="0" borderId="0" xfId="2" applyFont="1"/>
    <xf numFmtId="0" fontId="5" fillId="0" borderId="13" xfId="3" applyFont="1" applyBorder="1" applyAlignment="1">
      <alignment horizontal="center" vertical="center" wrapText="1"/>
    </xf>
    <xf numFmtId="0" fontId="5" fillId="0" borderId="16" xfId="3" applyFont="1" applyBorder="1" applyAlignment="1">
      <alignment horizontal="center" vertical="center" wrapText="1"/>
    </xf>
    <xf numFmtId="0" fontId="5" fillId="0" borderId="17" xfId="3" applyFont="1" applyBorder="1" applyAlignment="1">
      <alignment horizontal="center" vertical="center" wrapText="1"/>
    </xf>
    <xf numFmtId="0" fontId="5" fillId="0" borderId="0" xfId="3" applyFont="1" applyAlignment="1">
      <alignment horizontal="left" vertical="center" wrapText="1"/>
    </xf>
    <xf numFmtId="0" fontId="5" fillId="0" borderId="22" xfId="3" applyFont="1" applyBorder="1" applyAlignment="1">
      <alignment horizontal="center" vertical="center"/>
    </xf>
    <xf numFmtId="0" fontId="5" fillId="0" borderId="0" xfId="4" applyFont="1" applyAlignment="1">
      <alignment horizontal="left" vertical="center" wrapText="1"/>
    </xf>
    <xf numFmtId="0" fontId="11" fillId="33" borderId="10" xfId="3" applyFont="1" applyFill="1" applyBorder="1" applyAlignment="1">
      <alignment horizontal="center" vertical="center" wrapText="1"/>
    </xf>
    <xf numFmtId="0" fontId="11" fillId="33" borderId="11" xfId="3" applyFont="1" applyFill="1" applyBorder="1" applyAlignment="1">
      <alignment horizontal="center" vertical="center" wrapText="1"/>
    </xf>
    <xf numFmtId="0" fontId="11" fillId="33" borderId="12" xfId="3" applyFont="1" applyFill="1" applyBorder="1" applyAlignment="1">
      <alignment horizontal="center" vertical="center" wrapText="1"/>
    </xf>
    <xf numFmtId="0" fontId="10" fillId="0" borderId="23" xfId="3" applyFont="1" applyFill="1" applyBorder="1" applyAlignment="1">
      <alignment horizontal="center" vertical="center" wrapText="1"/>
    </xf>
    <xf numFmtId="0" fontId="12" fillId="0" borderId="25" xfId="3" applyFont="1" applyFill="1" applyBorder="1" applyAlignment="1">
      <alignment horizontal="center" vertical="center" wrapText="1"/>
    </xf>
    <xf numFmtId="0" fontId="5" fillId="0" borderId="18" xfId="3" applyFont="1" applyFill="1" applyBorder="1" applyAlignment="1">
      <alignment horizontal="center" vertical="center" wrapText="1"/>
    </xf>
    <xf numFmtId="0" fontId="5" fillId="0" borderId="19" xfId="3" applyFont="1" applyFill="1" applyBorder="1" applyAlignment="1">
      <alignment horizontal="center" vertical="center" wrapText="1"/>
    </xf>
    <xf numFmtId="0" fontId="56" fillId="0" borderId="26" xfId="4" applyFont="1" applyFill="1" applyBorder="1" applyAlignment="1">
      <alignment horizontal="left" vertical="center" wrapText="1"/>
    </xf>
    <xf numFmtId="0" fontId="56" fillId="0" borderId="27" xfId="4" applyFont="1" applyFill="1" applyBorder="1" applyAlignment="1">
      <alignment horizontal="left" vertical="center" wrapText="1"/>
    </xf>
    <xf numFmtId="0" fontId="56" fillId="0" borderId="28" xfId="4" applyFont="1" applyFill="1" applyBorder="1" applyAlignment="1">
      <alignment horizontal="left" vertical="center" wrapText="1"/>
    </xf>
    <xf numFmtId="0" fontId="57" fillId="0" borderId="0" xfId="4" applyFont="1" applyAlignment="1">
      <alignment vertical="center"/>
    </xf>
    <xf numFmtId="0" fontId="58" fillId="0" borderId="0" xfId="3" applyFont="1" applyBorder="1" applyAlignment="1">
      <alignment vertical="center"/>
    </xf>
    <xf numFmtId="0" fontId="58" fillId="0" borderId="0" xfId="4" applyFont="1" applyBorder="1" applyAlignment="1">
      <alignment vertical="center"/>
    </xf>
    <xf numFmtId="0" fontId="58" fillId="0" borderId="0" xfId="4" applyFont="1" applyAlignment="1">
      <alignment vertical="center"/>
    </xf>
    <xf numFmtId="0" fontId="59" fillId="0" borderId="0" xfId="0" applyFont="1" applyAlignment="1">
      <alignment vertical="center"/>
    </xf>
    <xf numFmtId="0" fontId="60" fillId="33" borderId="29" xfId="4" applyFont="1" applyFill="1" applyBorder="1" applyAlignment="1">
      <alignment horizontal="left" vertical="center" wrapText="1"/>
    </xf>
    <xf numFmtId="0" fontId="60" fillId="33" borderId="30" xfId="4" applyFont="1" applyFill="1" applyBorder="1" applyAlignment="1">
      <alignment horizontal="left" vertical="center" wrapText="1"/>
    </xf>
    <xf numFmtId="0" fontId="60" fillId="33" borderId="31" xfId="4" applyFont="1" applyFill="1" applyBorder="1" applyAlignment="1">
      <alignment horizontal="left" vertical="center" wrapText="1"/>
    </xf>
    <xf numFmtId="0" fontId="61" fillId="0" borderId="0" xfId="3" applyFont="1" applyFill="1" applyBorder="1" applyAlignment="1">
      <alignment vertical="center" wrapText="1"/>
    </xf>
    <xf numFmtId="0" fontId="62" fillId="33" borderId="32" xfId="4" applyFont="1" applyFill="1" applyBorder="1" applyAlignment="1">
      <alignment horizontal="center" vertical="center" wrapText="1"/>
    </xf>
    <xf numFmtId="0" fontId="62" fillId="33" borderId="33" xfId="4" applyFont="1" applyFill="1" applyBorder="1" applyAlignment="1">
      <alignment horizontal="center" vertical="center" wrapText="1"/>
    </xf>
    <xf numFmtId="0" fontId="62" fillId="33" borderId="33" xfId="4" applyFont="1" applyFill="1" applyBorder="1" applyAlignment="1">
      <alignment horizontal="center" vertical="center"/>
    </xf>
    <xf numFmtId="0" fontId="62" fillId="33" borderId="34" xfId="4" applyFont="1" applyFill="1" applyBorder="1" applyAlignment="1">
      <alignment horizontal="center" vertical="center" wrapText="1"/>
    </xf>
    <xf numFmtId="0" fontId="62" fillId="33" borderId="24" xfId="4" applyFont="1" applyFill="1" applyBorder="1" applyAlignment="1">
      <alignment horizontal="center" vertical="center" wrapText="1"/>
    </xf>
    <xf numFmtId="0" fontId="62" fillId="33" borderId="18" xfId="4" applyFont="1" applyFill="1" applyBorder="1" applyAlignment="1">
      <alignment horizontal="center" vertical="center" wrapText="1"/>
    </xf>
    <xf numFmtId="4" fontId="62" fillId="33" borderId="18" xfId="4" applyNumberFormat="1" applyFont="1" applyFill="1" applyBorder="1" applyAlignment="1">
      <alignment horizontal="center" vertical="center" wrapText="1"/>
    </xf>
    <xf numFmtId="10" fontId="62" fillId="33" borderId="18" xfId="4" applyNumberFormat="1" applyFont="1" applyFill="1" applyBorder="1" applyAlignment="1">
      <alignment horizontal="center" vertical="center" wrapText="1"/>
    </xf>
    <xf numFmtId="0" fontId="62" fillId="33" borderId="18" xfId="4" applyFont="1" applyFill="1" applyBorder="1" applyAlignment="1">
      <alignment horizontal="center" vertical="center" wrapText="1"/>
    </xf>
    <xf numFmtId="0" fontId="62" fillId="33" borderId="19" xfId="4" applyFont="1" applyFill="1" applyBorder="1" applyAlignment="1">
      <alignment horizontal="center" vertical="center" wrapText="1"/>
    </xf>
    <xf numFmtId="0" fontId="66" fillId="0" borderId="0" xfId="0" applyFont="1" applyBorder="1" applyAlignment="1">
      <alignment vertical="center"/>
    </xf>
    <xf numFmtId="0" fontId="61" fillId="0" borderId="32" xfId="4" applyFont="1" applyFill="1" applyBorder="1" applyAlignment="1">
      <alignment horizontal="center" vertical="center" wrapText="1"/>
    </xf>
    <xf numFmtId="0" fontId="67" fillId="0" borderId="33" xfId="0" applyFont="1" applyBorder="1" applyAlignment="1">
      <alignment horizontal="left" vertical="center" wrapText="1"/>
    </xf>
    <xf numFmtId="0" fontId="61" fillId="0" borderId="35" xfId="4" applyFont="1" applyFill="1" applyBorder="1" applyAlignment="1">
      <alignment horizontal="left" vertical="center" wrapText="1"/>
    </xf>
    <xf numFmtId="0" fontId="61" fillId="0" borderId="53" xfId="4" applyFont="1" applyFill="1" applyBorder="1" applyAlignment="1" applyProtection="1">
      <alignment horizontal="center" vertical="center" wrapText="1"/>
    </xf>
    <xf numFmtId="0" fontId="61" fillId="0" borderId="36" xfId="4" applyFont="1" applyFill="1" applyBorder="1" applyAlignment="1">
      <alignment horizontal="center" vertical="center" wrapText="1"/>
    </xf>
    <xf numFmtId="0" fontId="61" fillId="0" borderId="33" xfId="4" applyFont="1" applyFill="1" applyBorder="1" applyAlignment="1">
      <alignment horizontal="center" vertical="center" wrapText="1"/>
    </xf>
    <xf numFmtId="176" fontId="61" fillId="0" borderId="33" xfId="4" applyNumberFormat="1" applyFont="1" applyFill="1" applyBorder="1" applyAlignment="1">
      <alignment horizontal="center" vertical="center" wrapText="1"/>
    </xf>
    <xf numFmtId="9" fontId="61" fillId="0" borderId="33" xfId="4" applyNumberFormat="1" applyFont="1" applyFill="1" applyBorder="1" applyAlignment="1">
      <alignment horizontal="center" vertical="center" wrapText="1"/>
    </xf>
    <xf numFmtId="166" fontId="61" fillId="0" borderId="33" xfId="4" applyNumberFormat="1" applyFont="1" applyFill="1" applyBorder="1" applyAlignment="1">
      <alignment horizontal="center" vertical="center" wrapText="1"/>
    </xf>
    <xf numFmtId="2" fontId="61" fillId="34" borderId="34" xfId="4" applyNumberFormat="1" applyFont="1" applyFill="1" applyBorder="1" applyAlignment="1">
      <alignment horizontal="right" vertical="center" wrapText="1"/>
    </xf>
    <xf numFmtId="165" fontId="57" fillId="0" borderId="0" xfId="4" applyNumberFormat="1" applyFont="1" applyAlignment="1">
      <alignment vertical="center"/>
    </xf>
    <xf numFmtId="0" fontId="61" fillId="0" borderId="22" xfId="4" applyFont="1" applyFill="1" applyBorder="1" applyAlignment="1">
      <alignment horizontal="center" vertical="center" wrapText="1"/>
    </xf>
    <xf numFmtId="0" fontId="67" fillId="0" borderId="14" xfId="0" applyFont="1" applyBorder="1" applyAlignment="1">
      <alignment horizontal="left" vertical="center" wrapText="1"/>
    </xf>
    <xf numFmtId="0" fontId="61" fillId="0" borderId="37" xfId="4" applyFont="1" applyFill="1" applyBorder="1" applyAlignment="1">
      <alignment horizontal="left" vertical="center" wrapText="1"/>
    </xf>
    <xf numFmtId="0" fontId="61" fillId="0" borderId="54" xfId="4" applyFont="1" applyFill="1" applyBorder="1" applyAlignment="1" applyProtection="1">
      <alignment horizontal="center" vertical="center" wrapText="1"/>
    </xf>
    <xf numFmtId="0" fontId="61" fillId="0" borderId="38" xfId="4" applyFont="1" applyFill="1" applyBorder="1" applyAlignment="1">
      <alignment horizontal="center" vertical="center" wrapText="1"/>
    </xf>
    <xf numFmtId="0" fontId="61" fillId="0" borderId="14" xfId="4" applyFont="1" applyFill="1" applyBorder="1" applyAlignment="1">
      <alignment horizontal="center" vertical="center" wrapText="1"/>
    </xf>
    <xf numFmtId="9" fontId="61" fillId="0" borderId="14" xfId="4" applyNumberFormat="1" applyFont="1" applyFill="1" applyBorder="1" applyAlignment="1">
      <alignment horizontal="center" vertical="center" wrapText="1"/>
    </xf>
    <xf numFmtId="166" fontId="61" fillId="0" borderId="14" xfId="4" applyNumberFormat="1" applyFont="1" applyFill="1" applyBorder="1" applyAlignment="1">
      <alignment horizontal="center" vertical="center" wrapText="1"/>
    </xf>
    <xf numFmtId="2" fontId="61" fillId="34" borderId="15" xfId="4" applyNumberFormat="1" applyFont="1" applyFill="1" applyBorder="1" applyAlignment="1">
      <alignment horizontal="right" vertical="center" wrapText="1"/>
    </xf>
    <xf numFmtId="0" fontId="67" fillId="0" borderId="14" xfId="0" applyFont="1" applyFill="1" applyBorder="1" applyAlignment="1">
      <alignment horizontal="left" vertical="center" wrapText="1"/>
    </xf>
    <xf numFmtId="0" fontId="61" fillId="0" borderId="24" xfId="4" applyFont="1" applyFill="1" applyBorder="1" applyAlignment="1">
      <alignment horizontal="center" vertical="center" wrapText="1"/>
    </xf>
    <xf numFmtId="0" fontId="67" fillId="0" borderId="18" xfId="0" applyFont="1" applyBorder="1" applyAlignment="1">
      <alignment horizontal="left" vertical="center" wrapText="1"/>
    </xf>
    <xf numFmtId="0" fontId="61" fillId="0" borderId="39" xfId="4" applyFont="1" applyFill="1" applyBorder="1" applyAlignment="1">
      <alignment horizontal="left" vertical="center" wrapText="1"/>
    </xf>
    <xf numFmtId="0" fontId="61" fillId="0" borderId="55" xfId="4" applyFont="1" applyFill="1" applyBorder="1" applyAlignment="1" applyProtection="1">
      <alignment horizontal="center" vertical="center" wrapText="1"/>
    </xf>
    <xf numFmtId="0" fontId="61" fillId="0" borderId="40" xfId="4" applyFont="1" applyFill="1" applyBorder="1" applyAlignment="1">
      <alignment horizontal="center" vertical="center" wrapText="1"/>
    </xf>
    <xf numFmtId="0" fontId="61" fillId="0" borderId="18" xfId="4" applyFont="1" applyFill="1" applyBorder="1" applyAlignment="1">
      <alignment horizontal="center" vertical="center" wrapText="1"/>
    </xf>
    <xf numFmtId="177" fontId="61" fillId="0" borderId="18" xfId="4" applyNumberFormat="1" applyFont="1" applyFill="1" applyBorder="1" applyAlignment="1">
      <alignment horizontal="center" vertical="center" wrapText="1"/>
    </xf>
    <xf numFmtId="9" fontId="61" fillId="0" borderId="18" xfId="4" applyNumberFormat="1" applyFont="1" applyFill="1" applyBorder="1" applyAlignment="1">
      <alignment horizontal="center" vertical="center" wrapText="1"/>
    </xf>
    <xf numFmtId="166" fontId="61" fillId="0" borderId="18" xfId="4" applyNumberFormat="1" applyFont="1" applyFill="1" applyBorder="1" applyAlignment="1">
      <alignment horizontal="center" vertical="center" wrapText="1"/>
    </xf>
    <xf numFmtId="2" fontId="61" fillId="34" borderId="19" xfId="4" applyNumberFormat="1" applyFont="1" applyFill="1" applyBorder="1" applyAlignment="1">
      <alignment horizontal="right" vertical="center" wrapText="1"/>
    </xf>
    <xf numFmtId="0" fontId="61" fillId="0" borderId="0" xfId="4" applyFont="1" applyFill="1" applyBorder="1" applyAlignment="1">
      <alignment horizontal="center" vertical="center" wrapText="1"/>
    </xf>
    <xf numFmtId="0" fontId="59" fillId="0" borderId="0" xfId="0" applyFont="1" applyBorder="1" applyAlignment="1">
      <alignment horizontal="left" vertical="center" wrapText="1"/>
    </xf>
    <xf numFmtId="0" fontId="61" fillId="0" borderId="0" xfId="4" applyFont="1" applyFill="1" applyBorder="1" applyAlignment="1">
      <alignment horizontal="left" vertical="center" wrapText="1"/>
    </xf>
    <xf numFmtId="4" fontId="68" fillId="57" borderId="0" xfId="4" applyNumberFormat="1" applyFont="1" applyFill="1" applyBorder="1" applyAlignment="1">
      <alignment horizontal="center" vertical="center" wrapText="1"/>
    </xf>
    <xf numFmtId="14" fontId="61" fillId="0" borderId="0" xfId="4" applyNumberFormat="1" applyFont="1" applyFill="1" applyBorder="1" applyAlignment="1">
      <alignment horizontal="center" vertical="center" wrapText="1"/>
    </xf>
    <xf numFmtId="0" fontId="61" fillId="0" borderId="0" xfId="4" applyFont="1" applyFill="1" applyBorder="1" applyAlignment="1">
      <alignment horizontal="right" vertical="center" wrapText="1"/>
    </xf>
    <xf numFmtId="0" fontId="66" fillId="0" borderId="52" xfId="0" applyFont="1" applyFill="1" applyBorder="1" applyAlignment="1">
      <alignment horizontal="left" vertical="center" wrapText="1"/>
    </xf>
    <xf numFmtId="0" fontId="58" fillId="0" borderId="11" xfId="3" applyFont="1" applyFill="1" applyBorder="1" applyAlignment="1">
      <alignment horizontal="center" vertical="center"/>
    </xf>
    <xf numFmtId="0" fontId="67" fillId="0" borderId="14" xfId="0" applyFont="1" applyFill="1" applyBorder="1" applyAlignment="1">
      <alignment horizontal="center" vertical="center" wrapText="1"/>
    </xf>
    <xf numFmtId="9" fontId="67" fillId="0" borderId="14" xfId="0" applyNumberFormat="1" applyFont="1" applyFill="1" applyBorder="1" applyAlignment="1">
      <alignment horizontal="center" vertical="center" wrapText="1"/>
    </xf>
    <xf numFmtId="166" fontId="61" fillId="0" borderId="52" xfId="4" applyNumberFormat="1" applyFont="1" applyFill="1" applyBorder="1" applyAlignment="1">
      <alignment horizontal="center" vertical="center" wrapText="1"/>
    </xf>
    <xf numFmtId="0" fontId="69" fillId="0" borderId="0" xfId="0" applyFont="1" applyFill="1" applyAlignment="1">
      <alignment vertical="center"/>
    </xf>
    <xf numFmtId="0" fontId="59" fillId="0" borderId="0" xfId="0" applyFont="1" applyFill="1" applyAlignment="1">
      <alignment vertical="center"/>
    </xf>
    <xf numFmtId="0" fontId="61" fillId="0" borderId="33" xfId="4" applyFont="1" applyFill="1" applyBorder="1" applyAlignment="1">
      <alignment vertical="center" wrapText="1"/>
    </xf>
    <xf numFmtId="0" fontId="67" fillId="0" borderId="14" xfId="0" applyFont="1" applyBorder="1" applyAlignment="1">
      <alignment horizontal="center" vertical="center" wrapText="1"/>
    </xf>
    <xf numFmtId="9" fontId="67" fillId="0" borderId="14" xfId="0" applyNumberFormat="1" applyFont="1" applyBorder="1" applyAlignment="1">
      <alignment horizontal="center" vertical="center" wrapText="1"/>
    </xf>
    <xf numFmtId="14" fontId="67" fillId="0" borderId="14" xfId="0" applyNumberFormat="1" applyFont="1" applyBorder="1" applyAlignment="1">
      <alignment horizontal="center" vertical="center" wrapText="1"/>
    </xf>
    <xf numFmtId="0" fontId="59" fillId="0" borderId="0" xfId="0" applyFont="1" applyAlignment="1">
      <alignment horizontal="center" vertical="center"/>
    </xf>
    <xf numFmtId="0" fontId="69" fillId="0" borderId="0" xfId="0" applyFont="1" applyAlignment="1">
      <alignment horizontal="center" vertical="center"/>
    </xf>
    <xf numFmtId="4" fontId="69" fillId="0" borderId="0" xfId="0" applyNumberFormat="1" applyFont="1" applyAlignment="1">
      <alignment horizontal="center" vertical="center"/>
    </xf>
    <xf numFmtId="43" fontId="69" fillId="0" borderId="0" xfId="1" applyFont="1" applyAlignment="1">
      <alignment horizontal="center" vertical="center"/>
    </xf>
    <xf numFmtId="0" fontId="69" fillId="0" borderId="0" xfId="0" applyFont="1" applyAlignment="1">
      <alignment vertical="center"/>
    </xf>
    <xf numFmtId="0" fontId="61" fillId="0" borderId="14" xfId="4" applyFont="1" applyFill="1" applyBorder="1" applyAlignment="1">
      <alignment vertical="center" wrapText="1"/>
    </xf>
    <xf numFmtId="0" fontId="61" fillId="0" borderId="33" xfId="4" applyFont="1" applyFill="1" applyBorder="1" applyAlignment="1" applyProtection="1">
      <alignment horizontal="center" vertical="center" wrapText="1"/>
    </xf>
    <xf numFmtId="10" fontId="61" fillId="0" borderId="33" xfId="4" applyNumberFormat="1" applyFont="1" applyFill="1" applyBorder="1" applyAlignment="1">
      <alignment horizontal="center" vertical="center" wrapText="1"/>
    </xf>
    <xf numFmtId="0" fontId="61" fillId="0" borderId="14" xfId="4" applyFont="1" applyFill="1" applyBorder="1" applyAlignment="1" applyProtection="1">
      <alignment horizontal="center" vertical="center" wrapText="1"/>
    </xf>
    <xf numFmtId="10" fontId="61" fillId="0" borderId="14" xfId="4" applyNumberFormat="1" applyFont="1" applyFill="1" applyBorder="1" applyAlignment="1">
      <alignment horizontal="center" vertical="center" wrapText="1"/>
    </xf>
    <xf numFmtId="0" fontId="60" fillId="33" borderId="52" xfId="4" applyFont="1" applyFill="1" applyBorder="1" applyAlignment="1">
      <alignment horizontal="left" vertical="center" wrapText="1"/>
    </xf>
    <xf numFmtId="0" fontId="62" fillId="33" borderId="52" xfId="4" applyFont="1" applyFill="1" applyBorder="1" applyAlignment="1">
      <alignment horizontal="center" vertical="center" wrapText="1"/>
    </xf>
    <xf numFmtId="0" fontId="60" fillId="33" borderId="52" xfId="4" applyFont="1" applyFill="1" applyBorder="1" applyAlignment="1">
      <alignment horizontal="center" vertical="center" wrapText="1"/>
    </xf>
    <xf numFmtId="0" fontId="62" fillId="33" borderId="52" xfId="4" applyFont="1" applyFill="1" applyBorder="1" applyAlignment="1">
      <alignment horizontal="center" vertical="center"/>
    </xf>
    <xf numFmtId="0" fontId="62" fillId="33" borderId="52" xfId="4" applyFont="1" applyFill="1" applyBorder="1" applyAlignment="1">
      <alignment horizontal="center" vertical="center" wrapText="1"/>
    </xf>
    <xf numFmtId="4" fontId="62" fillId="33" borderId="52" xfId="4" applyNumberFormat="1" applyFont="1" applyFill="1" applyBorder="1" applyAlignment="1">
      <alignment horizontal="center" vertical="center" wrapText="1"/>
    </xf>
    <xf numFmtId="10" fontId="62" fillId="33" borderId="52" xfId="4" applyNumberFormat="1" applyFont="1" applyFill="1" applyBorder="1" applyAlignment="1">
      <alignment horizontal="center" vertical="center" wrapText="1"/>
    </xf>
    <xf numFmtId="0" fontId="61" fillId="0" borderId="52" xfId="4" applyFont="1" applyFill="1" applyBorder="1" applyAlignment="1">
      <alignment horizontal="center" vertical="center" wrapText="1"/>
    </xf>
    <xf numFmtId="0" fontId="61" fillId="0" borderId="52" xfId="0" applyFont="1" applyFill="1" applyBorder="1" applyAlignment="1">
      <alignment horizontal="center" vertical="center" wrapText="1"/>
    </xf>
    <xf numFmtId="0" fontId="61" fillId="0" borderId="52" xfId="0" applyFont="1" applyFill="1" applyBorder="1" applyAlignment="1">
      <alignment horizontal="center" vertical="center" wrapText="1"/>
    </xf>
    <xf numFmtId="9" fontId="61" fillId="0" borderId="52" xfId="4" applyNumberFormat="1" applyFont="1" applyFill="1" applyBorder="1" applyAlignment="1">
      <alignment horizontal="center" vertical="center" wrapText="1"/>
    </xf>
    <xf numFmtId="2" fontId="61" fillId="34" borderId="52" xfId="4" applyNumberFormat="1" applyFont="1" applyFill="1" applyBorder="1" applyAlignment="1">
      <alignment horizontal="right" vertical="center" wrapText="1"/>
    </xf>
    <xf numFmtId="176" fontId="69" fillId="0" borderId="0" xfId="0" applyNumberFormat="1" applyFont="1" applyAlignment="1">
      <alignment vertical="center"/>
    </xf>
    <xf numFmtId="0" fontId="59" fillId="0" borderId="52" xfId="0" applyFont="1" applyFill="1" applyBorder="1" applyAlignment="1">
      <alignment horizontal="left" vertical="center" wrapText="1"/>
    </xf>
    <xf numFmtId="0" fontId="61" fillId="0" borderId="52" xfId="4" applyFont="1" applyFill="1" applyBorder="1" applyAlignment="1">
      <alignment horizontal="center" vertical="center" wrapText="1"/>
    </xf>
    <xf numFmtId="1" fontId="61" fillId="0" borderId="52" xfId="4" applyNumberFormat="1" applyFont="1" applyFill="1" applyBorder="1" applyAlignment="1">
      <alignment horizontal="center" vertical="center" wrapText="1"/>
    </xf>
    <xf numFmtId="166" fontId="58" fillId="0" borderId="0" xfId="3" applyNumberFormat="1" applyFont="1" applyBorder="1" applyAlignment="1">
      <alignment vertical="center"/>
    </xf>
    <xf numFmtId="0" fontId="61" fillId="0" borderId="52" xfId="4" applyFont="1" applyFill="1" applyBorder="1" applyAlignment="1">
      <alignment vertical="center" wrapText="1"/>
    </xf>
    <xf numFmtId="0" fontId="61" fillId="0" borderId="37" xfId="4" applyFont="1" applyFill="1" applyBorder="1" applyAlignment="1">
      <alignment horizontal="center" vertical="center" wrapText="1"/>
    </xf>
    <xf numFmtId="0" fontId="61" fillId="0" borderId="38" xfId="4" applyFont="1" applyFill="1" applyBorder="1" applyAlignment="1">
      <alignment horizontal="center" vertical="center" wrapText="1"/>
    </xf>
    <xf numFmtId="0" fontId="59" fillId="0" borderId="52" xfId="0" applyFont="1" applyBorder="1" applyAlignment="1">
      <alignment horizontal="left" vertical="center" wrapText="1"/>
    </xf>
    <xf numFmtId="0" fontId="61" fillId="0" borderId="14" xfId="0" applyFont="1" applyFill="1" applyBorder="1" applyAlignment="1">
      <alignment horizontal="center" vertical="center" wrapText="1"/>
    </xf>
    <xf numFmtId="2" fontId="61" fillId="0" borderId="52" xfId="4" applyNumberFormat="1" applyFont="1" applyFill="1" applyBorder="1" applyAlignment="1">
      <alignment horizontal="center" vertical="center" wrapText="1"/>
    </xf>
    <xf numFmtId="4" fontId="68" fillId="0" borderId="0" xfId="4" applyNumberFormat="1" applyFont="1" applyFill="1" applyBorder="1" applyAlignment="1">
      <alignment horizontal="center" vertical="center" wrapText="1"/>
    </xf>
    <xf numFmtId="14" fontId="59" fillId="0" borderId="0" xfId="0" applyNumberFormat="1" applyFont="1" applyAlignment="1">
      <alignment horizontal="center" vertical="center"/>
    </xf>
    <xf numFmtId="0" fontId="61" fillId="0" borderId="0" xfId="3" applyFont="1" applyFill="1" applyBorder="1" applyAlignment="1">
      <alignment horizontal="left" vertical="center" wrapText="1"/>
    </xf>
    <xf numFmtId="10" fontId="62" fillId="33" borderId="33" xfId="4" applyNumberFormat="1" applyFont="1" applyFill="1" applyBorder="1" applyAlignment="1">
      <alignment horizontal="center" vertical="center" wrapText="1"/>
    </xf>
    <xf numFmtId="10" fontId="62" fillId="33" borderId="18" xfId="4" applyNumberFormat="1" applyFont="1" applyFill="1" applyBorder="1" applyAlignment="1">
      <alignment horizontal="center" vertical="center" wrapText="1"/>
    </xf>
    <xf numFmtId="0" fontId="59" fillId="0" borderId="14" xfId="0" applyFont="1" applyFill="1" applyBorder="1" applyAlignment="1">
      <alignment horizontal="left" vertical="center" wrapText="1"/>
    </xf>
    <xf numFmtId="167" fontId="61" fillId="0" borderId="33" xfId="1" applyNumberFormat="1" applyFont="1" applyFill="1" applyBorder="1" applyAlignment="1">
      <alignment horizontal="center" vertical="center" wrapText="1"/>
    </xf>
    <xf numFmtId="2" fontId="61" fillId="0" borderId="15" xfId="4" applyNumberFormat="1" applyFont="1" applyFill="1" applyBorder="1" applyAlignment="1">
      <alignment horizontal="right" vertical="center" wrapText="1"/>
    </xf>
    <xf numFmtId="167" fontId="69" fillId="0" borderId="0" xfId="0" applyNumberFormat="1" applyFont="1" applyFill="1" applyAlignment="1">
      <alignment vertical="center"/>
    </xf>
    <xf numFmtId="4" fontId="61" fillId="0" borderId="14" xfId="4" applyNumberFormat="1" applyFont="1" applyFill="1" applyBorder="1" applyAlignment="1">
      <alignment horizontal="center" vertical="center" wrapText="1"/>
    </xf>
    <xf numFmtId="0" fontId="61" fillId="0" borderId="18" xfId="4" applyFont="1" applyFill="1" applyBorder="1" applyAlignment="1">
      <alignment vertical="center" wrapText="1"/>
    </xf>
    <xf numFmtId="167" fontId="61" fillId="0" borderId="18" xfId="4" applyNumberFormat="1" applyFont="1" applyFill="1" applyBorder="1" applyAlignment="1">
      <alignment horizontal="center" vertical="center" wrapText="1"/>
    </xf>
    <xf numFmtId="4" fontId="61" fillId="0" borderId="18" xfId="4" applyNumberFormat="1" applyFont="1" applyFill="1" applyBorder="1" applyAlignment="1">
      <alignment horizontal="center" vertical="center" wrapText="1"/>
    </xf>
    <xf numFmtId="10" fontId="61" fillId="0" borderId="18" xfId="4" applyNumberFormat="1" applyFont="1" applyFill="1" applyBorder="1" applyAlignment="1">
      <alignment horizontal="center" vertical="center" wrapText="1"/>
    </xf>
    <xf numFmtId="2" fontId="61" fillId="0" borderId="19" xfId="4" applyNumberFormat="1" applyFont="1" applyFill="1" applyBorder="1" applyAlignment="1">
      <alignment horizontal="right" vertical="center" wrapText="1"/>
    </xf>
    <xf numFmtId="10" fontId="69" fillId="0" borderId="0" xfId="0" applyNumberFormat="1" applyFont="1" applyAlignment="1">
      <alignment horizontal="center" vertical="center"/>
    </xf>
    <xf numFmtId="0" fontId="60" fillId="33" borderId="33" xfId="4" applyFont="1" applyFill="1" applyBorder="1" applyAlignment="1">
      <alignment horizontal="center" vertical="center" wrapText="1"/>
    </xf>
    <xf numFmtId="0" fontId="61" fillId="0" borderId="35" xfId="4" applyFont="1" applyFill="1" applyBorder="1" applyAlignment="1">
      <alignment horizontal="center" vertical="center" wrapText="1"/>
    </xf>
    <xf numFmtId="0" fontId="61" fillId="0" borderId="36" xfId="4" applyFont="1" applyFill="1" applyBorder="1" applyAlignment="1">
      <alignment horizontal="center" vertical="center" wrapText="1"/>
    </xf>
    <xf numFmtId="4" fontId="61" fillId="0" borderId="33" xfId="4" applyNumberFormat="1" applyFont="1" applyFill="1" applyBorder="1" applyAlignment="1">
      <alignment horizontal="center" vertical="center" wrapText="1"/>
    </xf>
    <xf numFmtId="0" fontId="61" fillId="0" borderId="34" xfId="4" applyFont="1" applyFill="1" applyBorder="1" applyAlignment="1">
      <alignment vertical="center" wrapText="1"/>
    </xf>
    <xf numFmtId="0" fontId="61" fillId="0" borderId="15" xfId="4" applyFont="1" applyFill="1" applyBorder="1" applyAlignment="1">
      <alignment vertical="center" wrapText="1"/>
    </xf>
    <xf numFmtId="0" fontId="61" fillId="0" borderId="39" xfId="4" applyFont="1" applyFill="1" applyBorder="1" applyAlignment="1">
      <alignment horizontal="center" vertical="center" wrapText="1"/>
    </xf>
    <xf numFmtId="0" fontId="61" fillId="0" borderId="40" xfId="4" applyFont="1" applyFill="1" applyBorder="1" applyAlignment="1">
      <alignment horizontal="center" vertical="center" wrapText="1"/>
    </xf>
    <xf numFmtId="0" fontId="61" fillId="0" borderId="19" xfId="4" applyFont="1" applyFill="1" applyBorder="1" applyAlignment="1">
      <alignment vertical="center" wrapText="1"/>
    </xf>
    <xf numFmtId="0" fontId="61" fillId="0" borderId="0" xfId="4" applyFont="1" applyFill="1" applyBorder="1" applyAlignment="1">
      <alignment vertical="center" wrapText="1"/>
    </xf>
    <xf numFmtId="4" fontId="61" fillId="0" borderId="0" xfId="4" applyNumberFormat="1" applyFont="1" applyFill="1" applyBorder="1" applyAlignment="1">
      <alignment horizontal="center" vertical="center" wrapText="1"/>
    </xf>
    <xf numFmtId="10" fontId="61" fillId="0" borderId="0" xfId="4" applyNumberFormat="1" applyFont="1" applyFill="1" applyBorder="1" applyAlignment="1">
      <alignment horizontal="center" vertical="center" wrapText="1"/>
    </xf>
    <xf numFmtId="0" fontId="62" fillId="33" borderId="41" xfId="4" applyFont="1" applyFill="1" applyBorder="1" applyAlignment="1">
      <alignment horizontal="center" vertical="center" wrapText="1"/>
    </xf>
    <xf numFmtId="0" fontId="62" fillId="33" borderId="42" xfId="4" applyFont="1" applyFill="1" applyBorder="1" applyAlignment="1">
      <alignment horizontal="center" vertical="center" wrapText="1"/>
    </xf>
    <xf numFmtId="0" fontId="61" fillId="0" borderId="33" xfId="4" applyFont="1" applyFill="1" applyBorder="1" applyAlignment="1">
      <alignment horizontal="center" vertical="center" wrapText="1"/>
    </xf>
    <xf numFmtId="0" fontId="61" fillId="0" borderId="14" xfId="4" applyFont="1" applyFill="1" applyBorder="1" applyAlignment="1">
      <alignment horizontal="center" vertical="center" wrapText="1"/>
    </xf>
    <xf numFmtId="0" fontId="61" fillId="0" borderId="18" xfId="4" applyFont="1" applyFill="1" applyBorder="1" applyAlignment="1">
      <alignment horizontal="center" vertical="center" wrapText="1"/>
    </xf>
    <xf numFmtId="4" fontId="59" fillId="0" borderId="0" xfId="0" applyNumberFormat="1" applyFont="1" applyAlignment="1">
      <alignment horizontal="center" vertical="center"/>
    </xf>
    <xf numFmtId="10" fontId="59" fillId="0" borderId="0" xfId="0" applyNumberFormat="1" applyFont="1" applyAlignment="1">
      <alignment horizontal="center" vertical="center"/>
    </xf>
  </cellXfs>
  <cellStyles count="366">
    <cellStyle name="20% - Accent1 2" xfId="5" xr:uid="{00000000-0005-0000-0000-000000000000}"/>
    <cellStyle name="20% - Accent2 2" xfId="6" xr:uid="{00000000-0005-0000-0000-000001000000}"/>
    <cellStyle name="20% - Accent3 2" xfId="7" xr:uid="{00000000-0005-0000-0000-000002000000}"/>
    <cellStyle name="20% - Accent4 2" xfId="8" xr:uid="{00000000-0005-0000-0000-000003000000}"/>
    <cellStyle name="20% - Accent5 2" xfId="9" xr:uid="{00000000-0005-0000-0000-000004000000}"/>
    <cellStyle name="20% - Accent6 2" xfId="10" xr:uid="{00000000-0005-0000-0000-000005000000}"/>
    <cellStyle name="20% - Énfasis1 2" xfId="11" xr:uid="{00000000-0005-0000-0000-000006000000}"/>
    <cellStyle name="20% - Énfasis1 2 2" xfId="12" xr:uid="{00000000-0005-0000-0000-000007000000}"/>
    <cellStyle name="20% - Énfasis1 2 3" xfId="13" xr:uid="{00000000-0005-0000-0000-000008000000}"/>
    <cellStyle name="20% - Énfasis1 2 4" xfId="14" xr:uid="{00000000-0005-0000-0000-000009000000}"/>
    <cellStyle name="20% - Énfasis1 3" xfId="15" xr:uid="{00000000-0005-0000-0000-00000A000000}"/>
    <cellStyle name="20% - Énfasis2 2" xfId="16" xr:uid="{00000000-0005-0000-0000-00000B000000}"/>
    <cellStyle name="20% - Énfasis2 2 2" xfId="17" xr:uid="{00000000-0005-0000-0000-00000C000000}"/>
    <cellStyle name="20% - Énfasis2 2 3" xfId="18" xr:uid="{00000000-0005-0000-0000-00000D000000}"/>
    <cellStyle name="20% - Énfasis2 2 4" xfId="19" xr:uid="{00000000-0005-0000-0000-00000E000000}"/>
    <cellStyle name="20% - Énfasis2 3" xfId="20" xr:uid="{00000000-0005-0000-0000-00000F000000}"/>
    <cellStyle name="20% - Énfasis3 2" xfId="21" xr:uid="{00000000-0005-0000-0000-000010000000}"/>
    <cellStyle name="20% - Énfasis3 2 2" xfId="22" xr:uid="{00000000-0005-0000-0000-000011000000}"/>
    <cellStyle name="20% - Énfasis3 2 3" xfId="23" xr:uid="{00000000-0005-0000-0000-000012000000}"/>
    <cellStyle name="20% - Énfasis3 2 4" xfId="24" xr:uid="{00000000-0005-0000-0000-000013000000}"/>
    <cellStyle name="20% - Énfasis3 3" xfId="25" xr:uid="{00000000-0005-0000-0000-000014000000}"/>
    <cellStyle name="20% - Énfasis4 2" xfId="26" xr:uid="{00000000-0005-0000-0000-000015000000}"/>
    <cellStyle name="20% - Énfasis4 2 2" xfId="27" xr:uid="{00000000-0005-0000-0000-000016000000}"/>
    <cellStyle name="20% - Énfasis4 2 3" xfId="28" xr:uid="{00000000-0005-0000-0000-000017000000}"/>
    <cellStyle name="20% - Énfasis4 2 4" xfId="29" xr:uid="{00000000-0005-0000-0000-000018000000}"/>
    <cellStyle name="20% - Énfasis4 3" xfId="30" xr:uid="{00000000-0005-0000-0000-000019000000}"/>
    <cellStyle name="20% - Énfasis5 2" xfId="31" xr:uid="{00000000-0005-0000-0000-00001A000000}"/>
    <cellStyle name="20% - Énfasis5 2 2" xfId="32" xr:uid="{00000000-0005-0000-0000-00001B000000}"/>
    <cellStyle name="20% - Énfasis5 2 3" xfId="33" xr:uid="{00000000-0005-0000-0000-00001C000000}"/>
    <cellStyle name="20% - Énfasis5 2 4" xfId="34" xr:uid="{00000000-0005-0000-0000-00001D000000}"/>
    <cellStyle name="20% - Énfasis5 3" xfId="35" xr:uid="{00000000-0005-0000-0000-00001E000000}"/>
    <cellStyle name="20% - Énfasis6 2" xfId="36" xr:uid="{00000000-0005-0000-0000-00001F000000}"/>
    <cellStyle name="20% - Énfasis6 2 2" xfId="37" xr:uid="{00000000-0005-0000-0000-000020000000}"/>
    <cellStyle name="20% - Énfasis6 2 3" xfId="38" xr:uid="{00000000-0005-0000-0000-000021000000}"/>
    <cellStyle name="20% - Énfasis6 2 4" xfId="39" xr:uid="{00000000-0005-0000-0000-000022000000}"/>
    <cellStyle name="20% - Énfasis6 3" xfId="40" xr:uid="{00000000-0005-0000-0000-000023000000}"/>
    <cellStyle name="40% - Accent1 2" xfId="41" xr:uid="{00000000-0005-0000-0000-000024000000}"/>
    <cellStyle name="40% - Accent2 2" xfId="42" xr:uid="{00000000-0005-0000-0000-000025000000}"/>
    <cellStyle name="40% - Accent3 2" xfId="43" xr:uid="{00000000-0005-0000-0000-000026000000}"/>
    <cellStyle name="40% - Accent4 2" xfId="44" xr:uid="{00000000-0005-0000-0000-000027000000}"/>
    <cellStyle name="40% - Accent5 2" xfId="45" xr:uid="{00000000-0005-0000-0000-000028000000}"/>
    <cellStyle name="40% - Accent6 2" xfId="46" xr:uid="{00000000-0005-0000-0000-000029000000}"/>
    <cellStyle name="40% - Énfasis1 2" xfId="47" xr:uid="{00000000-0005-0000-0000-00002A000000}"/>
    <cellStyle name="40% - Énfasis1 2 2" xfId="48" xr:uid="{00000000-0005-0000-0000-00002B000000}"/>
    <cellStyle name="40% - Énfasis1 2 3" xfId="49" xr:uid="{00000000-0005-0000-0000-00002C000000}"/>
    <cellStyle name="40% - Énfasis1 2 4" xfId="50" xr:uid="{00000000-0005-0000-0000-00002D000000}"/>
    <cellStyle name="40% - Énfasis1 3" xfId="51" xr:uid="{00000000-0005-0000-0000-00002E000000}"/>
    <cellStyle name="40% - Énfasis2 2" xfId="52" xr:uid="{00000000-0005-0000-0000-00002F000000}"/>
    <cellStyle name="40% - Énfasis2 2 2" xfId="53" xr:uid="{00000000-0005-0000-0000-000030000000}"/>
    <cellStyle name="40% - Énfasis2 2 3" xfId="54" xr:uid="{00000000-0005-0000-0000-000031000000}"/>
    <cellStyle name="40% - Énfasis2 2 4" xfId="55" xr:uid="{00000000-0005-0000-0000-000032000000}"/>
    <cellStyle name="40% - Énfasis2 3" xfId="56" xr:uid="{00000000-0005-0000-0000-000033000000}"/>
    <cellStyle name="40% - Énfasis3 2" xfId="57" xr:uid="{00000000-0005-0000-0000-000034000000}"/>
    <cellStyle name="40% - Énfasis3 2 2" xfId="58" xr:uid="{00000000-0005-0000-0000-000035000000}"/>
    <cellStyle name="40% - Énfasis3 2 3" xfId="59" xr:uid="{00000000-0005-0000-0000-000036000000}"/>
    <cellStyle name="40% - Énfasis3 2 4" xfId="60" xr:uid="{00000000-0005-0000-0000-000037000000}"/>
    <cellStyle name="40% - Énfasis3 3" xfId="61" xr:uid="{00000000-0005-0000-0000-000038000000}"/>
    <cellStyle name="40% - Énfasis4 2" xfId="62" xr:uid="{00000000-0005-0000-0000-000039000000}"/>
    <cellStyle name="40% - Énfasis4 2 2" xfId="63" xr:uid="{00000000-0005-0000-0000-00003A000000}"/>
    <cellStyle name="40% - Énfasis4 2 3" xfId="64" xr:uid="{00000000-0005-0000-0000-00003B000000}"/>
    <cellStyle name="40% - Énfasis4 2 4" xfId="65" xr:uid="{00000000-0005-0000-0000-00003C000000}"/>
    <cellStyle name="40% - Énfasis4 3" xfId="66" xr:uid="{00000000-0005-0000-0000-00003D000000}"/>
    <cellStyle name="40% - Énfasis5 2" xfId="67" xr:uid="{00000000-0005-0000-0000-00003E000000}"/>
    <cellStyle name="40% - Énfasis5 2 2" xfId="68" xr:uid="{00000000-0005-0000-0000-00003F000000}"/>
    <cellStyle name="40% - Énfasis5 2 3" xfId="69" xr:uid="{00000000-0005-0000-0000-000040000000}"/>
    <cellStyle name="40% - Énfasis5 2 4" xfId="70" xr:uid="{00000000-0005-0000-0000-000041000000}"/>
    <cellStyle name="40% - Énfasis5 3" xfId="71" xr:uid="{00000000-0005-0000-0000-000042000000}"/>
    <cellStyle name="40% - Énfasis6 2" xfId="72" xr:uid="{00000000-0005-0000-0000-000043000000}"/>
    <cellStyle name="40% - Énfasis6 2 2" xfId="73" xr:uid="{00000000-0005-0000-0000-000044000000}"/>
    <cellStyle name="40% - Énfasis6 2 3" xfId="74" xr:uid="{00000000-0005-0000-0000-000045000000}"/>
    <cellStyle name="40% - Énfasis6 2 4" xfId="75" xr:uid="{00000000-0005-0000-0000-000046000000}"/>
    <cellStyle name="40% - Énfasis6 3" xfId="76" xr:uid="{00000000-0005-0000-0000-000047000000}"/>
    <cellStyle name="60% - Accent1 2" xfId="77" xr:uid="{00000000-0005-0000-0000-000048000000}"/>
    <cellStyle name="60% - Accent2 2" xfId="78" xr:uid="{00000000-0005-0000-0000-000049000000}"/>
    <cellStyle name="60% - Accent3 2" xfId="79" xr:uid="{00000000-0005-0000-0000-00004A000000}"/>
    <cellStyle name="60% - Accent4 2" xfId="80" xr:uid="{00000000-0005-0000-0000-00004B000000}"/>
    <cellStyle name="60% - Accent5 2" xfId="81" xr:uid="{00000000-0005-0000-0000-00004C000000}"/>
    <cellStyle name="60% - Accent6 2" xfId="82" xr:uid="{00000000-0005-0000-0000-00004D000000}"/>
    <cellStyle name="60% - Énfasis1 2" xfId="83" xr:uid="{00000000-0005-0000-0000-00004E000000}"/>
    <cellStyle name="60% - Énfasis1 3" xfId="84" xr:uid="{00000000-0005-0000-0000-00004F000000}"/>
    <cellStyle name="60% - Énfasis2 2" xfId="85" xr:uid="{00000000-0005-0000-0000-000050000000}"/>
    <cellStyle name="60% - Énfasis2 3" xfId="86" xr:uid="{00000000-0005-0000-0000-000051000000}"/>
    <cellStyle name="60% - Énfasis3 2" xfId="87" xr:uid="{00000000-0005-0000-0000-000052000000}"/>
    <cellStyle name="60% - Énfasis3 3" xfId="88" xr:uid="{00000000-0005-0000-0000-000053000000}"/>
    <cellStyle name="60% - Énfasis4 2" xfId="89" xr:uid="{00000000-0005-0000-0000-000054000000}"/>
    <cellStyle name="60% - Énfasis4 3" xfId="90" xr:uid="{00000000-0005-0000-0000-000055000000}"/>
    <cellStyle name="60% - Énfasis5 2" xfId="91" xr:uid="{00000000-0005-0000-0000-000056000000}"/>
    <cellStyle name="60% - Énfasis5 3" xfId="92" xr:uid="{00000000-0005-0000-0000-000057000000}"/>
    <cellStyle name="60% - Énfasis6 2" xfId="93" xr:uid="{00000000-0005-0000-0000-000058000000}"/>
    <cellStyle name="60% - Énfasis6 3" xfId="94" xr:uid="{00000000-0005-0000-0000-000059000000}"/>
    <cellStyle name="Accent1 2" xfId="95" xr:uid="{00000000-0005-0000-0000-00005A000000}"/>
    <cellStyle name="Accent2 2" xfId="96" xr:uid="{00000000-0005-0000-0000-00005B000000}"/>
    <cellStyle name="Accent3 2" xfId="97" xr:uid="{00000000-0005-0000-0000-00005C000000}"/>
    <cellStyle name="Accent4 2" xfId="98" xr:uid="{00000000-0005-0000-0000-00005D000000}"/>
    <cellStyle name="Accent5 2" xfId="99" xr:uid="{00000000-0005-0000-0000-00005E000000}"/>
    <cellStyle name="Accent6 2" xfId="100" xr:uid="{00000000-0005-0000-0000-00005F000000}"/>
    <cellStyle name="Bad 2" xfId="101" xr:uid="{00000000-0005-0000-0000-000060000000}"/>
    <cellStyle name="Buena 2" xfId="102" xr:uid="{00000000-0005-0000-0000-000061000000}"/>
    <cellStyle name="Buena 3" xfId="103" xr:uid="{00000000-0005-0000-0000-000062000000}"/>
    <cellStyle name="Calculation 2" xfId="104" xr:uid="{00000000-0005-0000-0000-000063000000}"/>
    <cellStyle name="Cálculo 2" xfId="105" xr:uid="{00000000-0005-0000-0000-000064000000}"/>
    <cellStyle name="Cálculo 3" xfId="106" xr:uid="{00000000-0005-0000-0000-000065000000}"/>
    <cellStyle name="Celda de comprobación 2" xfId="107" xr:uid="{00000000-0005-0000-0000-000066000000}"/>
    <cellStyle name="Celda de comprobación 3" xfId="108" xr:uid="{00000000-0005-0000-0000-000067000000}"/>
    <cellStyle name="Celda vinculada 2" xfId="109" xr:uid="{00000000-0005-0000-0000-000068000000}"/>
    <cellStyle name="Celda vinculada 3" xfId="110" xr:uid="{00000000-0005-0000-0000-000069000000}"/>
    <cellStyle name="Check Cell 2" xfId="111" xr:uid="{00000000-0005-0000-0000-00006A000000}"/>
    <cellStyle name="Comma" xfId="1" builtinId="3"/>
    <cellStyle name="Comma [0] 2" xfId="112" xr:uid="{00000000-0005-0000-0000-00006C000000}"/>
    <cellStyle name="Comma 2" xfId="113" xr:uid="{00000000-0005-0000-0000-00006D000000}"/>
    <cellStyle name="Comma 2 2" xfId="114" xr:uid="{00000000-0005-0000-0000-00006E000000}"/>
    <cellStyle name="Comma 2 3" xfId="115" xr:uid="{00000000-0005-0000-0000-00006F000000}"/>
    <cellStyle name="Comma 2 4" xfId="116" xr:uid="{00000000-0005-0000-0000-000070000000}"/>
    <cellStyle name="Comma 2 5" xfId="117" xr:uid="{00000000-0005-0000-0000-000071000000}"/>
    <cellStyle name="Comma 2 6" xfId="118" xr:uid="{00000000-0005-0000-0000-000072000000}"/>
    <cellStyle name="Comma 3" xfId="119" xr:uid="{00000000-0005-0000-0000-000073000000}"/>
    <cellStyle name="Currency 2" xfId="120" xr:uid="{00000000-0005-0000-0000-000074000000}"/>
    <cellStyle name="Currency 2 2" xfId="121" xr:uid="{00000000-0005-0000-0000-000075000000}"/>
    <cellStyle name="Currency 3" xfId="122" xr:uid="{00000000-0005-0000-0000-000076000000}"/>
    <cellStyle name="Date" xfId="123" xr:uid="{00000000-0005-0000-0000-000077000000}"/>
    <cellStyle name="Encabezado 4 2" xfId="124" xr:uid="{00000000-0005-0000-0000-000078000000}"/>
    <cellStyle name="Encabezado 4 3" xfId="125" xr:uid="{00000000-0005-0000-0000-000079000000}"/>
    <cellStyle name="Énfasis1 2" xfId="126" xr:uid="{00000000-0005-0000-0000-00007A000000}"/>
    <cellStyle name="Énfasis1 3" xfId="127" xr:uid="{00000000-0005-0000-0000-00007B000000}"/>
    <cellStyle name="Énfasis2 2" xfId="128" xr:uid="{00000000-0005-0000-0000-00007C000000}"/>
    <cellStyle name="Énfasis2 3" xfId="129" xr:uid="{00000000-0005-0000-0000-00007D000000}"/>
    <cellStyle name="Énfasis3 2" xfId="130" xr:uid="{00000000-0005-0000-0000-00007E000000}"/>
    <cellStyle name="Énfasis3 3" xfId="131" xr:uid="{00000000-0005-0000-0000-00007F000000}"/>
    <cellStyle name="Énfasis4 2" xfId="132" xr:uid="{00000000-0005-0000-0000-000080000000}"/>
    <cellStyle name="Énfasis4 3" xfId="133" xr:uid="{00000000-0005-0000-0000-000081000000}"/>
    <cellStyle name="Énfasis5 2" xfId="134" xr:uid="{00000000-0005-0000-0000-000082000000}"/>
    <cellStyle name="Énfasis5 3" xfId="135" xr:uid="{00000000-0005-0000-0000-000083000000}"/>
    <cellStyle name="Énfasis6 2" xfId="136" xr:uid="{00000000-0005-0000-0000-000084000000}"/>
    <cellStyle name="Énfasis6 3" xfId="137" xr:uid="{00000000-0005-0000-0000-000085000000}"/>
    <cellStyle name="Entrada 2" xfId="138" xr:uid="{00000000-0005-0000-0000-000086000000}"/>
    <cellStyle name="Entrada 3" xfId="139" xr:uid="{00000000-0005-0000-0000-000087000000}"/>
    <cellStyle name="Euro" xfId="140" xr:uid="{00000000-0005-0000-0000-000088000000}"/>
    <cellStyle name="Euro 2" xfId="141" xr:uid="{00000000-0005-0000-0000-000089000000}"/>
    <cellStyle name="Explanatory Text 2" xfId="142" xr:uid="{00000000-0005-0000-0000-00008A000000}"/>
    <cellStyle name="Fixed" xfId="143" xr:uid="{00000000-0005-0000-0000-00008B000000}"/>
    <cellStyle name="Followed Hyperlink" xfId="364" builtinId="9" hidden="1"/>
    <cellStyle name="Followed Hyperlink" xfId="365" builtinId="9" hidden="1"/>
    <cellStyle name="Good 2" xfId="144" xr:uid="{00000000-0005-0000-0000-00008E000000}"/>
    <cellStyle name="Heading 1 2" xfId="145" xr:uid="{00000000-0005-0000-0000-00008F000000}"/>
    <cellStyle name="Heading 2 2" xfId="146" xr:uid="{00000000-0005-0000-0000-000090000000}"/>
    <cellStyle name="Heading 3 2" xfId="147" xr:uid="{00000000-0005-0000-0000-000091000000}"/>
    <cellStyle name="Heading 4 2" xfId="148" xr:uid="{00000000-0005-0000-0000-000092000000}"/>
    <cellStyle name="Heading1" xfId="149" xr:uid="{00000000-0005-0000-0000-000093000000}"/>
    <cellStyle name="Heading2" xfId="150" xr:uid="{00000000-0005-0000-0000-000094000000}"/>
    <cellStyle name="HyperLink" xfId="151" xr:uid="{00000000-0005-0000-0000-000095000000}"/>
    <cellStyle name="Incorrecto 2" xfId="152" xr:uid="{00000000-0005-0000-0000-000096000000}"/>
    <cellStyle name="Incorrecto 3" xfId="153" xr:uid="{00000000-0005-0000-0000-000097000000}"/>
    <cellStyle name="Input 2" xfId="154" xr:uid="{00000000-0005-0000-0000-000098000000}"/>
    <cellStyle name="Linked Cell 2" xfId="155" xr:uid="{00000000-0005-0000-0000-000099000000}"/>
    <cellStyle name="Millares [0] 2" xfId="156" xr:uid="{00000000-0005-0000-0000-00009A000000}"/>
    <cellStyle name="Millares [0] 2 2" xfId="157" xr:uid="{00000000-0005-0000-0000-00009B000000}"/>
    <cellStyle name="Millares [0] 2 3" xfId="158" xr:uid="{00000000-0005-0000-0000-00009C000000}"/>
    <cellStyle name="Millares [0] 2 4" xfId="159" xr:uid="{00000000-0005-0000-0000-00009D000000}"/>
    <cellStyle name="Millares [0] 2 5" xfId="160" xr:uid="{00000000-0005-0000-0000-00009E000000}"/>
    <cellStyle name="Millares 10" xfId="161" xr:uid="{00000000-0005-0000-0000-00009F000000}"/>
    <cellStyle name="Millares 11" xfId="162" xr:uid="{00000000-0005-0000-0000-0000A0000000}"/>
    <cellStyle name="Millares 12" xfId="163" xr:uid="{00000000-0005-0000-0000-0000A1000000}"/>
    <cellStyle name="Millares 13" xfId="164" xr:uid="{00000000-0005-0000-0000-0000A2000000}"/>
    <cellStyle name="Millares 14" xfId="165" xr:uid="{00000000-0005-0000-0000-0000A3000000}"/>
    <cellStyle name="Millares 15" xfId="166" xr:uid="{00000000-0005-0000-0000-0000A4000000}"/>
    <cellStyle name="Millares 16" xfId="167" xr:uid="{00000000-0005-0000-0000-0000A5000000}"/>
    <cellStyle name="Millares 17" xfId="168" xr:uid="{00000000-0005-0000-0000-0000A6000000}"/>
    <cellStyle name="Millares 18" xfId="169" xr:uid="{00000000-0005-0000-0000-0000A7000000}"/>
    <cellStyle name="Millares 19" xfId="170" xr:uid="{00000000-0005-0000-0000-0000A8000000}"/>
    <cellStyle name="Millares 2" xfId="171" xr:uid="{00000000-0005-0000-0000-0000A9000000}"/>
    <cellStyle name="Millares 2 2" xfId="172" xr:uid="{00000000-0005-0000-0000-0000AA000000}"/>
    <cellStyle name="Millares 2 2 2" xfId="173" xr:uid="{00000000-0005-0000-0000-0000AB000000}"/>
    <cellStyle name="Millares 2 2 2 2" xfId="174" xr:uid="{00000000-0005-0000-0000-0000AC000000}"/>
    <cellStyle name="Millares 2 2 2 2 2" xfId="175" xr:uid="{00000000-0005-0000-0000-0000AD000000}"/>
    <cellStyle name="Millares 2 2 2 2 2 2" xfId="176" xr:uid="{00000000-0005-0000-0000-0000AE000000}"/>
    <cellStyle name="Millares 2 2 2 2 2 2 2" xfId="177" xr:uid="{00000000-0005-0000-0000-0000AF000000}"/>
    <cellStyle name="Millares 2 2 2 2 2 2 2 2" xfId="178" xr:uid="{00000000-0005-0000-0000-0000B0000000}"/>
    <cellStyle name="Millares 2 2 2 2 2 3" xfId="179" xr:uid="{00000000-0005-0000-0000-0000B1000000}"/>
    <cellStyle name="Millares 2 2 2 2 3" xfId="180" xr:uid="{00000000-0005-0000-0000-0000B2000000}"/>
    <cellStyle name="Millares 2 2 2 2 3 2" xfId="181" xr:uid="{00000000-0005-0000-0000-0000B3000000}"/>
    <cellStyle name="Millares 2 2 2 3" xfId="182" xr:uid="{00000000-0005-0000-0000-0000B4000000}"/>
    <cellStyle name="Millares 2 2 2 3 2" xfId="183" xr:uid="{00000000-0005-0000-0000-0000B5000000}"/>
    <cellStyle name="Millares 2 2 2 3 2 2" xfId="184" xr:uid="{00000000-0005-0000-0000-0000B6000000}"/>
    <cellStyle name="Millares 2 2 2 4" xfId="185" xr:uid="{00000000-0005-0000-0000-0000B7000000}"/>
    <cellStyle name="Millares 2 2 3" xfId="186" xr:uid="{00000000-0005-0000-0000-0000B8000000}"/>
    <cellStyle name="Millares 2 2 4" xfId="187" xr:uid="{00000000-0005-0000-0000-0000B9000000}"/>
    <cellStyle name="Millares 2 2 4 2" xfId="188" xr:uid="{00000000-0005-0000-0000-0000BA000000}"/>
    <cellStyle name="Millares 2 2 4 2 2" xfId="189" xr:uid="{00000000-0005-0000-0000-0000BB000000}"/>
    <cellStyle name="Millares 2 2 4 2 2 2" xfId="190" xr:uid="{00000000-0005-0000-0000-0000BC000000}"/>
    <cellStyle name="Millares 2 2 4 3" xfId="191" xr:uid="{00000000-0005-0000-0000-0000BD000000}"/>
    <cellStyle name="Millares 2 2 5" xfId="192" xr:uid="{00000000-0005-0000-0000-0000BE000000}"/>
    <cellStyle name="Millares 2 2 5 2" xfId="193" xr:uid="{00000000-0005-0000-0000-0000BF000000}"/>
    <cellStyle name="Millares 2 3" xfId="194" xr:uid="{00000000-0005-0000-0000-0000C0000000}"/>
    <cellStyle name="Millares 2 4" xfId="195" xr:uid="{00000000-0005-0000-0000-0000C1000000}"/>
    <cellStyle name="Millares 2 4 2" xfId="196" xr:uid="{00000000-0005-0000-0000-0000C2000000}"/>
    <cellStyle name="Millares 2 4 3" xfId="197" xr:uid="{00000000-0005-0000-0000-0000C3000000}"/>
    <cellStyle name="Millares 2 4 4" xfId="198" xr:uid="{00000000-0005-0000-0000-0000C4000000}"/>
    <cellStyle name="Millares 2 5" xfId="199" xr:uid="{00000000-0005-0000-0000-0000C5000000}"/>
    <cellStyle name="Millares 2 6" xfId="200" xr:uid="{00000000-0005-0000-0000-0000C6000000}"/>
    <cellStyle name="Millares 2 7" xfId="201" xr:uid="{00000000-0005-0000-0000-0000C7000000}"/>
    <cellStyle name="Millares 20" xfId="202" xr:uid="{00000000-0005-0000-0000-0000C8000000}"/>
    <cellStyle name="Millares 21" xfId="203" xr:uid="{00000000-0005-0000-0000-0000C9000000}"/>
    <cellStyle name="Millares 22" xfId="204" xr:uid="{00000000-0005-0000-0000-0000CA000000}"/>
    <cellStyle name="Millares 3" xfId="205" xr:uid="{00000000-0005-0000-0000-0000CB000000}"/>
    <cellStyle name="Millares 4" xfId="206" xr:uid="{00000000-0005-0000-0000-0000CC000000}"/>
    <cellStyle name="Millares 4 2" xfId="207" xr:uid="{00000000-0005-0000-0000-0000CD000000}"/>
    <cellStyle name="Millares 5" xfId="208" xr:uid="{00000000-0005-0000-0000-0000CE000000}"/>
    <cellStyle name="Millares 6" xfId="209" xr:uid="{00000000-0005-0000-0000-0000CF000000}"/>
    <cellStyle name="Millares 6 2" xfId="210" xr:uid="{00000000-0005-0000-0000-0000D0000000}"/>
    <cellStyle name="Millares 6 2 2" xfId="211" xr:uid="{00000000-0005-0000-0000-0000D1000000}"/>
    <cellStyle name="Millares 6 3" xfId="212" xr:uid="{00000000-0005-0000-0000-0000D2000000}"/>
    <cellStyle name="Millares 7" xfId="213" xr:uid="{00000000-0005-0000-0000-0000D3000000}"/>
    <cellStyle name="Millares 8" xfId="214" xr:uid="{00000000-0005-0000-0000-0000D4000000}"/>
    <cellStyle name="Millares 9" xfId="215" xr:uid="{00000000-0005-0000-0000-0000D5000000}"/>
    <cellStyle name="Moneda 2" xfId="216" xr:uid="{00000000-0005-0000-0000-0000D6000000}"/>
    <cellStyle name="Moneda 2 2" xfId="217" xr:uid="{00000000-0005-0000-0000-0000D7000000}"/>
    <cellStyle name="Moneda 2 3" xfId="218" xr:uid="{00000000-0005-0000-0000-0000D8000000}"/>
    <cellStyle name="Moneda 2 4" xfId="219" xr:uid="{00000000-0005-0000-0000-0000D9000000}"/>
    <cellStyle name="Moneda 2 5" xfId="220" xr:uid="{00000000-0005-0000-0000-0000DA000000}"/>
    <cellStyle name="Moneda 3" xfId="221" xr:uid="{00000000-0005-0000-0000-0000DB000000}"/>
    <cellStyle name="Moneda 3 2" xfId="222" xr:uid="{00000000-0005-0000-0000-0000DC000000}"/>
    <cellStyle name="Moneda 4" xfId="223" xr:uid="{00000000-0005-0000-0000-0000DD000000}"/>
    <cellStyle name="Moneda 5" xfId="224" xr:uid="{00000000-0005-0000-0000-0000DE000000}"/>
    <cellStyle name="Moneda 5 2" xfId="225" xr:uid="{00000000-0005-0000-0000-0000DF000000}"/>
    <cellStyle name="Moneda 6" xfId="226" xr:uid="{00000000-0005-0000-0000-0000E0000000}"/>
    <cellStyle name="Moneda 7" xfId="227" xr:uid="{00000000-0005-0000-0000-0000E1000000}"/>
    <cellStyle name="Moneda 8" xfId="228" xr:uid="{00000000-0005-0000-0000-0000E2000000}"/>
    <cellStyle name="Moneda 8 2" xfId="229" xr:uid="{00000000-0005-0000-0000-0000E3000000}"/>
    <cellStyle name="Moneda 8 2 2" xfId="230" xr:uid="{00000000-0005-0000-0000-0000E4000000}"/>
    <cellStyle name="Moneda 8 3" xfId="231" xr:uid="{00000000-0005-0000-0000-0000E5000000}"/>
    <cellStyle name="Neutral 2" xfId="232" xr:uid="{00000000-0005-0000-0000-0000E6000000}"/>
    <cellStyle name="Neutral 3" xfId="233" xr:uid="{00000000-0005-0000-0000-0000E7000000}"/>
    <cellStyle name="Normal" xfId="0" builtinId="0"/>
    <cellStyle name="Normal 10 2" xfId="234" xr:uid="{00000000-0005-0000-0000-0000E9000000}"/>
    <cellStyle name="Normal 2" xfId="4" xr:uid="{00000000-0005-0000-0000-0000EA000000}"/>
    <cellStyle name="Normal 2 2" xfId="235" xr:uid="{00000000-0005-0000-0000-0000EB000000}"/>
    <cellStyle name="Normal 2 2 2" xfId="236" xr:uid="{00000000-0005-0000-0000-0000EC000000}"/>
    <cellStyle name="Normal 2 2 2 2" xfId="237" xr:uid="{00000000-0005-0000-0000-0000ED000000}"/>
    <cellStyle name="Normal 2 2 2 2 2" xfId="238" xr:uid="{00000000-0005-0000-0000-0000EE000000}"/>
    <cellStyle name="Normal 2 2 2 2 2 2" xfId="239" xr:uid="{00000000-0005-0000-0000-0000EF000000}"/>
    <cellStyle name="Normal 2 2 2 2 2 2 2" xfId="240" xr:uid="{00000000-0005-0000-0000-0000F0000000}"/>
    <cellStyle name="Normal 2 2 2 2 2 2 2 2" xfId="241" xr:uid="{00000000-0005-0000-0000-0000F1000000}"/>
    <cellStyle name="Normal 2 2 2 2 2 3" xfId="242" xr:uid="{00000000-0005-0000-0000-0000F2000000}"/>
    <cellStyle name="Normal 2 2 2 2 3" xfId="243" xr:uid="{00000000-0005-0000-0000-0000F3000000}"/>
    <cellStyle name="Normal 2 2 2 2 3 2" xfId="244" xr:uid="{00000000-0005-0000-0000-0000F4000000}"/>
    <cellStyle name="Normal 2 2 2 3" xfId="245" xr:uid="{00000000-0005-0000-0000-0000F5000000}"/>
    <cellStyle name="Normal 2 2 2 3 2" xfId="246" xr:uid="{00000000-0005-0000-0000-0000F6000000}"/>
    <cellStyle name="Normal 2 2 2 3 2 2" xfId="247" xr:uid="{00000000-0005-0000-0000-0000F7000000}"/>
    <cellStyle name="Normal 2 2 2 4" xfId="248" xr:uid="{00000000-0005-0000-0000-0000F8000000}"/>
    <cellStyle name="Normal 2 2 3" xfId="249" xr:uid="{00000000-0005-0000-0000-0000F9000000}"/>
    <cellStyle name="Normal 2 2 4" xfId="250" xr:uid="{00000000-0005-0000-0000-0000FA000000}"/>
    <cellStyle name="Normal 2 2 4 2" xfId="251" xr:uid="{00000000-0005-0000-0000-0000FB000000}"/>
    <cellStyle name="Normal 2 2 4 2 2" xfId="252" xr:uid="{00000000-0005-0000-0000-0000FC000000}"/>
    <cellStyle name="Normal 2 2 4 2 2 2" xfId="253" xr:uid="{00000000-0005-0000-0000-0000FD000000}"/>
    <cellStyle name="Normal 2 2 4 3" xfId="254" xr:uid="{00000000-0005-0000-0000-0000FE000000}"/>
    <cellStyle name="Normal 2 2 5" xfId="255" xr:uid="{00000000-0005-0000-0000-0000FF000000}"/>
    <cellStyle name="Normal 2 2 5 2" xfId="256" xr:uid="{00000000-0005-0000-0000-000000010000}"/>
    <cellStyle name="Normal 2 3" xfId="257" xr:uid="{00000000-0005-0000-0000-000001010000}"/>
    <cellStyle name="Normal 2 3 2" xfId="258" xr:uid="{00000000-0005-0000-0000-000002010000}"/>
    <cellStyle name="Normal 2 3 3" xfId="259" xr:uid="{00000000-0005-0000-0000-000003010000}"/>
    <cellStyle name="Normal 2 3 4" xfId="260" xr:uid="{00000000-0005-0000-0000-000004010000}"/>
    <cellStyle name="Normal 2 4" xfId="261" xr:uid="{00000000-0005-0000-0000-000005010000}"/>
    <cellStyle name="Normal 2 4 2" xfId="262" xr:uid="{00000000-0005-0000-0000-000006010000}"/>
    <cellStyle name="Normal 2 4 3" xfId="263" xr:uid="{00000000-0005-0000-0000-000007010000}"/>
    <cellStyle name="Normal 2 4 4" xfId="264" xr:uid="{00000000-0005-0000-0000-000008010000}"/>
    <cellStyle name="Normal 2 5" xfId="265" xr:uid="{00000000-0005-0000-0000-000009010000}"/>
    <cellStyle name="Normal 2 6" xfId="266" xr:uid="{00000000-0005-0000-0000-00000A010000}"/>
    <cellStyle name="Normal 2 7" xfId="267" xr:uid="{00000000-0005-0000-0000-00000B010000}"/>
    <cellStyle name="Normal 3" xfId="3" xr:uid="{00000000-0005-0000-0000-00000C010000}"/>
    <cellStyle name="Normal 3 2" xfId="268" xr:uid="{00000000-0005-0000-0000-00000D010000}"/>
    <cellStyle name="Normal 3 3" xfId="269" xr:uid="{00000000-0005-0000-0000-00000E010000}"/>
    <cellStyle name="Normal 3 4" xfId="270" xr:uid="{00000000-0005-0000-0000-00000F010000}"/>
    <cellStyle name="Normal 3 5" xfId="271" xr:uid="{00000000-0005-0000-0000-000010010000}"/>
    <cellStyle name="Normal 4" xfId="272" xr:uid="{00000000-0005-0000-0000-000011010000}"/>
    <cellStyle name="Normal 5" xfId="273" xr:uid="{00000000-0005-0000-0000-000012010000}"/>
    <cellStyle name="Normal 6" xfId="274" xr:uid="{00000000-0005-0000-0000-000013010000}"/>
    <cellStyle name="Normal 6 2" xfId="275" xr:uid="{00000000-0005-0000-0000-000014010000}"/>
    <cellStyle name="Normal 6 2 2" xfId="276" xr:uid="{00000000-0005-0000-0000-000015010000}"/>
    <cellStyle name="Normal 6 2 2 2" xfId="277" xr:uid="{00000000-0005-0000-0000-000016010000}"/>
    <cellStyle name="Normal 6 2 2 3" xfId="278" xr:uid="{00000000-0005-0000-0000-000017010000}"/>
    <cellStyle name="Normal 6 2 2 4" xfId="279" xr:uid="{00000000-0005-0000-0000-000018010000}"/>
    <cellStyle name="Normal 6 2 3" xfId="280" xr:uid="{00000000-0005-0000-0000-000019010000}"/>
    <cellStyle name="Normal 6 2 4" xfId="281" xr:uid="{00000000-0005-0000-0000-00001A010000}"/>
    <cellStyle name="Normal 6 2 5" xfId="282" xr:uid="{00000000-0005-0000-0000-00001B010000}"/>
    <cellStyle name="Normal 6 3" xfId="283" xr:uid="{00000000-0005-0000-0000-00001C010000}"/>
    <cellStyle name="Normal 6 3 2" xfId="284" xr:uid="{00000000-0005-0000-0000-00001D010000}"/>
    <cellStyle name="Normal 6 3 3" xfId="285" xr:uid="{00000000-0005-0000-0000-00001E010000}"/>
    <cellStyle name="Normal 6 3 4" xfId="286" xr:uid="{00000000-0005-0000-0000-00001F010000}"/>
    <cellStyle name="Normal 6 4" xfId="287" xr:uid="{00000000-0005-0000-0000-000020010000}"/>
    <cellStyle name="Normal 6 5" xfId="288" xr:uid="{00000000-0005-0000-0000-000021010000}"/>
    <cellStyle name="Normal 6 6" xfId="289" xr:uid="{00000000-0005-0000-0000-000022010000}"/>
    <cellStyle name="Normal 7" xfId="290" xr:uid="{00000000-0005-0000-0000-000023010000}"/>
    <cellStyle name="Normal 8 2" xfId="291" xr:uid="{00000000-0005-0000-0000-000024010000}"/>
    <cellStyle name="Normal 9 2" xfId="292" xr:uid="{00000000-0005-0000-0000-000025010000}"/>
    <cellStyle name="Notas 2" xfId="293" xr:uid="{00000000-0005-0000-0000-000026010000}"/>
    <cellStyle name="Notas 2 2" xfId="294" xr:uid="{00000000-0005-0000-0000-000027010000}"/>
    <cellStyle name="Notas 2 2 2" xfId="295" xr:uid="{00000000-0005-0000-0000-000028010000}"/>
    <cellStyle name="Notas 2 3" xfId="296" xr:uid="{00000000-0005-0000-0000-000029010000}"/>
    <cellStyle name="Notas 2 4" xfId="297" xr:uid="{00000000-0005-0000-0000-00002A010000}"/>
    <cellStyle name="Notas 2 5" xfId="298" xr:uid="{00000000-0005-0000-0000-00002B010000}"/>
    <cellStyle name="Notas 2 6" xfId="299" xr:uid="{00000000-0005-0000-0000-00002C010000}"/>
    <cellStyle name="Notas 3" xfId="300" xr:uid="{00000000-0005-0000-0000-00002D010000}"/>
    <cellStyle name="Notas 3 2" xfId="301" xr:uid="{00000000-0005-0000-0000-00002E010000}"/>
    <cellStyle name="Notas 3 3" xfId="302" xr:uid="{00000000-0005-0000-0000-00002F010000}"/>
    <cellStyle name="Notas 3 4" xfId="303" xr:uid="{00000000-0005-0000-0000-000030010000}"/>
    <cellStyle name="Notas 4" xfId="304" xr:uid="{00000000-0005-0000-0000-000031010000}"/>
    <cellStyle name="Note 2" xfId="305" xr:uid="{00000000-0005-0000-0000-000032010000}"/>
    <cellStyle name="Output 2" xfId="306" xr:uid="{00000000-0005-0000-0000-000033010000}"/>
    <cellStyle name="Percent" xfId="2" builtinId="5"/>
    <cellStyle name="Percent 2" xfId="307" xr:uid="{00000000-0005-0000-0000-000035010000}"/>
    <cellStyle name="Percent 3" xfId="308" xr:uid="{00000000-0005-0000-0000-000036010000}"/>
    <cellStyle name="Porcentual 2" xfId="309" xr:uid="{00000000-0005-0000-0000-000037010000}"/>
    <cellStyle name="Porcentual 2 2" xfId="310" xr:uid="{00000000-0005-0000-0000-000038010000}"/>
    <cellStyle name="Porcentual 2 2 2" xfId="311" xr:uid="{00000000-0005-0000-0000-000039010000}"/>
    <cellStyle name="Porcentual 2 2 3" xfId="312" xr:uid="{00000000-0005-0000-0000-00003A010000}"/>
    <cellStyle name="Porcentual 2 2 3 2" xfId="313" xr:uid="{00000000-0005-0000-0000-00003B010000}"/>
    <cellStyle name="Porcentual 2 2 3 2 2" xfId="314" xr:uid="{00000000-0005-0000-0000-00003C010000}"/>
    <cellStyle name="Porcentual 2 2 3 2 2 2" xfId="315" xr:uid="{00000000-0005-0000-0000-00003D010000}"/>
    <cellStyle name="Porcentual 2 2 3 2 2 2 2" xfId="316" xr:uid="{00000000-0005-0000-0000-00003E010000}"/>
    <cellStyle name="Porcentual 2 2 3 2 2 2 2 2" xfId="317" xr:uid="{00000000-0005-0000-0000-00003F010000}"/>
    <cellStyle name="Porcentual 2 2 3 2 2 3" xfId="318" xr:uid="{00000000-0005-0000-0000-000040010000}"/>
    <cellStyle name="Porcentual 2 2 3 2 3" xfId="319" xr:uid="{00000000-0005-0000-0000-000041010000}"/>
    <cellStyle name="Porcentual 2 2 3 2 3 2" xfId="320" xr:uid="{00000000-0005-0000-0000-000042010000}"/>
    <cellStyle name="Porcentual 2 2 3 3" xfId="321" xr:uid="{00000000-0005-0000-0000-000043010000}"/>
    <cellStyle name="Porcentual 2 2 3 3 2" xfId="322" xr:uid="{00000000-0005-0000-0000-000044010000}"/>
    <cellStyle name="Porcentual 2 2 3 3 2 2" xfId="323" xr:uid="{00000000-0005-0000-0000-000045010000}"/>
    <cellStyle name="Porcentual 2 2 3 4" xfId="324" xr:uid="{00000000-0005-0000-0000-000046010000}"/>
    <cellStyle name="Porcentual 2 2 4" xfId="325" xr:uid="{00000000-0005-0000-0000-000047010000}"/>
    <cellStyle name="Porcentual 2 2 4 2" xfId="326" xr:uid="{00000000-0005-0000-0000-000048010000}"/>
    <cellStyle name="Porcentual 2 2 4 2 2" xfId="327" xr:uid="{00000000-0005-0000-0000-000049010000}"/>
    <cellStyle name="Porcentual 2 2 4 2 2 2" xfId="328" xr:uid="{00000000-0005-0000-0000-00004A010000}"/>
    <cellStyle name="Porcentual 2 2 4 3" xfId="329" xr:uid="{00000000-0005-0000-0000-00004B010000}"/>
    <cellStyle name="Porcentual 2 2 5" xfId="330" xr:uid="{00000000-0005-0000-0000-00004C010000}"/>
    <cellStyle name="Porcentual 2 2 5 2" xfId="331" xr:uid="{00000000-0005-0000-0000-00004D010000}"/>
    <cellStyle name="Porcentual 2 3" xfId="332" xr:uid="{00000000-0005-0000-0000-00004E010000}"/>
    <cellStyle name="Porcentual 2 3 2" xfId="333" xr:uid="{00000000-0005-0000-0000-00004F010000}"/>
    <cellStyle name="Porcentual 2 4" xfId="334" xr:uid="{00000000-0005-0000-0000-000050010000}"/>
    <cellStyle name="Porcentual 2 4 2" xfId="335" xr:uid="{00000000-0005-0000-0000-000051010000}"/>
    <cellStyle name="Porcentual 2 5" xfId="336" xr:uid="{00000000-0005-0000-0000-000052010000}"/>
    <cellStyle name="Porcentual 2 6" xfId="337" xr:uid="{00000000-0005-0000-0000-000053010000}"/>
    <cellStyle name="Porcentual 2 7" xfId="338" xr:uid="{00000000-0005-0000-0000-000054010000}"/>
    <cellStyle name="Porcentual 2 8" xfId="339" xr:uid="{00000000-0005-0000-0000-000055010000}"/>
    <cellStyle name="Porcentual 3" xfId="340" xr:uid="{00000000-0005-0000-0000-000056010000}"/>
    <cellStyle name="Porcentual 3 2" xfId="341" xr:uid="{00000000-0005-0000-0000-000057010000}"/>
    <cellStyle name="Porcentual 4" xfId="342" xr:uid="{00000000-0005-0000-0000-000058010000}"/>
    <cellStyle name="Porcentual 5" xfId="343" xr:uid="{00000000-0005-0000-0000-000059010000}"/>
    <cellStyle name="Porcentual 5 2" xfId="344" xr:uid="{00000000-0005-0000-0000-00005A010000}"/>
    <cellStyle name="Porcentual 5 2 2" xfId="345" xr:uid="{00000000-0005-0000-0000-00005B010000}"/>
    <cellStyle name="Porcentual 5 3" xfId="346" xr:uid="{00000000-0005-0000-0000-00005C010000}"/>
    <cellStyle name="Salida 2" xfId="347" xr:uid="{00000000-0005-0000-0000-00005D010000}"/>
    <cellStyle name="Salida 3" xfId="348" xr:uid="{00000000-0005-0000-0000-00005E010000}"/>
    <cellStyle name="Texto de advertencia 2" xfId="349" xr:uid="{00000000-0005-0000-0000-00005F010000}"/>
    <cellStyle name="Texto de advertencia 3" xfId="350" xr:uid="{00000000-0005-0000-0000-000060010000}"/>
    <cellStyle name="Texto explicativo 2" xfId="351" xr:uid="{00000000-0005-0000-0000-000061010000}"/>
    <cellStyle name="Texto explicativo 3" xfId="352" xr:uid="{00000000-0005-0000-0000-000062010000}"/>
    <cellStyle name="Title 2" xfId="353" xr:uid="{00000000-0005-0000-0000-000063010000}"/>
    <cellStyle name="Título 1 2" xfId="354" xr:uid="{00000000-0005-0000-0000-000064010000}"/>
    <cellStyle name="Título 1 3" xfId="355" xr:uid="{00000000-0005-0000-0000-000065010000}"/>
    <cellStyle name="Título 2 2" xfId="356" xr:uid="{00000000-0005-0000-0000-000066010000}"/>
    <cellStyle name="Título 2 3" xfId="357" xr:uid="{00000000-0005-0000-0000-000067010000}"/>
    <cellStyle name="Título 3 2" xfId="358" xr:uid="{00000000-0005-0000-0000-000068010000}"/>
    <cellStyle name="Título 3 3" xfId="359" xr:uid="{00000000-0005-0000-0000-000069010000}"/>
    <cellStyle name="Título 4" xfId="360" xr:uid="{00000000-0005-0000-0000-00006A010000}"/>
    <cellStyle name="Total 2" xfId="361" xr:uid="{00000000-0005-0000-0000-00006B010000}"/>
    <cellStyle name="Total 3" xfId="362" xr:uid="{00000000-0005-0000-0000-00006C010000}"/>
    <cellStyle name="Warning Text 2" xfId="363" xr:uid="{00000000-0005-0000-0000-00006D01000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ustomXml" Target="../customXml/item1.xml"/><Relationship Id="rId18"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393700</xdr:colOff>
      <xdr:row>2</xdr:row>
      <xdr:rowOff>152400</xdr:rowOff>
    </xdr:from>
    <xdr:to>
      <xdr:col>17</xdr:col>
      <xdr:colOff>25400</xdr:colOff>
      <xdr:row>14</xdr:row>
      <xdr:rowOff>76200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2870200" y="533400"/>
          <a:ext cx="11188700" cy="2209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Area%20Economica\Importes%20Comprometidos%20Pr&#233;stamos\Pr&#233;stamos\Prestamo%20277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cwilka_minplan\Configuraci&#243;n%20local\Temp\file:\C:\2013\AR%20ISP\2Ni&#241;ez\IDBDOCS-#36302321-v1-GRP_Anexo_6_Matrices_TALLER_11JUL1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cwilka_minplan\Configuraci&#243;n%20local\Temp\file:\C:\C\2013\AR%20ISP\2Ni&#241;ez\IDBDOCS-#36302321-v1-GRP_Anexo_6_Matrices_TALLER_11JUL11"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Area%20Economica\ALE%20Z\NGH%20-%20Gastos%20Administrativos\Estados%20de%20Inversi&#243;n\EI%20277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os"/>
      <sheetName val="obras insp ampliado"/>
      <sheetName val="comp obras"/>
      <sheetName val="pre inversion"/>
      <sheetName val="matriz"/>
      <sheetName val="Hoja1 (2)"/>
    </sheetNames>
    <sheetDataSet>
      <sheetData sheetId="0"/>
      <sheetData sheetId="1" refreshError="1"/>
      <sheetData sheetId="2" refreshError="1"/>
      <sheetData sheetId="3" refreshError="1"/>
      <sheetData sheetId="4" refreshError="1"/>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RF"/>
      <sheetName val="MER"/>
      <sheetName val="MMR"/>
      <sheetName val="Settings"/>
    </sheetNames>
    <sheetDataSet>
      <sheetData sheetId="0">
        <row r="8">
          <cell r="C8">
            <v>0</v>
          </cell>
          <cell r="D8" t="str">
            <v>Gestión Pública y Gobernabilidad</v>
          </cell>
          <cell r="E8" t="str">
            <v>Dificultad en la coordinación con los entes provinciales</v>
          </cell>
        </row>
        <row r="18">
          <cell r="C18">
            <v>0</v>
          </cell>
          <cell r="D18" t="str">
            <v>Gestión Pública y Gobernabilidad</v>
          </cell>
          <cell r="E18" t="str">
            <v>Debilidad en el vínculo entre distintos sectores (desarrollo social, educación, etc.) dentro de una jurisdicción</v>
          </cell>
        </row>
        <row r="28">
          <cell r="C28">
            <v>0</v>
          </cell>
          <cell r="D28" t="str">
            <v>Gestión Pública y Gobernabilidad</v>
          </cell>
          <cell r="E28" t="str">
            <v>Debilidad en el vínculo entre algunas jurisdicciones y las organizaciones comunitarias no gubernamentales</v>
          </cell>
        </row>
        <row r="38">
          <cell r="C38">
            <v>0</v>
          </cell>
          <cell r="D38" t="str">
            <v>Gestión Pública y Gobernabilidad</v>
          </cell>
          <cell r="E38" t="str">
            <v>Disminución del nivel de compromiso del Prestatario y del Ejecutor</v>
          </cell>
        </row>
        <row r="48">
          <cell r="C48">
            <v>0</v>
          </cell>
          <cell r="D48" t="str">
            <v>Reputación</v>
          </cell>
          <cell r="E48" t="str">
            <v>Imagen y credibilidad</v>
          </cell>
        </row>
        <row r="58">
          <cell r="C58">
            <v>0</v>
          </cell>
          <cell r="D58" t="str">
            <v>Fiduciarios</v>
          </cell>
          <cell r="E58" t="str">
            <v>Presupuesto inadecuado</v>
          </cell>
        </row>
      </sheetData>
      <sheetData sheetId="1">
        <row r="15">
          <cell r="I15">
            <v>1</v>
          </cell>
          <cell r="J15" t="str">
            <v>Bajo</v>
          </cell>
        </row>
        <row r="16">
          <cell r="I16">
            <v>1</v>
          </cell>
          <cell r="J16" t="str">
            <v>Bajo</v>
          </cell>
        </row>
        <row r="17">
          <cell r="I17">
            <v>1</v>
          </cell>
          <cell r="J17" t="str">
            <v>Bajo</v>
          </cell>
        </row>
        <row r="18">
          <cell r="I18">
            <v>1</v>
          </cell>
          <cell r="J18" t="str">
            <v>Bajo</v>
          </cell>
        </row>
        <row r="19">
          <cell r="I19">
            <v>1</v>
          </cell>
          <cell r="J19" t="str">
            <v>Bajo</v>
          </cell>
        </row>
        <row r="20">
          <cell r="I20">
            <v>2</v>
          </cell>
          <cell r="J20" t="str">
            <v>Medio</v>
          </cell>
        </row>
        <row r="21">
          <cell r="I21">
            <v>2</v>
          </cell>
          <cell r="J21" t="str">
            <v>Medio</v>
          </cell>
        </row>
        <row r="22">
          <cell r="I22">
            <v>2</v>
          </cell>
          <cell r="J22" t="str">
            <v>Medio</v>
          </cell>
        </row>
        <row r="23">
          <cell r="I23">
            <v>2</v>
          </cell>
          <cell r="J23" t="str">
            <v>Medio</v>
          </cell>
        </row>
        <row r="24">
          <cell r="I24">
            <v>2</v>
          </cell>
          <cell r="J24" t="str">
            <v>Medio</v>
          </cell>
        </row>
        <row r="25">
          <cell r="I25">
            <v>2</v>
          </cell>
          <cell r="J25" t="str">
            <v>Medio</v>
          </cell>
        </row>
        <row r="26">
          <cell r="I26">
            <v>3</v>
          </cell>
          <cell r="J26" t="str">
            <v>Alto</v>
          </cell>
        </row>
        <row r="27">
          <cell r="I27">
            <v>3</v>
          </cell>
          <cell r="J27" t="str">
            <v>Alto</v>
          </cell>
        </row>
        <row r="28">
          <cell r="I28">
            <v>3</v>
          </cell>
          <cell r="J28" t="str">
            <v>Alto</v>
          </cell>
        </row>
        <row r="29">
          <cell r="I29">
            <v>3</v>
          </cell>
          <cell r="J29" t="str">
            <v>Alto</v>
          </cell>
        </row>
        <row r="30">
          <cell r="I30">
            <v>3</v>
          </cell>
          <cell r="J30" t="str">
            <v>Alto</v>
          </cell>
        </row>
        <row r="31">
          <cell r="I31">
            <v>3</v>
          </cell>
          <cell r="J31" t="str">
            <v>Alto</v>
          </cell>
        </row>
        <row r="32">
          <cell r="I32">
            <v>2</v>
          </cell>
          <cell r="J32" t="str">
            <v>Medio</v>
          </cell>
        </row>
        <row r="33">
          <cell r="I33">
            <v>2</v>
          </cell>
          <cell r="J33" t="str">
            <v>Medio</v>
          </cell>
        </row>
        <row r="34">
          <cell r="I34">
            <v>2</v>
          </cell>
          <cell r="J34" t="str">
            <v>Medio</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RF"/>
      <sheetName val="MER"/>
      <sheetName val="MMR"/>
      <sheetName val="Settings"/>
    </sheetNames>
    <sheetDataSet>
      <sheetData sheetId="0">
        <row r="8">
          <cell r="C8">
            <v>0</v>
          </cell>
        </row>
      </sheetData>
      <sheetData sheetId="1">
        <row r="15">
          <cell r="I15">
            <v>1</v>
          </cell>
        </row>
      </sheetData>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ADO"/>
      <sheetName val="DATOS"/>
    </sheetNames>
    <sheetDataSet>
      <sheetData sheetId="0">
        <row r="10">
          <cell r="C10">
            <v>500000000</v>
          </cell>
        </row>
        <row r="30">
          <cell r="C30">
            <v>500000000</v>
          </cell>
          <cell r="D30">
            <v>55000000</v>
          </cell>
        </row>
        <row r="31">
          <cell r="C31">
            <v>555000000</v>
          </cell>
        </row>
      </sheetData>
      <sheetData sheetId="1">
        <row r="18">
          <cell r="A18">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D18"/>
  <sheetViews>
    <sheetView workbookViewId="0">
      <selection activeCell="B24" sqref="B24"/>
    </sheetView>
  </sheetViews>
  <sheetFormatPr defaultColWidth="9" defaultRowHeight="14.4" x14ac:dyDescent="0.3"/>
  <cols>
    <col min="2" max="2" width="55" customWidth="1"/>
    <col min="3" max="3" width="59.77734375" bestFit="1" customWidth="1"/>
    <col min="4" max="4" width="30.77734375" bestFit="1" customWidth="1"/>
  </cols>
  <sheetData>
    <row r="1" spans="2:4" ht="15" thickBot="1" x14ac:dyDescent="0.35">
      <c r="B1" s="1"/>
      <c r="C1" s="1"/>
      <c r="D1" s="1"/>
    </row>
    <row r="2" spans="2:4" x14ac:dyDescent="0.3">
      <c r="B2" s="2" t="s">
        <v>0</v>
      </c>
      <c r="C2" s="3" t="s">
        <v>1</v>
      </c>
      <c r="D2" s="4" t="s">
        <v>2</v>
      </c>
    </row>
    <row r="3" spans="2:4" x14ac:dyDescent="0.3">
      <c r="B3" s="33" t="s">
        <v>74</v>
      </c>
      <c r="C3" s="5" t="s">
        <v>3</v>
      </c>
      <c r="D3" s="6" t="s">
        <v>3</v>
      </c>
    </row>
    <row r="4" spans="2:4" x14ac:dyDescent="0.3">
      <c r="B4" s="34"/>
      <c r="C4" s="5"/>
      <c r="D4" s="6"/>
    </row>
    <row r="5" spans="2:4" x14ac:dyDescent="0.3">
      <c r="B5" s="34"/>
      <c r="C5" s="5"/>
      <c r="D5" s="6"/>
    </row>
    <row r="6" spans="2:4" x14ac:dyDescent="0.3">
      <c r="B6" s="34"/>
      <c r="C6" s="5"/>
      <c r="D6" s="6"/>
    </row>
    <row r="7" spans="2:4" x14ac:dyDescent="0.3">
      <c r="B7" s="34"/>
      <c r="C7" s="5"/>
      <c r="D7" s="6"/>
    </row>
    <row r="8" spans="2:4" x14ac:dyDescent="0.3">
      <c r="B8" s="34"/>
      <c r="C8" s="5"/>
      <c r="D8" s="6"/>
    </row>
    <row r="9" spans="2:4" ht="15" thickBot="1" x14ac:dyDescent="0.35">
      <c r="B9" s="35"/>
      <c r="C9" s="7"/>
      <c r="D9" s="8"/>
    </row>
    <row r="11" spans="2:4" ht="49.5" customHeight="1" x14ac:dyDescent="0.3">
      <c r="B11" s="36" t="s">
        <v>4</v>
      </c>
      <c r="C11" s="36"/>
      <c r="D11" s="1"/>
    </row>
    <row r="12" spans="2:4" ht="15" thickBot="1" x14ac:dyDescent="0.35">
      <c r="B12" s="1"/>
      <c r="C12" s="1"/>
      <c r="D12" s="1"/>
    </row>
    <row r="13" spans="2:4" x14ac:dyDescent="0.3">
      <c r="B13" s="9" t="s">
        <v>5</v>
      </c>
      <c r="C13" s="10" t="s">
        <v>6</v>
      </c>
      <c r="D13" s="11"/>
    </row>
    <row r="14" spans="2:4" x14ac:dyDescent="0.3">
      <c r="B14" s="37" t="s">
        <v>7</v>
      </c>
      <c r="C14" s="6" t="s">
        <v>72</v>
      </c>
      <c r="D14" s="11"/>
    </row>
    <row r="15" spans="2:4" x14ac:dyDescent="0.3">
      <c r="B15" s="37"/>
      <c r="C15" s="6" t="s">
        <v>73</v>
      </c>
      <c r="D15" s="1"/>
    </row>
    <row r="16" spans="2:4" x14ac:dyDescent="0.3">
      <c r="B16" s="37"/>
      <c r="C16" s="6" t="s">
        <v>68</v>
      </c>
      <c r="D16" s="1"/>
    </row>
    <row r="18" spans="2:3" ht="54" customHeight="1" x14ac:dyDescent="0.3">
      <c r="B18" s="38" t="s">
        <v>8</v>
      </c>
      <c r="C18" s="38"/>
    </row>
  </sheetData>
  <mergeCells count="4">
    <mergeCell ref="B3:B9"/>
    <mergeCell ref="B11:C11"/>
    <mergeCell ref="B14:B16"/>
    <mergeCell ref="B18:C1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30"/>
  <sheetViews>
    <sheetView topLeftCell="A10" workbookViewId="0">
      <selection activeCell="A17" sqref="A17"/>
    </sheetView>
  </sheetViews>
  <sheetFormatPr defaultColWidth="9" defaultRowHeight="14.4" x14ac:dyDescent="0.3"/>
  <cols>
    <col min="1" max="1" width="66.109375" bestFit="1" customWidth="1"/>
    <col min="2" max="2" width="35" customWidth="1"/>
    <col min="3" max="3" width="33.33203125" customWidth="1"/>
    <col min="4" max="4" width="7.77734375" bestFit="1" customWidth="1"/>
    <col min="7" max="7" width="15.77734375" bestFit="1" customWidth="1"/>
  </cols>
  <sheetData>
    <row r="1" spans="1:3" ht="15" thickBot="1" x14ac:dyDescent="0.35">
      <c r="A1" s="42" t="s">
        <v>9</v>
      </c>
      <c r="B1" s="42"/>
      <c r="C1" s="42"/>
    </row>
    <row r="2" spans="1:3" ht="15.6" x14ac:dyDescent="0.3">
      <c r="A2" s="39" t="s">
        <v>10</v>
      </c>
      <c r="B2" s="40"/>
      <c r="C2" s="41"/>
    </row>
    <row r="3" spans="1:3" ht="15.6" x14ac:dyDescent="0.3">
      <c r="A3" s="12" t="s">
        <v>11</v>
      </c>
      <c r="B3" s="13" t="s">
        <v>12</v>
      </c>
      <c r="C3" s="14" t="s">
        <v>13</v>
      </c>
    </row>
    <row r="4" spans="1:3" ht="15" thickBot="1" x14ac:dyDescent="0.35">
      <c r="A4" s="15" t="s">
        <v>14</v>
      </c>
      <c r="B4" s="16" t="s">
        <v>15</v>
      </c>
      <c r="C4" s="17" t="s">
        <v>16</v>
      </c>
    </row>
    <row r="5" spans="1:3" ht="15" thickBot="1" x14ac:dyDescent="0.35">
      <c r="A5" s="43"/>
      <c r="B5" s="43"/>
      <c r="C5" s="43"/>
    </row>
    <row r="6" spans="1:3" ht="15.6" x14ac:dyDescent="0.3">
      <c r="A6" s="39" t="s">
        <v>17</v>
      </c>
      <c r="B6" s="40"/>
      <c r="C6" s="41"/>
    </row>
    <row r="7" spans="1:3" ht="15" thickBot="1" x14ac:dyDescent="0.35">
      <c r="A7" s="15" t="s">
        <v>87</v>
      </c>
      <c r="B7" s="44"/>
      <c r="C7" s="45"/>
    </row>
    <row r="8" spans="1:3" ht="15" thickBot="1" x14ac:dyDescent="0.35">
      <c r="A8" s="43"/>
      <c r="B8" s="43"/>
      <c r="C8" s="43"/>
    </row>
    <row r="9" spans="1:3" ht="15.6" x14ac:dyDescent="0.3">
      <c r="A9" s="39" t="s">
        <v>18</v>
      </c>
      <c r="B9" s="40"/>
      <c r="C9" s="41"/>
    </row>
    <row r="10" spans="1:3" ht="31.2" x14ac:dyDescent="0.3">
      <c r="A10" s="22" t="s">
        <v>19</v>
      </c>
      <c r="B10" s="22" t="s">
        <v>20</v>
      </c>
      <c r="C10" s="22" t="s">
        <v>21</v>
      </c>
    </row>
    <row r="11" spans="1:3" x14ac:dyDescent="0.3">
      <c r="A11" s="23" t="s">
        <v>22</v>
      </c>
      <c r="B11" s="24">
        <f>+'Detalle Plan de Adquisiciones'!O8</f>
        <v>106507412.81</v>
      </c>
      <c r="C11" s="24">
        <f>+'Detalle Plan de Adquisiciones'!G8</f>
        <v>128183288.90666667</v>
      </c>
    </row>
    <row r="12" spans="1:3" x14ac:dyDescent="0.3">
      <c r="A12" s="23" t="s">
        <v>23</v>
      </c>
      <c r="B12" s="24">
        <f>+C12</f>
        <v>980000</v>
      </c>
      <c r="C12" s="24">
        <f>+'Detalle Plan de Adquisiciones'!G14</f>
        <v>980000</v>
      </c>
    </row>
    <row r="13" spans="1:3" x14ac:dyDescent="0.3">
      <c r="A13" s="23" t="s">
        <v>24</v>
      </c>
      <c r="B13" s="24"/>
      <c r="C13" s="30"/>
    </row>
    <row r="14" spans="1:3" x14ac:dyDescent="0.3">
      <c r="A14" s="23" t="s">
        <v>25</v>
      </c>
      <c r="B14" s="31"/>
      <c r="C14" s="31"/>
    </row>
    <row r="15" spans="1:3" x14ac:dyDescent="0.3">
      <c r="A15" s="23" t="s">
        <v>26</v>
      </c>
      <c r="B15" s="24">
        <v>100000</v>
      </c>
      <c r="C15" s="24"/>
    </row>
    <row r="16" spans="1:3" x14ac:dyDescent="0.3">
      <c r="A16" s="23" t="s">
        <v>27</v>
      </c>
      <c r="B16" s="24">
        <f>+'Detalle Plan de Adquisiciones'!O37+'Detalle Plan de Adquisiciones'!O32</f>
        <v>5250296.7671999997</v>
      </c>
      <c r="C16" s="24">
        <f>+'Detalle Plan de Adquisiciones'!G32+'Detalle Plan de Adquisiciones'!F41</f>
        <v>6117331.8362666667</v>
      </c>
    </row>
    <row r="17" spans="1:7" x14ac:dyDescent="0.3">
      <c r="A17" s="25" t="s">
        <v>28</v>
      </c>
      <c r="B17" s="24"/>
      <c r="C17" s="24"/>
    </row>
    <row r="18" spans="1:7" x14ac:dyDescent="0.3">
      <c r="A18" s="23" t="s">
        <v>29</v>
      </c>
      <c r="B18" s="24"/>
      <c r="C18" s="24"/>
    </row>
    <row r="19" spans="1:7" x14ac:dyDescent="0.3">
      <c r="A19" s="25" t="s">
        <v>30</v>
      </c>
      <c r="B19" s="24"/>
      <c r="C19" s="24"/>
    </row>
    <row r="20" spans="1:7" ht="15.6" x14ac:dyDescent="0.3">
      <c r="A20" s="22" t="s">
        <v>31</v>
      </c>
      <c r="B20" s="26">
        <f>SUM(B11:B19)</f>
        <v>112837709.5772</v>
      </c>
      <c r="C20" s="26">
        <f>SUM(C11:C19)</f>
        <v>135280620.74293333</v>
      </c>
      <c r="G20" s="20"/>
    </row>
    <row r="21" spans="1:7" ht="15" thickBot="1" x14ac:dyDescent="0.35"/>
    <row r="22" spans="1:7" ht="15.6" x14ac:dyDescent="0.3">
      <c r="A22" s="39" t="s">
        <v>32</v>
      </c>
      <c r="B22" s="40"/>
      <c r="C22" s="41"/>
    </row>
    <row r="23" spans="1:7" ht="31.2" x14ac:dyDescent="0.3">
      <c r="A23" s="12" t="s">
        <v>33</v>
      </c>
      <c r="B23" s="13" t="s">
        <v>20</v>
      </c>
      <c r="C23" s="14" t="s">
        <v>21</v>
      </c>
    </row>
    <row r="24" spans="1:7" x14ac:dyDescent="0.3">
      <c r="A24" s="18" t="s">
        <v>75</v>
      </c>
      <c r="B24" s="27">
        <v>145000000</v>
      </c>
      <c r="C24" s="28">
        <v>30000000</v>
      </c>
      <c r="D24" s="32">
        <f>+B24/(B24+C24)</f>
        <v>0.82857142857142863</v>
      </c>
      <c r="E24" s="32">
        <f>+C24/(B24)</f>
        <v>0.20689655172413793</v>
      </c>
    </row>
    <row r="25" spans="1:7" x14ac:dyDescent="0.3">
      <c r="A25" s="18" t="s">
        <v>76</v>
      </c>
      <c r="B25" s="27">
        <v>4000000</v>
      </c>
      <c r="C25" s="28">
        <v>0</v>
      </c>
      <c r="D25" s="32">
        <f t="shared" ref="D25:D26" si="0">+B25/(B25+C25)</f>
        <v>1</v>
      </c>
      <c r="E25" s="32">
        <f>+C25/(B25)</f>
        <v>0</v>
      </c>
    </row>
    <row r="26" spans="1:7" x14ac:dyDescent="0.3">
      <c r="A26" s="18" t="s">
        <v>77</v>
      </c>
      <c r="B26" s="27">
        <v>1000000</v>
      </c>
      <c r="C26" s="28">
        <v>0</v>
      </c>
      <c r="D26" s="32">
        <f t="shared" si="0"/>
        <v>1</v>
      </c>
      <c r="E26" s="32">
        <f>+C26/(B26)</f>
        <v>0</v>
      </c>
    </row>
    <row r="27" spans="1:7" ht="16.2" thickBot="1" x14ac:dyDescent="0.35">
      <c r="A27" s="19" t="s">
        <v>31</v>
      </c>
      <c r="B27" s="29">
        <f>SUM(B24:B26)</f>
        <v>150000000</v>
      </c>
      <c r="C27" s="29">
        <f>SUM(C24:C26)</f>
        <v>30000000</v>
      </c>
      <c r="D27" s="21"/>
    </row>
    <row r="29" spans="1:7" x14ac:dyDescent="0.3">
      <c r="C29" s="20"/>
    </row>
    <row r="30" spans="1:7" x14ac:dyDescent="0.3">
      <c r="C30" s="20"/>
    </row>
  </sheetData>
  <mergeCells count="8">
    <mergeCell ref="A9:C9"/>
    <mergeCell ref="A22:C22"/>
    <mergeCell ref="A1:C1"/>
    <mergeCell ref="A2:C2"/>
    <mergeCell ref="A5:C5"/>
    <mergeCell ref="A6:C6"/>
    <mergeCell ref="B7:C7"/>
    <mergeCell ref="A8:C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78"/>
  <sheetViews>
    <sheetView tabSelected="1" zoomScale="70" zoomScaleNormal="70" workbookViewId="0">
      <selection activeCell="D28" sqref="D28"/>
    </sheetView>
  </sheetViews>
  <sheetFormatPr defaultColWidth="9" defaultRowHeight="14.4" x14ac:dyDescent="0.3"/>
  <cols>
    <col min="1" max="1" width="15" style="117" customWidth="1"/>
    <col min="2" max="2" width="35.77734375" style="53" customWidth="1"/>
    <col min="3" max="3" width="52.33203125" style="53" customWidth="1"/>
    <col min="4" max="4" width="36.6640625" style="117" customWidth="1"/>
    <col min="5" max="6" width="15" style="117" bestFit="1" customWidth="1"/>
    <col min="7" max="7" width="17" style="183" customWidth="1"/>
    <col min="8" max="9" width="15.6640625" style="184" customWidth="1"/>
    <col min="10" max="10" width="16.77734375" style="117" bestFit="1" customWidth="1"/>
    <col min="11" max="11" width="19.33203125" style="117" customWidth="1"/>
    <col min="12" max="12" width="15.33203125" style="117" customWidth="1"/>
    <col min="13" max="13" width="15" style="117" customWidth="1"/>
    <col min="14" max="14" width="34.77734375" style="53" customWidth="1"/>
    <col min="15" max="15" width="17.6640625" style="121" bestFit="1" customWidth="1"/>
    <col min="16" max="16" width="9" style="121"/>
    <col min="17" max="17" width="68.33203125" style="53" customWidth="1"/>
    <col min="18" max="18" width="57.33203125" style="53" customWidth="1"/>
    <col min="19" max="16384" width="9" style="53"/>
  </cols>
  <sheetData>
    <row r="1" spans="1:20" ht="16.2" thickBot="1" x14ac:dyDescent="0.35">
      <c r="A1" s="46" t="s">
        <v>34</v>
      </c>
      <c r="B1" s="47"/>
      <c r="C1" s="47"/>
      <c r="D1" s="47"/>
      <c r="E1" s="47"/>
      <c r="F1" s="47"/>
      <c r="G1" s="47"/>
      <c r="H1" s="47"/>
      <c r="I1" s="47"/>
      <c r="J1" s="47"/>
      <c r="K1" s="47"/>
      <c r="L1" s="47"/>
      <c r="M1" s="47"/>
      <c r="N1" s="48"/>
      <c r="O1" s="49"/>
      <c r="P1" s="49"/>
      <c r="Q1" s="50"/>
      <c r="R1" s="51"/>
      <c r="S1" s="52"/>
      <c r="T1" s="52"/>
    </row>
    <row r="2" spans="1:20" ht="16.2" thickBot="1" x14ac:dyDescent="0.35">
      <c r="A2" s="54" t="s">
        <v>35</v>
      </c>
      <c r="B2" s="55"/>
      <c r="C2" s="55"/>
      <c r="D2" s="55"/>
      <c r="E2" s="55"/>
      <c r="F2" s="55"/>
      <c r="G2" s="55"/>
      <c r="H2" s="55"/>
      <c r="I2" s="55"/>
      <c r="J2" s="55"/>
      <c r="K2" s="55"/>
      <c r="L2" s="55"/>
      <c r="M2" s="55"/>
      <c r="N2" s="56"/>
      <c r="O2" s="49"/>
      <c r="P2" s="49"/>
      <c r="Q2" s="57"/>
      <c r="R2" s="51"/>
      <c r="S2" s="52"/>
      <c r="T2" s="52"/>
    </row>
    <row r="3" spans="1:20" x14ac:dyDescent="0.3">
      <c r="A3" s="58" t="s">
        <v>36</v>
      </c>
      <c r="B3" s="59" t="s">
        <v>37</v>
      </c>
      <c r="C3" s="59" t="s">
        <v>38</v>
      </c>
      <c r="D3" s="59" t="s">
        <v>111</v>
      </c>
      <c r="E3" s="59" t="s">
        <v>39</v>
      </c>
      <c r="F3" s="59" t="s">
        <v>40</v>
      </c>
      <c r="G3" s="60" t="s">
        <v>41</v>
      </c>
      <c r="H3" s="60"/>
      <c r="I3" s="60"/>
      <c r="J3" s="59" t="s">
        <v>42</v>
      </c>
      <c r="K3" s="59" t="s">
        <v>112</v>
      </c>
      <c r="L3" s="59" t="s">
        <v>43</v>
      </c>
      <c r="M3" s="59"/>
      <c r="N3" s="61" t="s">
        <v>113</v>
      </c>
      <c r="O3" s="49"/>
      <c r="P3" s="49"/>
      <c r="Q3" s="57"/>
      <c r="R3" s="51"/>
      <c r="S3" s="52"/>
      <c r="T3" s="52"/>
    </row>
    <row r="4" spans="1:20" ht="33" customHeight="1" thickBot="1" x14ac:dyDescent="0.35">
      <c r="A4" s="62"/>
      <c r="B4" s="63"/>
      <c r="C4" s="63"/>
      <c r="D4" s="63"/>
      <c r="E4" s="63"/>
      <c r="F4" s="63"/>
      <c r="G4" s="64" t="s">
        <v>44</v>
      </c>
      <c r="H4" s="65" t="s">
        <v>45</v>
      </c>
      <c r="I4" s="65" t="s">
        <v>46</v>
      </c>
      <c r="J4" s="63"/>
      <c r="K4" s="63"/>
      <c r="L4" s="66" t="s">
        <v>47</v>
      </c>
      <c r="M4" s="66" t="s">
        <v>48</v>
      </c>
      <c r="N4" s="67"/>
      <c r="O4" s="49"/>
      <c r="P4" s="49"/>
      <c r="Q4" s="68"/>
      <c r="R4" s="51"/>
      <c r="S4" s="52"/>
      <c r="T4" s="52"/>
    </row>
    <row r="5" spans="1:20" ht="159.6" customHeight="1" x14ac:dyDescent="0.3">
      <c r="A5" s="69" t="s">
        <v>71</v>
      </c>
      <c r="B5" s="70" t="s">
        <v>115</v>
      </c>
      <c r="C5" s="71" t="s">
        <v>79</v>
      </c>
      <c r="D5" s="72" t="s">
        <v>70</v>
      </c>
      <c r="E5" s="73">
        <v>1</v>
      </c>
      <c r="F5" s="74" t="s">
        <v>81</v>
      </c>
      <c r="G5" s="75">
        <v>28386951</v>
      </c>
      <c r="H5" s="76">
        <v>0.83</v>
      </c>
      <c r="I5" s="76">
        <v>0.17</v>
      </c>
      <c r="J5" s="74">
        <v>1</v>
      </c>
      <c r="K5" s="74" t="s">
        <v>49</v>
      </c>
      <c r="L5" s="77">
        <v>43101</v>
      </c>
      <c r="M5" s="77">
        <v>43335</v>
      </c>
      <c r="N5" s="78"/>
      <c r="O5" s="79">
        <f>+H5*G5</f>
        <v>23561169.329999998</v>
      </c>
      <c r="P5" s="49"/>
      <c r="Q5" s="57"/>
      <c r="R5" s="51"/>
      <c r="S5" s="52"/>
      <c r="T5" s="52"/>
    </row>
    <row r="6" spans="1:20" ht="75" customHeight="1" x14ac:dyDescent="0.3">
      <c r="A6" s="80" t="s">
        <v>71</v>
      </c>
      <c r="B6" s="81" t="s">
        <v>106</v>
      </c>
      <c r="C6" s="82" t="s">
        <v>80</v>
      </c>
      <c r="D6" s="83" t="s">
        <v>70</v>
      </c>
      <c r="E6" s="84">
        <v>1</v>
      </c>
      <c r="F6" s="85" t="s">
        <v>82</v>
      </c>
      <c r="G6" s="75">
        <v>53993267</v>
      </c>
      <c r="H6" s="86">
        <v>0.9</v>
      </c>
      <c r="I6" s="86">
        <v>0.1</v>
      </c>
      <c r="J6" s="74">
        <v>1</v>
      </c>
      <c r="K6" s="85" t="s">
        <v>49</v>
      </c>
      <c r="L6" s="87">
        <v>43124</v>
      </c>
      <c r="M6" s="87">
        <v>43346</v>
      </c>
      <c r="N6" s="88"/>
      <c r="O6" s="79">
        <f t="shared" ref="O6:O7" si="0">+H6*G6</f>
        <v>48593940.300000004</v>
      </c>
      <c r="P6" s="49"/>
      <c r="Q6" s="57"/>
      <c r="R6" s="51"/>
      <c r="S6" s="52"/>
      <c r="T6" s="52"/>
    </row>
    <row r="7" spans="1:20" ht="64.2" customHeight="1" x14ac:dyDescent="0.3">
      <c r="A7" s="80" t="s">
        <v>71</v>
      </c>
      <c r="B7" s="89" t="s">
        <v>107</v>
      </c>
      <c r="C7" s="82" t="s">
        <v>89</v>
      </c>
      <c r="D7" s="83" t="s">
        <v>70</v>
      </c>
      <c r="E7" s="84">
        <v>1</v>
      </c>
      <c r="F7" s="85" t="s">
        <v>88</v>
      </c>
      <c r="G7" s="75">
        <v>45803070.906666666</v>
      </c>
      <c r="H7" s="86">
        <v>0.75</v>
      </c>
      <c r="I7" s="86">
        <v>0.25</v>
      </c>
      <c r="J7" s="74">
        <v>1</v>
      </c>
      <c r="K7" s="85" t="s">
        <v>49</v>
      </c>
      <c r="L7" s="87">
        <v>43296</v>
      </c>
      <c r="M7" s="87">
        <v>43631</v>
      </c>
      <c r="N7" s="88"/>
      <c r="O7" s="79">
        <f t="shared" si="0"/>
        <v>34352303.18</v>
      </c>
      <c r="P7" s="49"/>
      <c r="Q7" s="57"/>
      <c r="R7" s="51"/>
      <c r="S7" s="52"/>
      <c r="T7" s="52"/>
    </row>
    <row r="8" spans="1:20" ht="15" thickBot="1" x14ac:dyDescent="0.35">
      <c r="A8" s="90" t="s">
        <v>98</v>
      </c>
      <c r="B8" s="91"/>
      <c r="C8" s="92"/>
      <c r="D8" s="93"/>
      <c r="E8" s="94"/>
      <c r="F8" s="95"/>
      <c r="G8" s="96">
        <f>+SUM(G5:G7)</f>
        <v>128183288.90666667</v>
      </c>
      <c r="H8" s="97"/>
      <c r="I8" s="97"/>
      <c r="J8" s="95"/>
      <c r="K8" s="95"/>
      <c r="L8" s="98"/>
      <c r="M8" s="98"/>
      <c r="N8" s="99"/>
      <c r="O8" s="79">
        <f>+SUM(O5:O7)</f>
        <v>106507412.81</v>
      </c>
      <c r="P8" s="49"/>
      <c r="Q8" s="57"/>
      <c r="R8" s="51"/>
      <c r="S8" s="52"/>
      <c r="T8" s="52"/>
    </row>
    <row r="9" spans="1:20" ht="12" customHeight="1" thickBot="1" x14ac:dyDescent="0.35">
      <c r="A9" s="100"/>
      <c r="B9" s="101"/>
      <c r="C9" s="102"/>
      <c r="D9" s="100"/>
      <c r="E9" s="100"/>
      <c r="F9" s="100"/>
      <c r="G9" s="103">
        <f>+SUM(G5:G8)</f>
        <v>256366577.81333333</v>
      </c>
      <c r="H9" s="103">
        <v>175925925.92592591</v>
      </c>
      <c r="I9" s="103">
        <f>I8*G9</f>
        <v>0</v>
      </c>
      <c r="J9" s="100"/>
      <c r="K9" s="100"/>
      <c r="L9" s="104"/>
      <c r="M9" s="104"/>
      <c r="N9" s="105"/>
      <c r="O9" s="49"/>
      <c r="P9" s="49"/>
      <c r="Q9" s="57"/>
      <c r="R9" s="51"/>
      <c r="S9" s="52"/>
      <c r="T9" s="52"/>
    </row>
    <row r="10" spans="1:20" ht="16.2" thickBot="1" x14ac:dyDescent="0.35">
      <c r="A10" s="54" t="s">
        <v>50</v>
      </c>
      <c r="B10" s="55"/>
      <c r="C10" s="55"/>
      <c r="D10" s="55"/>
      <c r="E10" s="55"/>
      <c r="F10" s="55"/>
      <c r="G10" s="55"/>
      <c r="H10" s="55"/>
      <c r="I10" s="55"/>
      <c r="J10" s="55"/>
      <c r="K10" s="55"/>
      <c r="L10" s="55"/>
      <c r="M10" s="55"/>
      <c r="N10" s="56"/>
      <c r="O10" s="49"/>
      <c r="P10" s="49"/>
      <c r="Q10" s="57"/>
      <c r="R10" s="51"/>
      <c r="S10" s="52"/>
      <c r="T10" s="52"/>
    </row>
    <row r="11" spans="1:20" ht="15" customHeight="1" x14ac:dyDescent="0.3">
      <c r="A11" s="58" t="s">
        <v>36</v>
      </c>
      <c r="B11" s="59" t="s">
        <v>37</v>
      </c>
      <c r="C11" s="59" t="s">
        <v>38</v>
      </c>
      <c r="D11" s="59" t="s">
        <v>114</v>
      </c>
      <c r="E11" s="59" t="s">
        <v>39</v>
      </c>
      <c r="F11" s="59" t="s">
        <v>40</v>
      </c>
      <c r="G11" s="60" t="s">
        <v>41</v>
      </c>
      <c r="H11" s="60"/>
      <c r="I11" s="60"/>
      <c r="J11" s="59" t="s">
        <v>42</v>
      </c>
      <c r="K11" s="59" t="s">
        <v>112</v>
      </c>
      <c r="L11" s="59" t="s">
        <v>43</v>
      </c>
      <c r="M11" s="59"/>
      <c r="N11" s="61" t="s">
        <v>113</v>
      </c>
      <c r="O11" s="49"/>
      <c r="P11" s="49"/>
      <c r="Q11" s="57"/>
      <c r="R11" s="51"/>
      <c r="S11" s="52"/>
      <c r="T11" s="52"/>
    </row>
    <row r="12" spans="1:20" ht="36" customHeight="1" thickBot="1" x14ac:dyDescent="0.35">
      <c r="A12" s="62"/>
      <c r="B12" s="63"/>
      <c r="C12" s="63"/>
      <c r="D12" s="63"/>
      <c r="E12" s="63"/>
      <c r="F12" s="63"/>
      <c r="G12" s="64" t="s">
        <v>44</v>
      </c>
      <c r="H12" s="65" t="s">
        <v>45</v>
      </c>
      <c r="I12" s="65" t="s">
        <v>46</v>
      </c>
      <c r="J12" s="63"/>
      <c r="K12" s="63"/>
      <c r="L12" s="66" t="s">
        <v>47</v>
      </c>
      <c r="M12" s="66" t="s">
        <v>48</v>
      </c>
      <c r="N12" s="67"/>
      <c r="O12" s="49"/>
      <c r="P12" s="49"/>
      <c r="Q12" s="50"/>
      <c r="R12" s="51"/>
      <c r="S12" s="52"/>
      <c r="T12" s="52"/>
    </row>
    <row r="13" spans="1:20" s="112" customFormat="1" ht="43.2" x14ac:dyDescent="0.3">
      <c r="A13" s="69" t="s">
        <v>71</v>
      </c>
      <c r="B13" s="106" t="s">
        <v>96</v>
      </c>
      <c r="C13" s="89" t="s">
        <v>93</v>
      </c>
      <c r="D13" s="107" t="s">
        <v>99</v>
      </c>
      <c r="E13" s="108" t="s">
        <v>94</v>
      </c>
      <c r="F13" s="108" t="s">
        <v>94</v>
      </c>
      <c r="G13" s="75">
        <v>980000</v>
      </c>
      <c r="H13" s="109">
        <v>1</v>
      </c>
      <c r="I13" s="109">
        <v>0</v>
      </c>
      <c r="J13" s="108">
        <v>2</v>
      </c>
      <c r="K13" s="108" t="s">
        <v>49</v>
      </c>
      <c r="L13" s="110">
        <v>43480</v>
      </c>
      <c r="M13" s="110" t="s">
        <v>103</v>
      </c>
      <c r="N13" s="89"/>
      <c r="O13" s="111"/>
      <c r="P13" s="111"/>
    </row>
    <row r="14" spans="1:20" x14ac:dyDescent="0.3">
      <c r="A14" s="69" t="s">
        <v>98</v>
      </c>
      <c r="B14" s="81"/>
      <c r="C14" s="81"/>
      <c r="D14" s="113"/>
      <c r="E14" s="114"/>
      <c r="F14" s="114"/>
      <c r="G14" s="75">
        <f>+G13</f>
        <v>980000</v>
      </c>
      <c r="H14" s="115"/>
      <c r="I14" s="115"/>
      <c r="J14" s="114"/>
      <c r="K14" s="114"/>
      <c r="L14" s="116"/>
      <c r="M14" s="116"/>
      <c r="N14" s="81"/>
      <c r="O14" s="49"/>
      <c r="P14" s="49"/>
      <c r="Q14" s="57"/>
      <c r="R14" s="51"/>
      <c r="S14" s="52"/>
      <c r="T14" s="52"/>
    </row>
    <row r="15" spans="1:20" ht="15" thickBot="1" x14ac:dyDescent="0.35">
      <c r="F15" s="118"/>
      <c r="G15" s="119">
        <f>G13+G14</f>
        <v>1960000</v>
      </c>
      <c r="H15" s="120">
        <f>11111111.1111111+H14*G14</f>
        <v>11111111.111111101</v>
      </c>
      <c r="I15" s="120">
        <v>3888888.8888888885</v>
      </c>
      <c r="J15" s="118"/>
      <c r="O15" s="49"/>
      <c r="P15" s="49"/>
      <c r="Q15" s="57"/>
      <c r="R15" s="51"/>
      <c r="S15" s="52"/>
      <c r="T15" s="52"/>
    </row>
    <row r="16" spans="1:20" ht="16.2" thickBot="1" x14ac:dyDescent="0.35">
      <c r="A16" s="54" t="s">
        <v>69</v>
      </c>
      <c r="B16" s="55"/>
      <c r="C16" s="55"/>
      <c r="D16" s="55"/>
      <c r="E16" s="55"/>
      <c r="F16" s="55"/>
      <c r="G16" s="55"/>
      <c r="H16" s="55"/>
      <c r="I16" s="55"/>
      <c r="J16" s="55"/>
      <c r="K16" s="55"/>
      <c r="L16" s="55"/>
      <c r="M16" s="55"/>
      <c r="N16" s="56"/>
      <c r="O16" s="49"/>
      <c r="P16" s="49"/>
      <c r="Q16" s="57"/>
      <c r="R16" s="51"/>
      <c r="S16" s="52"/>
      <c r="T16" s="52"/>
    </row>
    <row r="17" spans="1:18" x14ac:dyDescent="0.3">
      <c r="A17" s="58" t="s">
        <v>36</v>
      </c>
      <c r="B17" s="59" t="s">
        <v>37</v>
      </c>
      <c r="C17" s="59" t="s">
        <v>38</v>
      </c>
      <c r="D17" s="59" t="s">
        <v>114</v>
      </c>
      <c r="E17" s="59" t="s">
        <v>39</v>
      </c>
      <c r="F17" s="59" t="s">
        <v>40</v>
      </c>
      <c r="G17" s="60" t="s">
        <v>41</v>
      </c>
      <c r="H17" s="60"/>
      <c r="I17" s="60"/>
      <c r="J17" s="59" t="s">
        <v>42</v>
      </c>
      <c r="K17" s="59" t="s">
        <v>112</v>
      </c>
      <c r="L17" s="59" t="s">
        <v>43</v>
      </c>
      <c r="M17" s="59"/>
      <c r="N17" s="61" t="s">
        <v>113</v>
      </c>
      <c r="Q17" s="57"/>
      <c r="R17" s="68"/>
    </row>
    <row r="18" spans="1:18" ht="28.2" thickBot="1" x14ac:dyDescent="0.35">
      <c r="A18" s="62"/>
      <c r="B18" s="63"/>
      <c r="C18" s="63"/>
      <c r="D18" s="63"/>
      <c r="E18" s="63"/>
      <c r="F18" s="63"/>
      <c r="G18" s="64" t="s">
        <v>44</v>
      </c>
      <c r="H18" s="65" t="s">
        <v>45</v>
      </c>
      <c r="I18" s="65" t="s">
        <v>46</v>
      </c>
      <c r="J18" s="63"/>
      <c r="K18" s="63"/>
      <c r="L18" s="66" t="s">
        <v>51</v>
      </c>
      <c r="M18" s="66" t="s">
        <v>48</v>
      </c>
      <c r="N18" s="67"/>
      <c r="Q18" s="57"/>
      <c r="R18" s="68"/>
    </row>
    <row r="19" spans="1:18" ht="95.55" customHeight="1" x14ac:dyDescent="0.3">
      <c r="A19" s="69" t="s">
        <v>71</v>
      </c>
      <c r="B19" s="81" t="s">
        <v>26</v>
      </c>
      <c r="C19" s="122" t="s">
        <v>108</v>
      </c>
      <c r="D19" s="123"/>
      <c r="E19" s="74" t="s">
        <v>94</v>
      </c>
      <c r="F19" s="74" t="s">
        <v>94</v>
      </c>
      <c r="G19" s="75" t="s">
        <v>105</v>
      </c>
      <c r="H19" s="124">
        <v>1</v>
      </c>
      <c r="I19" s="124">
        <v>0</v>
      </c>
      <c r="J19" s="85">
        <v>3</v>
      </c>
      <c r="K19" s="74"/>
      <c r="L19" s="77"/>
      <c r="M19" s="77"/>
      <c r="N19" s="88"/>
      <c r="Q19" s="57"/>
      <c r="R19" s="68"/>
    </row>
    <row r="20" spans="1:18" ht="36.75" hidden="1" customHeight="1" x14ac:dyDescent="0.3">
      <c r="A20" s="80"/>
      <c r="B20" s="81"/>
      <c r="C20" s="122"/>
      <c r="D20" s="125"/>
      <c r="E20" s="85"/>
      <c r="F20" s="85"/>
      <c r="G20" s="75"/>
      <c r="H20" s="126"/>
      <c r="I20" s="126"/>
      <c r="J20" s="85"/>
      <c r="K20" s="85"/>
      <c r="L20" s="87"/>
      <c r="M20" s="87"/>
      <c r="N20" s="88"/>
      <c r="Q20" s="57"/>
      <c r="R20" s="68"/>
    </row>
    <row r="21" spans="1:18" x14ac:dyDescent="0.3">
      <c r="F21" s="118"/>
      <c r="G21" s="119">
        <f>SUM(G19:G20)</f>
        <v>0</v>
      </c>
      <c r="H21" s="120">
        <f>G21*H20</f>
        <v>0</v>
      </c>
      <c r="I21" s="120">
        <f>G21*I20</f>
        <v>0</v>
      </c>
      <c r="Q21" s="57"/>
      <c r="R21" s="68"/>
    </row>
    <row r="22" spans="1:18" ht="15.6" x14ac:dyDescent="0.3">
      <c r="A22" s="127" t="s">
        <v>53</v>
      </c>
      <c r="B22" s="127"/>
      <c r="C22" s="127"/>
      <c r="D22" s="127"/>
      <c r="E22" s="127"/>
      <c r="F22" s="127"/>
      <c r="G22" s="127"/>
      <c r="H22" s="127"/>
      <c r="I22" s="127"/>
      <c r="J22" s="127"/>
      <c r="K22" s="127"/>
      <c r="L22" s="127"/>
      <c r="M22" s="127"/>
      <c r="N22" s="127"/>
      <c r="Q22" s="57"/>
      <c r="R22" s="68"/>
    </row>
    <row r="23" spans="1:18" ht="15.6" x14ac:dyDescent="0.3">
      <c r="A23" s="128" t="s">
        <v>36</v>
      </c>
      <c r="B23" s="128" t="s">
        <v>37</v>
      </c>
      <c r="C23" s="128" t="s">
        <v>38</v>
      </c>
      <c r="D23" s="128" t="s">
        <v>114</v>
      </c>
      <c r="E23" s="129"/>
      <c r="F23" s="129"/>
      <c r="G23" s="130" t="s">
        <v>41</v>
      </c>
      <c r="H23" s="130"/>
      <c r="I23" s="130"/>
      <c r="J23" s="128" t="s">
        <v>42</v>
      </c>
      <c r="K23" s="128" t="s">
        <v>112</v>
      </c>
      <c r="L23" s="128" t="s">
        <v>43</v>
      </c>
      <c r="M23" s="128"/>
      <c r="N23" s="128" t="s">
        <v>113</v>
      </c>
      <c r="Q23" s="57"/>
      <c r="R23" s="68"/>
    </row>
    <row r="24" spans="1:18" ht="48.45" customHeight="1" x14ac:dyDescent="0.3">
      <c r="A24" s="128"/>
      <c r="B24" s="128"/>
      <c r="C24" s="128"/>
      <c r="D24" s="128"/>
      <c r="E24" s="128" t="s">
        <v>40</v>
      </c>
      <c r="F24" s="128"/>
      <c r="G24" s="131" t="s">
        <v>44</v>
      </c>
      <c r="H24" s="132" t="s">
        <v>45</v>
      </c>
      <c r="I24" s="133" t="s">
        <v>46</v>
      </c>
      <c r="J24" s="128"/>
      <c r="K24" s="128"/>
      <c r="L24" s="131" t="s">
        <v>54</v>
      </c>
      <c r="M24" s="131" t="s">
        <v>48</v>
      </c>
      <c r="N24" s="128"/>
      <c r="Q24" s="57"/>
      <c r="R24" s="68"/>
    </row>
    <row r="25" spans="1:18" ht="40.799999999999997" customHeight="1" x14ac:dyDescent="0.3">
      <c r="A25" s="134" t="s">
        <v>71</v>
      </c>
      <c r="B25" s="106" t="s">
        <v>84</v>
      </c>
      <c r="C25" s="135" t="s">
        <v>102</v>
      </c>
      <c r="D25" s="134" t="s">
        <v>110</v>
      </c>
      <c r="E25" s="136">
        <v>1</v>
      </c>
      <c r="F25" s="136"/>
      <c r="G25" s="75">
        <v>200000</v>
      </c>
      <c r="H25" s="137">
        <v>1</v>
      </c>
      <c r="I25" s="137">
        <v>0</v>
      </c>
      <c r="J25" s="134">
        <v>2</v>
      </c>
      <c r="K25" s="134" t="s">
        <v>49</v>
      </c>
      <c r="L25" s="110"/>
      <c r="M25" s="110"/>
      <c r="N25" s="138" t="s">
        <v>83</v>
      </c>
      <c r="O25" s="139">
        <f>+H25*G25</f>
        <v>200000</v>
      </c>
      <c r="Q25" s="57"/>
      <c r="R25" s="68"/>
    </row>
    <row r="26" spans="1:18" ht="55.95" customHeight="1" x14ac:dyDescent="0.3">
      <c r="A26" s="134" t="s">
        <v>71</v>
      </c>
      <c r="B26" s="140" t="s">
        <v>55</v>
      </c>
      <c r="C26" s="134" t="s">
        <v>97</v>
      </c>
      <c r="D26" s="134" t="s">
        <v>109</v>
      </c>
      <c r="E26" s="141">
        <v>1</v>
      </c>
      <c r="F26" s="141"/>
      <c r="G26" s="75">
        <v>50000</v>
      </c>
      <c r="H26" s="137">
        <v>1</v>
      </c>
      <c r="I26" s="137">
        <v>0</v>
      </c>
      <c r="J26" s="142">
        <v>3</v>
      </c>
      <c r="K26" s="134" t="s">
        <v>49</v>
      </c>
      <c r="L26" s="110">
        <v>43296</v>
      </c>
      <c r="M26" s="110">
        <v>44757</v>
      </c>
      <c r="N26" s="138" t="s">
        <v>104</v>
      </c>
      <c r="O26" s="139">
        <f t="shared" ref="O26:O31" si="1">+H26*G26</f>
        <v>50000</v>
      </c>
      <c r="Q26" s="50"/>
      <c r="R26" s="50"/>
    </row>
    <row r="27" spans="1:18" ht="58.2" customHeight="1" x14ac:dyDescent="0.3">
      <c r="A27" s="134" t="s">
        <v>71</v>
      </c>
      <c r="B27" s="140" t="s">
        <v>116</v>
      </c>
      <c r="C27" s="134" t="s">
        <v>117</v>
      </c>
      <c r="D27" s="134" t="s">
        <v>52</v>
      </c>
      <c r="E27" s="141">
        <v>1</v>
      </c>
      <c r="F27" s="141"/>
      <c r="G27" s="75">
        <v>1135478</v>
      </c>
      <c r="H27" s="137">
        <v>0.83</v>
      </c>
      <c r="I27" s="137">
        <v>0.17</v>
      </c>
      <c r="J27" s="134">
        <v>1</v>
      </c>
      <c r="K27" s="134" t="s">
        <v>49</v>
      </c>
      <c r="L27" s="110">
        <v>43070</v>
      </c>
      <c r="M27" s="110">
        <v>43336</v>
      </c>
      <c r="N27" s="138"/>
      <c r="O27" s="139">
        <f t="shared" si="1"/>
        <v>942446.74</v>
      </c>
      <c r="R27" s="50"/>
    </row>
    <row r="28" spans="1:18" ht="46.2" customHeight="1" x14ac:dyDescent="0.3">
      <c r="A28" s="134" t="s">
        <v>71</v>
      </c>
      <c r="B28" s="140" t="s">
        <v>85</v>
      </c>
      <c r="C28" s="134" t="s">
        <v>86</v>
      </c>
      <c r="D28" s="134" t="s">
        <v>52</v>
      </c>
      <c r="E28" s="141">
        <v>1</v>
      </c>
      <c r="F28" s="141"/>
      <c r="G28" s="75">
        <v>2159731</v>
      </c>
      <c r="H28" s="137">
        <v>0.9</v>
      </c>
      <c r="I28" s="137">
        <v>0.1</v>
      </c>
      <c r="J28" s="134">
        <v>1</v>
      </c>
      <c r="K28" s="134" t="s">
        <v>49</v>
      </c>
      <c r="L28" s="110">
        <v>43090</v>
      </c>
      <c r="M28" s="110">
        <v>43346</v>
      </c>
      <c r="N28" s="138"/>
      <c r="O28" s="139">
        <f t="shared" si="1"/>
        <v>1943757.9000000001</v>
      </c>
      <c r="Q28" s="143"/>
      <c r="R28" s="50"/>
    </row>
    <row r="29" spans="1:18" ht="75" customHeight="1" x14ac:dyDescent="0.3">
      <c r="A29" s="134" t="s">
        <v>71</v>
      </c>
      <c r="B29" s="140" t="s">
        <v>90</v>
      </c>
      <c r="C29" s="144" t="s">
        <v>91</v>
      </c>
      <c r="D29" s="134" t="s">
        <v>52</v>
      </c>
      <c r="E29" s="145">
        <v>1</v>
      </c>
      <c r="F29" s="146"/>
      <c r="G29" s="75">
        <v>1832122.8362666664</v>
      </c>
      <c r="H29" s="137">
        <v>0.75</v>
      </c>
      <c r="I29" s="137">
        <v>0.25</v>
      </c>
      <c r="J29" s="134">
        <v>1</v>
      </c>
      <c r="K29" s="134" t="s">
        <v>49</v>
      </c>
      <c r="L29" s="110">
        <v>43304</v>
      </c>
      <c r="M29" s="110">
        <v>43631</v>
      </c>
      <c r="N29" s="138"/>
      <c r="O29" s="139">
        <f t="shared" si="1"/>
        <v>1374092.1271999998</v>
      </c>
      <c r="Q29" s="143"/>
      <c r="R29" s="50"/>
    </row>
    <row r="30" spans="1:18" ht="64.2" customHeight="1" x14ac:dyDescent="0.3">
      <c r="A30" s="134" t="s">
        <v>71</v>
      </c>
      <c r="B30" s="140" t="s">
        <v>92</v>
      </c>
      <c r="C30" s="144" t="s">
        <v>100</v>
      </c>
      <c r="D30" s="134" t="s">
        <v>52</v>
      </c>
      <c r="E30" s="145">
        <v>1</v>
      </c>
      <c r="F30" s="146"/>
      <c r="G30" s="75">
        <v>200000</v>
      </c>
      <c r="H30" s="137">
        <v>1</v>
      </c>
      <c r="I30" s="137">
        <v>0</v>
      </c>
      <c r="J30" s="134">
        <v>2</v>
      </c>
      <c r="K30" s="134" t="s">
        <v>49</v>
      </c>
      <c r="L30" s="110">
        <v>43485</v>
      </c>
      <c r="M30" s="110">
        <v>43809</v>
      </c>
      <c r="N30" s="138"/>
      <c r="O30" s="139">
        <f t="shared" si="1"/>
        <v>200000</v>
      </c>
      <c r="Q30" s="50"/>
      <c r="R30" s="50"/>
    </row>
    <row r="31" spans="1:18" ht="28.8" x14ac:dyDescent="0.3">
      <c r="A31" s="134" t="s">
        <v>71</v>
      </c>
      <c r="B31" s="147" t="s">
        <v>101</v>
      </c>
      <c r="C31" s="144" t="s">
        <v>102</v>
      </c>
      <c r="D31" s="148" t="s">
        <v>52</v>
      </c>
      <c r="E31" s="145">
        <v>1</v>
      </c>
      <c r="F31" s="146"/>
      <c r="G31" s="75">
        <v>260000</v>
      </c>
      <c r="H31" s="137">
        <v>1</v>
      </c>
      <c r="I31" s="137">
        <v>0</v>
      </c>
      <c r="J31" s="134">
        <v>2</v>
      </c>
      <c r="K31" s="134" t="s">
        <v>49</v>
      </c>
      <c r="L31" s="110">
        <v>43485</v>
      </c>
      <c r="M31" s="110">
        <v>43809</v>
      </c>
      <c r="N31" s="138"/>
      <c r="O31" s="139">
        <f t="shared" si="1"/>
        <v>260000</v>
      </c>
      <c r="Q31" s="50"/>
      <c r="R31" s="50"/>
    </row>
    <row r="32" spans="1:18" x14ac:dyDescent="0.3">
      <c r="A32" s="134" t="s">
        <v>98</v>
      </c>
      <c r="B32" s="147"/>
      <c r="C32" s="134"/>
      <c r="D32" s="134"/>
      <c r="E32" s="145"/>
      <c r="F32" s="146"/>
      <c r="G32" s="75">
        <f>+SUM(G25:G31)</f>
        <v>5837331.8362666667</v>
      </c>
      <c r="H32" s="137"/>
      <c r="I32" s="137"/>
      <c r="J32" s="149"/>
      <c r="K32" s="134"/>
      <c r="L32" s="110"/>
      <c r="M32" s="110"/>
      <c r="N32" s="138"/>
      <c r="O32" s="139">
        <f>+SUM(O25:O31)</f>
        <v>4970296.7671999997</v>
      </c>
      <c r="Q32" s="50"/>
      <c r="R32" s="50"/>
    </row>
    <row r="33" spans="1:18" ht="15" thickBot="1" x14ac:dyDescent="0.35">
      <c r="G33" s="150">
        <f>+SUM(G25:G32)</f>
        <v>11674663.672533333</v>
      </c>
      <c r="H33" s="120">
        <f>7037037.03703704+370370.37037</f>
        <v>7407407.4074070398</v>
      </c>
      <c r="I33" s="120">
        <f>G33*I32</f>
        <v>0</v>
      </c>
      <c r="J33" s="118"/>
      <c r="L33" s="151"/>
      <c r="Q33" s="50"/>
      <c r="R33" s="50"/>
    </row>
    <row r="34" spans="1:18" ht="16.2" thickBot="1" x14ac:dyDescent="0.35">
      <c r="A34" s="54" t="s">
        <v>56</v>
      </c>
      <c r="B34" s="55"/>
      <c r="C34" s="55"/>
      <c r="D34" s="55"/>
      <c r="E34" s="55"/>
      <c r="F34" s="55"/>
      <c r="G34" s="55"/>
      <c r="H34" s="55"/>
      <c r="I34" s="55"/>
      <c r="J34" s="55"/>
      <c r="K34" s="55"/>
      <c r="L34" s="55"/>
      <c r="M34" s="55"/>
      <c r="N34" s="56"/>
      <c r="O34" s="111"/>
      <c r="Q34" s="152"/>
      <c r="R34" s="152"/>
    </row>
    <row r="35" spans="1:18" x14ac:dyDescent="0.3">
      <c r="A35" s="58" t="s">
        <v>36</v>
      </c>
      <c r="B35" s="59" t="s">
        <v>37</v>
      </c>
      <c r="C35" s="59" t="s">
        <v>38</v>
      </c>
      <c r="D35" s="59" t="s">
        <v>114</v>
      </c>
      <c r="E35" s="59" t="s">
        <v>40</v>
      </c>
      <c r="F35" s="60" t="s">
        <v>41</v>
      </c>
      <c r="G35" s="60"/>
      <c r="H35" s="60"/>
      <c r="I35" s="153" t="s">
        <v>57</v>
      </c>
      <c r="J35" s="59" t="s">
        <v>42</v>
      </c>
      <c r="K35" s="59" t="s">
        <v>112</v>
      </c>
      <c r="L35" s="59" t="s">
        <v>43</v>
      </c>
      <c r="M35" s="59"/>
      <c r="N35" s="61" t="s">
        <v>113</v>
      </c>
      <c r="Q35" s="152"/>
      <c r="R35" s="152"/>
    </row>
    <row r="36" spans="1:18" ht="42" thickBot="1" x14ac:dyDescent="0.35">
      <c r="A36" s="62"/>
      <c r="B36" s="63"/>
      <c r="C36" s="63"/>
      <c r="D36" s="63"/>
      <c r="E36" s="63"/>
      <c r="F36" s="66" t="s">
        <v>44</v>
      </c>
      <c r="G36" s="64" t="s">
        <v>45</v>
      </c>
      <c r="H36" s="65" t="s">
        <v>46</v>
      </c>
      <c r="I36" s="154"/>
      <c r="J36" s="63"/>
      <c r="K36" s="63"/>
      <c r="L36" s="66" t="s">
        <v>58</v>
      </c>
      <c r="M36" s="66" t="s">
        <v>59</v>
      </c>
      <c r="N36" s="67"/>
      <c r="Q36" s="152"/>
      <c r="R36" s="152"/>
    </row>
    <row r="37" spans="1:18" s="112" customFormat="1" ht="58.8" customHeight="1" x14ac:dyDescent="0.3">
      <c r="A37" s="69" t="s">
        <v>71</v>
      </c>
      <c r="B37" s="155" t="s">
        <v>78</v>
      </c>
      <c r="C37" s="113" t="s">
        <v>95</v>
      </c>
      <c r="D37" s="74" t="s">
        <v>60</v>
      </c>
      <c r="E37" s="74">
        <v>8</v>
      </c>
      <c r="F37" s="156">
        <v>280000</v>
      </c>
      <c r="G37" s="76">
        <v>1</v>
      </c>
      <c r="H37" s="76">
        <v>0</v>
      </c>
      <c r="I37" s="74">
        <v>5</v>
      </c>
      <c r="J37" s="74">
        <v>3</v>
      </c>
      <c r="K37" s="74" t="s">
        <v>49</v>
      </c>
      <c r="L37" s="77">
        <v>43098</v>
      </c>
      <c r="M37" s="77">
        <v>43101</v>
      </c>
      <c r="N37" s="157"/>
      <c r="O37" s="158">
        <f>+F37</f>
        <v>280000</v>
      </c>
      <c r="P37" s="111"/>
      <c r="Q37" s="152"/>
      <c r="R37" s="152"/>
    </row>
    <row r="38" spans="1:18" x14ac:dyDescent="0.3">
      <c r="A38" s="80"/>
      <c r="B38" s="122"/>
      <c r="C38" s="122"/>
      <c r="D38" s="85"/>
      <c r="E38" s="85"/>
      <c r="F38" s="85"/>
      <c r="G38" s="159"/>
      <c r="H38" s="126"/>
      <c r="I38" s="126"/>
      <c r="J38" s="85"/>
      <c r="K38" s="85"/>
      <c r="L38" s="87"/>
      <c r="M38" s="87"/>
      <c r="N38" s="157"/>
      <c r="Q38" s="152"/>
      <c r="R38" s="152"/>
    </row>
    <row r="39" spans="1:18" x14ac:dyDescent="0.3">
      <c r="A39" s="80"/>
      <c r="B39" s="122"/>
      <c r="C39" s="122"/>
      <c r="D39" s="85"/>
      <c r="E39" s="85"/>
      <c r="F39" s="85"/>
      <c r="G39" s="159"/>
      <c r="H39" s="126"/>
      <c r="I39" s="126"/>
      <c r="J39" s="85"/>
      <c r="K39" s="85"/>
      <c r="L39" s="87"/>
      <c r="M39" s="87"/>
      <c r="N39" s="157"/>
      <c r="Q39" s="152"/>
      <c r="R39" s="152"/>
    </row>
    <row r="40" spans="1:18" x14ac:dyDescent="0.3">
      <c r="A40" s="80"/>
      <c r="B40" s="122"/>
      <c r="C40" s="122"/>
      <c r="D40" s="85"/>
      <c r="E40" s="85"/>
      <c r="F40" s="85"/>
      <c r="G40" s="159"/>
      <c r="H40" s="126"/>
      <c r="I40" s="126"/>
      <c r="J40" s="85"/>
      <c r="K40" s="85"/>
      <c r="L40" s="87"/>
      <c r="M40" s="87"/>
      <c r="N40" s="157"/>
      <c r="Q40" s="152"/>
      <c r="R40" s="152"/>
    </row>
    <row r="41" spans="1:18" ht="15" thickBot="1" x14ac:dyDescent="0.35">
      <c r="A41" s="90" t="s">
        <v>98</v>
      </c>
      <c r="B41" s="160"/>
      <c r="C41" s="160"/>
      <c r="D41" s="95"/>
      <c r="E41" s="95"/>
      <c r="F41" s="161">
        <f>+F37</f>
        <v>280000</v>
      </c>
      <c r="G41" s="162"/>
      <c r="H41" s="163"/>
      <c r="I41" s="163"/>
      <c r="J41" s="95"/>
      <c r="K41" s="95"/>
      <c r="L41" s="98"/>
      <c r="M41" s="98"/>
      <c r="N41" s="164"/>
      <c r="Q41" s="152"/>
      <c r="R41" s="152"/>
    </row>
    <row r="42" spans="1:18" ht="15" thickBot="1" x14ac:dyDescent="0.35">
      <c r="F42" s="118"/>
      <c r="G42" s="120">
        <v>1111111.111111111</v>
      </c>
      <c r="H42" s="120">
        <v>388888.88888888888</v>
      </c>
      <c r="I42" s="165"/>
      <c r="J42" s="118"/>
      <c r="K42" s="118"/>
      <c r="Q42" s="152"/>
      <c r="R42" s="152"/>
    </row>
    <row r="43" spans="1:18" ht="16.2" thickBot="1" x14ac:dyDescent="0.35">
      <c r="A43" s="54" t="s">
        <v>61</v>
      </c>
      <c r="B43" s="55"/>
      <c r="C43" s="55"/>
      <c r="D43" s="55"/>
      <c r="E43" s="55"/>
      <c r="F43" s="55"/>
      <c r="G43" s="55"/>
      <c r="H43" s="55"/>
      <c r="I43" s="55"/>
      <c r="J43" s="55"/>
      <c r="K43" s="55"/>
      <c r="L43" s="55"/>
      <c r="M43" s="55"/>
      <c r="N43" s="56"/>
      <c r="Q43" s="152"/>
      <c r="R43" s="152"/>
    </row>
    <row r="44" spans="1:18" ht="15.6" x14ac:dyDescent="0.3">
      <c r="A44" s="58" t="s">
        <v>36</v>
      </c>
      <c r="B44" s="59" t="s">
        <v>37</v>
      </c>
      <c r="C44" s="59" t="s">
        <v>38</v>
      </c>
      <c r="D44" s="59" t="s">
        <v>114</v>
      </c>
      <c r="E44" s="166"/>
      <c r="F44" s="166"/>
      <c r="G44" s="60" t="s">
        <v>41</v>
      </c>
      <c r="H44" s="60"/>
      <c r="I44" s="60"/>
      <c r="J44" s="59" t="s">
        <v>42</v>
      </c>
      <c r="K44" s="59" t="s">
        <v>112</v>
      </c>
      <c r="L44" s="59" t="s">
        <v>43</v>
      </c>
      <c r="M44" s="59"/>
      <c r="N44" s="61" t="s">
        <v>113</v>
      </c>
      <c r="Q44" s="152"/>
      <c r="R44" s="152"/>
    </row>
    <row r="45" spans="1:18" ht="28.95" customHeight="1" thickBot="1" x14ac:dyDescent="0.35">
      <c r="A45" s="62"/>
      <c r="B45" s="63"/>
      <c r="C45" s="63"/>
      <c r="D45" s="63"/>
      <c r="E45" s="63" t="s">
        <v>40</v>
      </c>
      <c r="F45" s="63"/>
      <c r="G45" s="66" t="s">
        <v>44</v>
      </c>
      <c r="H45" s="64" t="s">
        <v>45</v>
      </c>
      <c r="I45" s="65" t="s">
        <v>46</v>
      </c>
      <c r="J45" s="63"/>
      <c r="K45" s="63"/>
      <c r="L45" s="66" t="s">
        <v>54</v>
      </c>
      <c r="M45" s="66" t="s">
        <v>48</v>
      </c>
      <c r="N45" s="67"/>
      <c r="Q45" s="152"/>
      <c r="R45" s="152"/>
    </row>
    <row r="46" spans="1:18" ht="15" customHeight="1" x14ac:dyDescent="0.3">
      <c r="A46" s="69"/>
      <c r="B46" s="113"/>
      <c r="C46" s="113"/>
      <c r="D46" s="74"/>
      <c r="E46" s="167"/>
      <c r="F46" s="168"/>
      <c r="G46" s="75"/>
      <c r="H46" s="169"/>
      <c r="I46" s="124"/>
      <c r="J46" s="124"/>
      <c r="K46" s="74"/>
      <c r="L46" s="77"/>
      <c r="M46" s="77"/>
      <c r="N46" s="170"/>
      <c r="Q46" s="152"/>
      <c r="R46" s="152"/>
    </row>
    <row r="47" spans="1:18" x14ac:dyDescent="0.3">
      <c r="A47" s="69"/>
      <c r="B47" s="122"/>
      <c r="C47" s="122"/>
      <c r="D47" s="85"/>
      <c r="E47" s="145"/>
      <c r="F47" s="146"/>
      <c r="G47" s="75"/>
      <c r="H47" s="159"/>
      <c r="I47" s="126"/>
      <c r="J47" s="126"/>
      <c r="K47" s="85"/>
      <c r="L47" s="87"/>
      <c r="M47" s="87"/>
      <c r="N47" s="171"/>
      <c r="Q47" s="152"/>
      <c r="R47" s="152"/>
    </row>
    <row r="48" spans="1:18" x14ac:dyDescent="0.3">
      <c r="A48" s="69"/>
      <c r="B48" s="122"/>
      <c r="C48" s="122"/>
      <c r="D48" s="85"/>
      <c r="E48" s="145"/>
      <c r="F48" s="146"/>
      <c r="G48" s="75"/>
      <c r="H48" s="159"/>
      <c r="I48" s="126"/>
      <c r="J48" s="126"/>
      <c r="K48" s="85"/>
      <c r="L48" s="87"/>
      <c r="M48" s="87"/>
      <c r="N48" s="171"/>
      <c r="Q48" s="50"/>
      <c r="R48" s="50"/>
    </row>
    <row r="49" spans="1:18" ht="15" thickBot="1" x14ac:dyDescent="0.35">
      <c r="A49" s="90"/>
      <c r="B49" s="160"/>
      <c r="C49" s="160"/>
      <c r="D49" s="95"/>
      <c r="E49" s="172"/>
      <c r="F49" s="173"/>
      <c r="G49" s="95"/>
      <c r="H49" s="162"/>
      <c r="I49" s="163"/>
      <c r="J49" s="163"/>
      <c r="K49" s="95"/>
      <c r="L49" s="98"/>
      <c r="M49" s="98"/>
      <c r="N49" s="174"/>
      <c r="Q49" s="152"/>
      <c r="R49" s="152"/>
    </row>
    <row r="50" spans="1:18" x14ac:dyDescent="0.3">
      <c r="A50" s="100"/>
      <c r="B50" s="175"/>
      <c r="C50" s="175"/>
      <c r="D50" s="100"/>
      <c r="E50" s="100"/>
      <c r="F50" s="100"/>
      <c r="G50" s="100"/>
      <c r="H50" s="176"/>
      <c r="I50" s="177"/>
      <c r="J50" s="177"/>
      <c r="K50" s="100"/>
      <c r="L50" s="100"/>
      <c r="M50" s="100"/>
      <c r="N50" s="175"/>
      <c r="Q50" s="152"/>
      <c r="R50" s="152"/>
    </row>
    <row r="51" spans="1:18" ht="15" thickBot="1" x14ac:dyDescent="0.35">
      <c r="E51" s="100"/>
      <c r="F51" s="100"/>
      <c r="G51" s="100"/>
      <c r="H51" s="176"/>
      <c r="I51" s="177"/>
      <c r="J51" s="177"/>
      <c r="K51" s="100"/>
      <c r="L51" s="100"/>
      <c r="M51" s="100"/>
      <c r="N51" s="175"/>
      <c r="Q51" s="152"/>
      <c r="R51" s="152"/>
    </row>
    <row r="52" spans="1:18" ht="16.2" thickBot="1" x14ac:dyDescent="0.35">
      <c r="A52" s="54" t="s">
        <v>62</v>
      </c>
      <c r="B52" s="55"/>
      <c r="C52" s="55"/>
      <c r="D52" s="55"/>
      <c r="E52" s="55"/>
      <c r="F52" s="55"/>
      <c r="G52" s="55"/>
      <c r="H52" s="55"/>
      <c r="I52" s="55"/>
      <c r="J52" s="55"/>
      <c r="K52" s="55"/>
      <c r="L52" s="55"/>
      <c r="M52" s="55"/>
      <c r="N52" s="56"/>
      <c r="Q52" s="152"/>
      <c r="R52" s="152"/>
    </row>
    <row r="53" spans="1:18" x14ac:dyDescent="0.3">
      <c r="A53" s="58" t="s">
        <v>36</v>
      </c>
      <c r="B53" s="59" t="s">
        <v>63</v>
      </c>
      <c r="C53" s="59" t="s">
        <v>38</v>
      </c>
      <c r="D53" s="59"/>
      <c r="E53" s="59" t="s">
        <v>40</v>
      </c>
      <c r="F53" s="59"/>
      <c r="G53" s="60" t="s">
        <v>41</v>
      </c>
      <c r="H53" s="60"/>
      <c r="I53" s="60"/>
      <c r="J53" s="59" t="s">
        <v>42</v>
      </c>
      <c r="K53" s="153" t="s">
        <v>64</v>
      </c>
      <c r="L53" s="59" t="s">
        <v>43</v>
      </c>
      <c r="M53" s="59"/>
      <c r="N53" s="178" t="s">
        <v>65</v>
      </c>
      <c r="Q53" s="152"/>
      <c r="R53" s="152"/>
    </row>
    <row r="54" spans="1:18" ht="27" customHeight="1" thickBot="1" x14ac:dyDescent="0.35">
      <c r="A54" s="62"/>
      <c r="B54" s="63"/>
      <c r="C54" s="63"/>
      <c r="D54" s="63"/>
      <c r="E54" s="63"/>
      <c r="F54" s="63"/>
      <c r="G54" s="66" t="s">
        <v>44</v>
      </c>
      <c r="H54" s="66" t="s">
        <v>45</v>
      </c>
      <c r="I54" s="64" t="s">
        <v>46</v>
      </c>
      <c r="J54" s="63"/>
      <c r="K54" s="154"/>
      <c r="L54" s="66" t="s">
        <v>66</v>
      </c>
      <c r="M54" s="66" t="s">
        <v>67</v>
      </c>
      <c r="N54" s="179"/>
      <c r="Q54" s="152"/>
      <c r="R54" s="152"/>
    </row>
    <row r="55" spans="1:18" ht="15" customHeight="1" x14ac:dyDescent="0.3">
      <c r="A55" s="69"/>
      <c r="B55" s="113"/>
      <c r="C55" s="180"/>
      <c r="D55" s="180"/>
      <c r="E55" s="180"/>
      <c r="F55" s="180"/>
      <c r="G55" s="75"/>
      <c r="H55" s="74"/>
      <c r="I55" s="169"/>
      <c r="J55" s="124"/>
      <c r="K55" s="124"/>
      <c r="L55" s="77"/>
      <c r="M55" s="77"/>
      <c r="N55" s="170"/>
      <c r="Q55" s="152"/>
      <c r="R55" s="152"/>
    </row>
    <row r="56" spans="1:18" x14ac:dyDescent="0.3">
      <c r="A56" s="69"/>
      <c r="B56" s="122"/>
      <c r="C56" s="181"/>
      <c r="D56" s="181"/>
      <c r="E56" s="181"/>
      <c r="F56" s="181"/>
      <c r="G56" s="75"/>
      <c r="H56" s="85"/>
      <c r="I56" s="159"/>
      <c r="J56" s="126"/>
      <c r="K56" s="126"/>
      <c r="L56" s="87"/>
      <c r="M56" s="87"/>
      <c r="N56" s="171"/>
      <c r="Q56" s="152"/>
      <c r="R56" s="152"/>
    </row>
    <row r="57" spans="1:18" x14ac:dyDescent="0.3">
      <c r="A57" s="69"/>
      <c r="B57" s="122"/>
      <c r="C57" s="181"/>
      <c r="D57" s="181"/>
      <c r="E57" s="181"/>
      <c r="F57" s="181"/>
      <c r="G57" s="75"/>
      <c r="H57" s="85"/>
      <c r="I57" s="159"/>
      <c r="J57" s="126"/>
      <c r="K57" s="126"/>
      <c r="L57" s="87"/>
      <c r="M57" s="87"/>
      <c r="N57" s="171"/>
      <c r="Q57" s="50"/>
      <c r="R57" s="50"/>
    </row>
    <row r="58" spans="1:18" x14ac:dyDescent="0.3">
      <c r="A58" s="69"/>
      <c r="B58" s="122"/>
      <c r="C58" s="181"/>
      <c r="D58" s="181"/>
      <c r="E58" s="181"/>
      <c r="F58" s="181"/>
      <c r="G58" s="75"/>
      <c r="H58" s="85"/>
      <c r="I58" s="159"/>
      <c r="J58" s="126"/>
      <c r="K58" s="126"/>
      <c r="L58" s="87"/>
      <c r="M58" s="87"/>
      <c r="N58" s="171"/>
      <c r="Q58" s="152"/>
      <c r="R58" s="152"/>
    </row>
    <row r="59" spans="1:18" ht="15" thickBot="1" x14ac:dyDescent="0.35">
      <c r="A59" s="90"/>
      <c r="B59" s="160"/>
      <c r="C59" s="182"/>
      <c r="D59" s="182"/>
      <c r="E59" s="182"/>
      <c r="F59" s="182"/>
      <c r="G59" s="95"/>
      <c r="H59" s="95"/>
      <c r="I59" s="162"/>
      <c r="J59" s="163"/>
      <c r="K59" s="163"/>
      <c r="L59" s="98"/>
      <c r="M59" s="98"/>
      <c r="N59" s="174"/>
      <c r="Q59" s="152"/>
      <c r="R59" s="152"/>
    </row>
    <row r="60" spans="1:18" x14ac:dyDescent="0.3">
      <c r="Q60" s="152"/>
      <c r="R60" s="152"/>
    </row>
    <row r="61" spans="1:18" x14ac:dyDescent="0.3">
      <c r="Q61" s="152"/>
      <c r="R61" s="152"/>
    </row>
    <row r="62" spans="1:18" x14ac:dyDescent="0.3">
      <c r="Q62" s="50"/>
      <c r="R62" s="152"/>
    </row>
    <row r="63" spans="1:18" x14ac:dyDescent="0.3">
      <c r="Q63" s="50"/>
      <c r="R63" s="152"/>
    </row>
    <row r="64" spans="1:18" x14ac:dyDescent="0.3">
      <c r="Q64" s="50"/>
      <c r="R64" s="50"/>
    </row>
    <row r="65" spans="17:18" x14ac:dyDescent="0.3">
      <c r="Q65" s="152"/>
      <c r="R65" s="152"/>
    </row>
    <row r="66" spans="17:18" x14ac:dyDescent="0.3">
      <c r="Q66" s="50"/>
      <c r="R66" s="50"/>
    </row>
    <row r="67" spans="17:18" x14ac:dyDescent="0.3">
      <c r="Q67" s="152"/>
      <c r="R67" s="152"/>
    </row>
    <row r="68" spans="17:18" x14ac:dyDescent="0.3">
      <c r="Q68" s="152"/>
      <c r="R68" s="152"/>
    </row>
    <row r="69" spans="17:18" x14ac:dyDescent="0.3">
      <c r="Q69" s="50"/>
      <c r="R69" s="50"/>
    </row>
    <row r="70" spans="17:18" x14ac:dyDescent="0.3">
      <c r="Q70" s="68"/>
      <c r="R70" s="68"/>
    </row>
    <row r="71" spans="17:18" x14ac:dyDescent="0.3">
      <c r="Q71" s="152"/>
      <c r="R71" s="50"/>
    </row>
    <row r="72" spans="17:18" x14ac:dyDescent="0.3">
      <c r="Q72" s="152"/>
      <c r="R72" s="50"/>
    </row>
    <row r="73" spans="17:18" x14ac:dyDescent="0.3">
      <c r="Q73" s="68"/>
      <c r="R73" s="68"/>
    </row>
    <row r="74" spans="17:18" x14ac:dyDescent="0.3">
      <c r="Q74" s="68"/>
      <c r="R74" s="68"/>
    </row>
    <row r="75" spans="17:18" x14ac:dyDescent="0.3">
      <c r="Q75" s="57"/>
      <c r="R75" s="50"/>
    </row>
    <row r="76" spans="17:18" x14ac:dyDescent="0.3">
      <c r="Q76" s="57"/>
      <c r="R76" s="50"/>
    </row>
    <row r="77" spans="17:18" x14ac:dyDescent="0.3">
      <c r="Q77" s="57"/>
      <c r="R77" s="50"/>
    </row>
    <row r="78" spans="17:18" x14ac:dyDescent="0.3">
      <c r="Q78" s="57"/>
      <c r="R78" s="68"/>
    </row>
  </sheetData>
  <mergeCells count="105">
    <mergeCell ref="C59:D59"/>
    <mergeCell ref="E59:F59"/>
    <mergeCell ref="E55:F55"/>
    <mergeCell ref="C57:D57"/>
    <mergeCell ref="E57:F57"/>
    <mergeCell ref="C58:D58"/>
    <mergeCell ref="E58:F58"/>
    <mergeCell ref="C56:D56"/>
    <mergeCell ref="E56:F56"/>
    <mergeCell ref="C55:D55"/>
    <mergeCell ref="K53:K54"/>
    <mergeCell ref="L53:M53"/>
    <mergeCell ref="N53:N54"/>
    <mergeCell ref="J44:J45"/>
    <mergeCell ref="K44:K45"/>
    <mergeCell ref="L44:M44"/>
    <mergeCell ref="N44:N45"/>
    <mergeCell ref="E45:F45"/>
    <mergeCell ref="G44:I44"/>
    <mergeCell ref="E46:F46"/>
    <mergeCell ref="E47:F47"/>
    <mergeCell ref="E48:F48"/>
    <mergeCell ref="E49:F49"/>
    <mergeCell ref="A52:N52"/>
    <mergeCell ref="A53:A54"/>
    <mergeCell ref="B53:B54"/>
    <mergeCell ref="C53:D54"/>
    <mergeCell ref="E53:F54"/>
    <mergeCell ref="G53:I53"/>
    <mergeCell ref="J53:J54"/>
    <mergeCell ref="A44:A45"/>
    <mergeCell ref="B44:B45"/>
    <mergeCell ref="C44:C45"/>
    <mergeCell ref="D44:D45"/>
    <mergeCell ref="E44:F44"/>
    <mergeCell ref="A43:N43"/>
    <mergeCell ref="A35:A36"/>
    <mergeCell ref="B35:B36"/>
    <mergeCell ref="C35:C36"/>
    <mergeCell ref="D35:D36"/>
    <mergeCell ref="E35:E36"/>
    <mergeCell ref="F35:H35"/>
    <mergeCell ref="I35:I36"/>
    <mergeCell ref="J35:J36"/>
    <mergeCell ref="K35:K36"/>
    <mergeCell ref="L35:M35"/>
    <mergeCell ref="N35:N36"/>
    <mergeCell ref="A34:N34"/>
    <mergeCell ref="A23:A24"/>
    <mergeCell ref="B23:B24"/>
    <mergeCell ref="C23:C24"/>
    <mergeCell ref="D23:D24"/>
    <mergeCell ref="E23:F23"/>
    <mergeCell ref="G23:I23"/>
    <mergeCell ref="J23:J24"/>
    <mergeCell ref="K23:K24"/>
    <mergeCell ref="L23:M23"/>
    <mergeCell ref="N23:N24"/>
    <mergeCell ref="E24:F24"/>
    <mergeCell ref="E25:F25"/>
    <mergeCell ref="E26:F26"/>
    <mergeCell ref="E27:F27"/>
    <mergeCell ref="E28:F28"/>
    <mergeCell ref="E29:F29"/>
    <mergeCell ref="E30:F30"/>
    <mergeCell ref="E31:F31"/>
    <mergeCell ref="E32:F32"/>
    <mergeCell ref="A22:N22"/>
    <mergeCell ref="A17:A18"/>
    <mergeCell ref="B17:B18"/>
    <mergeCell ref="C17:C18"/>
    <mergeCell ref="D17:D18"/>
    <mergeCell ref="E17:E18"/>
    <mergeCell ref="F17:F18"/>
    <mergeCell ref="G17:I17"/>
    <mergeCell ref="J17:J18"/>
    <mergeCell ref="K17:K18"/>
    <mergeCell ref="L17:M17"/>
    <mergeCell ref="N17:N18"/>
    <mergeCell ref="A16:N16"/>
    <mergeCell ref="K3:K4"/>
    <mergeCell ref="L3:M3"/>
    <mergeCell ref="N3:N4"/>
    <mergeCell ref="A10:N10"/>
    <mergeCell ref="A11:A12"/>
    <mergeCell ref="B11:B12"/>
    <mergeCell ref="C11:C12"/>
    <mergeCell ref="D11:D12"/>
    <mergeCell ref="E11:E12"/>
    <mergeCell ref="F11:F12"/>
    <mergeCell ref="G11:I11"/>
    <mergeCell ref="J11:J12"/>
    <mergeCell ref="K11:K12"/>
    <mergeCell ref="L11:M11"/>
    <mergeCell ref="N11:N12"/>
    <mergeCell ref="A1:N1"/>
    <mergeCell ref="A2:N2"/>
    <mergeCell ref="A3:A4"/>
    <mergeCell ref="B3:B4"/>
    <mergeCell ref="C3:C4"/>
    <mergeCell ref="D3:D4"/>
    <mergeCell ref="E3:E4"/>
    <mergeCell ref="F3:F4"/>
    <mergeCell ref="G3:I3"/>
    <mergeCell ref="J3:J4"/>
  </mergeCells>
  <dataValidations count="6">
    <dataValidation type="list" allowBlank="1" showInputMessage="1" showErrorMessage="1" sqref="D46:D50" xr:uid="{00000000-0002-0000-0200-000000000000}">
      <formula1>$Q$23:$Q$26</formula1>
    </dataValidation>
    <dataValidation type="list" allowBlank="1" showInputMessage="1" showErrorMessage="1" sqref="K19:K20 K37:K41 K46:K49 K14 K5:K9 K25:K32" xr:uid="{00000000-0002-0000-0200-000001000000}">
      <formula1>$Q$2:$Q$4</formula1>
    </dataValidation>
    <dataValidation type="list" allowBlank="1" showInputMessage="1" showErrorMessage="1" sqref="D19:D20 D5:D9" xr:uid="{00000000-0002-0000-0200-000002000000}">
      <formula1>$Q$14:$Q$20</formula1>
    </dataValidation>
    <dataValidation type="list" allowBlank="1" showInputMessage="1" showErrorMessage="1" sqref="K50:K51" xr:uid="{00000000-0002-0000-0200-000003000000}">
      <formula1>$Q$2:$Q$3</formula1>
    </dataValidation>
    <dataValidation type="list" allowBlank="1" showInputMessage="1" showErrorMessage="1" sqref="D37:D41" xr:uid="{00000000-0002-0000-0200-000004000000}">
      <formula1>$Q$75:$Q$78</formula1>
    </dataValidation>
    <dataValidation type="list" allowBlank="1" showInputMessage="1" showErrorMessage="1" sqref="D32 D27:D30" xr:uid="{00000000-0002-0000-0200-000005000000}">
      <formula1>$Q$21:$Q$26</formula1>
    </dataValidation>
  </dataValidation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
  <sheetViews>
    <sheetView topLeftCell="C1" workbookViewId="0">
      <selection activeCell="F31" sqref="F31"/>
    </sheetView>
  </sheetViews>
  <sheetFormatPr defaultColWidth="11.33203125" defaultRowHeight="14.4" x14ac:dyDescent="0.3"/>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ez-Disclosure Operations" ma:contentTypeID="0x0101001A458A224826124E8B45B1D613300CFC00E0BB4D50A1283045842E88B7C277BA40" ma:contentTypeVersion="26" ma:contentTypeDescription="A content type to manage public (operations) IDB documents" ma:contentTypeScope="" ma:versionID="133bba18e27d8e3b768ce1028c87391a">
  <xsd:schema xmlns:xsd="http://www.w3.org/2001/XMLSchema" xmlns:xs="http://www.w3.org/2001/XMLSchema" xmlns:p="http://schemas.microsoft.com/office/2006/metadata/properties" xmlns:ns2="cdc7663a-08f0-4737-9e8c-148ce897a09c" targetNamespace="http://schemas.microsoft.com/office/2006/metadata/properties" ma:root="true" ma:fieldsID="211d9aa007c657f832f53da7a1ef1865" ns2:_="">
    <xsd:import namespace="cdc7663a-08f0-4737-9e8c-148ce897a09c"/>
    <xsd:element name="properties">
      <xsd:complexType>
        <xsd:sequence>
          <xsd:element name="documentManagement">
            <xsd:complexType>
              <xsd:all>
                <xsd:element ref="ns2:_dlc_DocId" minOccurs="0"/>
                <xsd:element ref="ns2:_dlc_DocIdUrl" minOccurs="0"/>
                <xsd:element ref="ns2:_dlc_DocIdPersistId" minOccurs="0"/>
                <xsd:element ref="ns2:e46fe2894295491da65140ffd2369f49" minOccurs="0"/>
                <xsd:element ref="ns2:TaxCatchAll" minOccurs="0"/>
                <xsd:element ref="ns2:TaxCatchAllLabel" minOccurs="0"/>
                <xsd:element ref="ns2:Access_x0020_to_x0020_Information_x00a0_Policy"/>
                <xsd:element ref="ns2:b26cdb1da78c4bb4b1c1bac2f6ac5911" minOccurs="0"/>
                <xsd:element ref="ns2:Project_x0020_Number"/>
                <xsd:element ref="ns2:Webtopic" minOccurs="0"/>
                <xsd:element ref="ns2:Approval_x0020_Number" minOccurs="0"/>
                <xsd:element ref="ns2:Disclosure_x0020_Activity"/>
                <xsd:element ref="ns2:Document_x0020_Author" minOccurs="0"/>
                <xsd:element ref="ns2:Other_x0020_Author" minOccurs="0"/>
                <xsd:element ref="ns2:g511464f9e53401d84b16fa9b379a574" minOccurs="0"/>
                <xsd:element ref="ns2:nddeef1749674d76abdbe4b239a70bc6" minOccurs="0"/>
                <xsd:element ref="ns2:b2ec7cfb18674cb8803df6b262e8b107" minOccurs="0"/>
                <xsd:element ref="ns2:Document_x0020_Language_x0020_IDB"/>
                <xsd:element ref="ns2:Division_x0020_or_x0020_Unit"/>
                <xsd:element ref="ns2:Identifier" minOccurs="0"/>
                <xsd:element ref="ns2:Fiscal_x0020_Year_x0020_IDB" minOccurs="0"/>
                <xsd:element ref="ns2:ic46d7e087fd4a108fb86518ca413cc6" minOccurs="0"/>
                <xsd:element ref="ns2:Operation_x0020_Type" minOccurs="0"/>
                <xsd:element ref="ns2:Package_x0020_Code" minOccurs="0"/>
                <xsd:element ref="ns2:Phase" minOccurs="0"/>
                <xsd:element ref="ns2:Business_x0020_Area" minOccurs="0"/>
                <xsd:element ref="ns2:Key_x0020_Document" minOccurs="0"/>
                <xsd:element ref="ns2:Project_x0020_Document_x0020_Type" minOccurs="0"/>
                <xsd:element ref="ns2:Abstract" minOccurs="0"/>
                <xsd:element ref="ns2:Migration_x0020_Info" minOccurs="0"/>
                <xsd:element ref="ns2:SISCOR_x0020_Number" minOccurs="0"/>
                <xsd:element ref="ns2:IDBDocs_x0020_Number" minOccurs="0"/>
                <xsd:element ref="ns2:Editor1" minOccurs="0"/>
                <xsd:element ref="ns2:Issue_x0020_Date" minOccurs="0"/>
                <xsd:element ref="ns2:Publishing_x0020_House" minOccurs="0"/>
                <xsd:element ref="ns2:KP_x0020_Topics" minOccurs="0"/>
                <xsd:element ref="ns2:Region" minOccurs="0"/>
                <xsd:element ref="ns2:Publication_x0020_Type" minOccurs="0"/>
                <xsd:element ref="ns2:Disclosed" minOccurs="0"/>
                <xsd:element ref="ns2:Record_x0020_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c7663a-08f0-4737-9e8c-148ce897a09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e46fe2894295491da65140ffd2369f49" ma:index="11" ma:taxonomy="true" ma:internalName="e46fe2894295491da65140ffd2369f49" ma:taxonomyFieldName="Function_x0020_Operations_x0020_IDB" ma:displayName="Function Operations IDB" ma:readOnly="false" ma:default="" ma:fieldId="{e46fe289-4295-491d-a651-40ffd2369f49}" ma:sspId="ae61f9b1-e23d-4f49-b3d7-56b991556c4b" ma:termSetId="90662247-c2d7-4c02-8f80-a99fdf3aec79"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a21e8572-655e-4c0d-bfdb-c52ee7bb5839}" ma:internalName="TaxCatchAll" ma:showField="CatchAllData"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a21e8572-655e-4c0d-bfdb-c52ee7bb5839}" ma:internalName="TaxCatchAllLabel" ma:readOnly="true" ma:showField="CatchAllDataLabel"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Access_x0020_to_x0020_Information_x00a0_Policy" ma:index="15"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10 years"/>
          <xsd:enumeration value="Disclosed Over Time - 20 years"/>
          <xsd:enumeration value="Public"/>
          <xsd:enumeration value="Public - Simultaneous Disclosure"/>
        </xsd:restriction>
      </xsd:simpleType>
    </xsd:element>
    <xsd:element name="b26cdb1da78c4bb4b1c1bac2f6ac5911" ma:index="16" nillable="true" ma:taxonomy="true" ma:internalName="b26cdb1da78c4bb4b1c1bac2f6ac5911" ma:taxonomyFieldName="Series_x0020_Operations_x0020_IDB" ma:displayName="Series Operations IDB" ma:default="" ma:fieldId="{b26cdb1d-a78c-4bb4-b1c1-bac2f6ac5911}" ma:sspId="ae61f9b1-e23d-4f49-b3d7-56b991556c4b" ma:termSetId="aa8fb583-e935-416d-8a2e-4b97a8eb0684" ma:anchorId="00000000-0000-0000-0000-000000000000" ma:open="false" ma:isKeyword="false">
      <xsd:complexType>
        <xsd:sequence>
          <xsd:element ref="pc:Terms" minOccurs="0" maxOccurs="1"/>
        </xsd:sequence>
      </xsd:complexType>
    </xsd:element>
    <xsd:element name="Project_x0020_Number" ma:index="18" ma:displayName="Project Number" ma:internalName="Project_x0020_Number" ma:readOnly="false">
      <xsd:simpleType>
        <xsd:restriction base="dms:Text">
          <xsd:maxLength value="255"/>
        </xsd:restriction>
      </xsd:simpleType>
    </xsd:element>
    <xsd:element name="Webtopic" ma:index="19" nillable="true" ma:displayName="Webtopic" ma:internalName="Webtopic">
      <xsd:simpleType>
        <xsd:restriction base="dms:Text">
          <xsd:maxLength value="255"/>
        </xsd:restriction>
      </xsd:simpleType>
    </xsd:element>
    <xsd:element name="Approval_x0020_Number" ma:index="20" nillable="true" ma:displayName="Approval Number" ma:internalName="Approval_x0020_Number">
      <xsd:simpleType>
        <xsd:restriction base="dms:Text">
          <xsd:maxLength value="255"/>
        </xsd:restriction>
      </xsd:simpleType>
    </xsd:element>
    <xsd:element name="Disclosure_x0020_Activity" ma:index="21" ma:displayName="Disclosure Activity" ma:internalName="Disclosure_x0020_Activity" ma:readOnly="false">
      <xsd:simpleType>
        <xsd:restriction base="dms:Text">
          <xsd:maxLength value="255"/>
        </xsd:restriction>
      </xsd:simpleType>
    </xsd:element>
    <xsd:element name="Document_x0020_Author" ma:index="22" nillable="true" ma:displayName="Document Author" ma:internalName="Document_x0020_Author">
      <xsd:simpleType>
        <xsd:restriction base="dms:Text">
          <xsd:maxLength value="255"/>
        </xsd:restriction>
      </xsd:simpleType>
    </xsd:element>
    <xsd:element name="Other_x0020_Author" ma:index="23" nillable="true" ma:displayName="Other Author" ma:internalName="Other_x0020_Author">
      <xsd:simpleType>
        <xsd:restriction base="dms:Text">
          <xsd:maxLength value="255"/>
        </xsd:restriction>
      </xsd:simpleType>
    </xsd:element>
    <xsd:element name="g511464f9e53401d84b16fa9b379a574" ma:index="24" nillable="true" ma:taxonomy="true" ma:internalName="g511464f9e53401d84b16fa9b379a574" ma:taxonomyFieldName="Fund_x0020_IDB" ma:displayName="Fund IDB" ma:default="" ma:fieldId="{0511464f-9e53-401d-84b1-6fa9b379a574}" ma:taxonomyMulti="true" ma:sspId="ae61f9b1-e23d-4f49-b3d7-56b991556c4b" ma:termSetId="69abb71a-f64f-4893-ac0e-66eb1be268a8" ma:anchorId="00000000-0000-0000-0000-000000000000" ma:open="false" ma:isKeyword="false">
      <xsd:complexType>
        <xsd:sequence>
          <xsd:element ref="pc:Terms" minOccurs="0" maxOccurs="1"/>
        </xsd:sequence>
      </xsd:complexType>
    </xsd:element>
    <xsd:element name="nddeef1749674d76abdbe4b239a70bc6" ma:index="26" nillable="true" ma:taxonomy="true" ma:internalName="nddeef1749674d76abdbe4b239a70bc6" ma:taxonomyFieldName="Sector_x0020_IDB" ma:displayName="Sector IDB" ma:default="" ma:fieldId="{7ddeef17-4967-4d76-abdb-e4b239a70bc6}" ma:taxonomyMulti="true" ma:sspId="ae61f9b1-e23d-4f49-b3d7-56b991556c4b" ma:termSetId="12408410-0417-4253-a5ed-d52c55de15dc" ma:anchorId="00000000-0000-0000-0000-000000000000" ma:open="true" ma:isKeyword="false">
      <xsd:complexType>
        <xsd:sequence>
          <xsd:element ref="pc:Terms" minOccurs="0" maxOccurs="1"/>
        </xsd:sequence>
      </xsd:complexType>
    </xsd:element>
    <xsd:element name="b2ec7cfb18674cb8803df6b262e8b107" ma:index="28" nillable="true" ma:taxonomy="true" ma:internalName="b2ec7cfb18674cb8803df6b262e8b107" ma:taxonomyFieldName="Sub_x002d_Sector" ma:displayName="Sub-Sector" ma:default="" ma:fieldId="{b2ec7cfb-1867-4cb8-803d-f6b262e8b107}" ma:taxonomyMulti="true" ma:sspId="ae61f9b1-e23d-4f49-b3d7-56b991556c4b" ma:termSetId="73c9b9c8-b29b-461e-b5a6-c7e93795fb05" ma:anchorId="00000000-0000-0000-0000-000000000000" ma:open="false" ma:isKeyword="false">
      <xsd:complexType>
        <xsd:sequence>
          <xsd:element ref="pc:Terms" minOccurs="0" maxOccurs="1"/>
        </xsd:sequence>
      </xsd:complexType>
    </xsd:element>
    <xsd:element name="Document_x0020_Language_x0020_IDB" ma:index="30" ma:displayName="Document Language IDB" ma:format="Dropdown" ma:internalName="Document_x0020_Language_x0020_IDB" ma:readOnly="false">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Division_x0020_or_x0020_Unit" ma:index="31" ma:displayName="Division or Unit" ma:internalName="Division_x0020_or_x0020_Unit" ma:readOnly="false">
      <xsd:simpleType>
        <xsd:restriction base="dms:Text">
          <xsd:maxLength value="255"/>
        </xsd:restriction>
      </xsd:simpleType>
    </xsd:element>
    <xsd:element name="Identifier" ma:index="32" nillable="true" ma:displayName="Identifier" ma:internalName="Identifier">
      <xsd:simpleType>
        <xsd:restriction base="dms:Text">
          <xsd:maxLength value="255"/>
        </xsd:restriction>
      </xsd:simpleType>
    </xsd:element>
    <xsd:element name="Fiscal_x0020_Year_x0020_IDB" ma:index="33" nillable="true" ma:displayName="Fiscal Year IDB" ma:internalName="Fiscal_x0020_Year_x0020_IDB">
      <xsd:simpleType>
        <xsd:restriction base="dms:Text">
          <xsd:maxLength value="255"/>
        </xsd:restriction>
      </xsd:simpleType>
    </xsd:element>
    <xsd:element name="ic46d7e087fd4a108fb86518ca413cc6" ma:index="34" nillable="true" ma:taxonomy="true" ma:internalName="ic46d7e087fd4a108fb86518ca413cc6" ma:taxonomyFieldName="Country" ma:displayName="Country" ma:default="" ma:fieldId="{2c46d7e0-87fd-4a10-8fb8-6518ca413cc6}" ma:taxonomyMulti="true" ma:sspId="ae61f9b1-e23d-4f49-b3d7-56b991556c4b" ma:termSetId="e1cf2cf4-6e0f-476b-b38c-a4927f870e86" ma:anchorId="00000000-0000-0000-0000-000000000000" ma:open="false" ma:isKeyword="false">
      <xsd:complexType>
        <xsd:sequence>
          <xsd:element ref="pc:Terms" minOccurs="0" maxOccurs="1"/>
        </xsd:sequence>
      </xsd:complexType>
    </xsd:element>
    <xsd:element name="Operation_x0020_Type" ma:index="36" nillable="true" ma:displayName="Operation Type" ma:internalName="Operation_x0020_Type">
      <xsd:simpleType>
        <xsd:restriction base="dms:Text">
          <xsd:maxLength value="255"/>
        </xsd:restriction>
      </xsd:simpleType>
    </xsd:element>
    <xsd:element name="Package_x0020_Code" ma:index="37" nillable="true" ma:displayName="Package Code" ma:internalName="Package_x0020_Code">
      <xsd:simpleType>
        <xsd:restriction base="dms:Text">
          <xsd:maxLength value="255"/>
        </xsd:restriction>
      </xsd:simpleType>
    </xsd:element>
    <xsd:element name="Phase" ma:index="38" nillable="true" ma:displayName="Phase" ma:internalName="Phase">
      <xsd:simpleType>
        <xsd:restriction base="dms:Text">
          <xsd:maxLength value="255"/>
        </xsd:restriction>
      </xsd:simpleType>
    </xsd:element>
    <xsd:element name="Business_x0020_Area" ma:index="39" nillable="true" ma:displayName="Business Area" ma:internalName="Business_x0020_Area">
      <xsd:simpleType>
        <xsd:restriction base="dms:Text">
          <xsd:maxLength value="255"/>
        </xsd:restriction>
      </xsd:simpleType>
    </xsd:element>
    <xsd:element name="Key_x0020_Document" ma:index="40" nillable="true" ma:displayName="Key Document" ma:default="0" ma:internalName="Key_x0020_Document">
      <xsd:simpleType>
        <xsd:restriction base="dms:Boolean"/>
      </xsd:simpleType>
    </xsd:element>
    <xsd:element name="Project_x0020_Document_x0020_Type" ma:index="41" nillable="true" ma:displayName="Project Document Type" ma:internalName="Project_x0020_Document_x0020_Type">
      <xsd:simpleType>
        <xsd:restriction base="dms:Text">
          <xsd:maxLength value="255"/>
        </xsd:restriction>
      </xsd:simpleType>
    </xsd:element>
    <xsd:element name="Abstract" ma:index="42" nillable="true" ma:displayName="Abstract" ma:internalName="Abstract">
      <xsd:simpleType>
        <xsd:restriction base="dms:Note"/>
      </xsd:simpleType>
    </xsd:element>
    <xsd:element name="Migration_x0020_Info" ma:index="43" nillable="true" ma:displayName="Migration Info" ma:internalName="Migration_x0020_Info">
      <xsd:simpleType>
        <xsd:restriction base="dms:Note"/>
      </xsd:simpleType>
    </xsd:element>
    <xsd:element name="SISCOR_x0020_Number" ma:index="44" nillable="true" ma:displayName="SISCOR Number" ma:internalName="SISCOR_x0020_Number">
      <xsd:simpleType>
        <xsd:restriction base="dms:Text">
          <xsd:maxLength value="255"/>
        </xsd:restriction>
      </xsd:simpleType>
    </xsd:element>
    <xsd:element name="IDBDocs_x0020_Number" ma:index="45" nillable="true" ma:displayName="IDBDocs Number" ma:internalName="IDBDocs_x0020_Number">
      <xsd:simpleType>
        <xsd:restriction base="dms:Text">
          <xsd:maxLength value="255"/>
        </xsd:restriction>
      </xsd:simpleType>
    </xsd:element>
    <xsd:element name="Editor1" ma:index="46" nillable="true" ma:displayName="Editor" ma:internalName="Editor1">
      <xsd:simpleType>
        <xsd:restriction base="dms:Text">
          <xsd:maxLength value="255"/>
        </xsd:restriction>
      </xsd:simpleType>
    </xsd:element>
    <xsd:element name="Issue_x0020_Date" ma:index="47" nillable="true" ma:displayName="Issue Date" ma:format="DateOnly" ma:internalName="Issue_x0020_Date">
      <xsd:simpleType>
        <xsd:restriction base="dms:DateTime"/>
      </xsd:simpleType>
    </xsd:element>
    <xsd:element name="Publishing_x0020_House" ma:index="48" nillable="true" ma:displayName="Publishing House" ma:internalName="Publishing_x0020_House">
      <xsd:simpleType>
        <xsd:restriction base="dms:Text">
          <xsd:maxLength value="255"/>
        </xsd:restriction>
      </xsd:simpleType>
    </xsd:element>
    <xsd:element name="KP_x0020_Topics" ma:index="49" nillable="true" ma:displayName="KP Topics" ma:internalName="KP_x0020_Topics">
      <xsd:simpleType>
        <xsd:restriction base="dms:Text">
          <xsd:maxLength value="255"/>
        </xsd:restriction>
      </xsd:simpleType>
    </xsd:element>
    <xsd:element name="Region" ma:index="50" nillable="true" ma:displayName="Region" ma:internalName="Region">
      <xsd:simpleType>
        <xsd:restriction base="dms:Text">
          <xsd:maxLength value="255"/>
        </xsd:restriction>
      </xsd:simpleType>
    </xsd:element>
    <xsd:element name="Publication_x0020_Type" ma:index="51" nillable="true" ma:displayName="Publication Type" ma:internalName="Publication_x0020_Type">
      <xsd:simpleType>
        <xsd:restriction base="dms:Text">
          <xsd:maxLength value="255"/>
        </xsd:restriction>
      </xsd:simpleType>
    </xsd:element>
    <xsd:element name="Disclosed" ma:index="52" nillable="true" ma:displayName="Disclosed" ma:default="0" ma:internalName="Disclosed">
      <xsd:simpleType>
        <xsd:restriction base="dms:Boolean"/>
      </xsd:simpleType>
    </xsd:element>
    <xsd:element name="Record_x0020_Number" ma:index="53" nillable="true" ma:displayName="Record Number" ma:internalName="Record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ae61f9b1-e23d-4f49-b3d7-56b991556c4b" ContentTypeId="0x0101001A458A224826124E8B45B1D613300CFC" PreviousValue="false"/>
</file>

<file path=customXml/item3.xml><?xml version="1.0" encoding="utf-8"?>
<p:properties xmlns:p="http://schemas.microsoft.com/office/2006/metadata/properties" xmlns:xsi="http://www.w3.org/2001/XMLSchema-instance" xmlns:pc="http://schemas.microsoft.com/office/infopath/2007/PartnerControls">
  <documentManagement>
    <Project_x0020_Document_x0020_Type xmlns="cdc7663a-08f0-4737-9e8c-148ce897a09c" xsi:nil="true"/>
    <Record_x0020_Number xmlns="cdc7663a-08f0-4737-9e8c-148ce897a09c">R0001322809</Record_x0020_Number>
    <Key_x0020_Document xmlns="cdc7663a-08f0-4737-9e8c-148ce897a09c">false</Key_x0020_Document>
    <Other_x0020_Author xmlns="cdc7663a-08f0-4737-9e8c-148ce897a09c" xsi:nil="true"/>
    <Division_x0020_or_x0020_Unit xmlns="cdc7663a-08f0-4737-9e8c-148ce897a09c">INE/WSA</Division_x0020_or_x0020_Unit>
    <IDBDocs_x0020_Number xmlns="cdc7663a-08f0-4737-9e8c-148ce897a09c" xsi:nil="true"/>
    <Document_x0020_Author xmlns="cdc7663a-08f0-4737-9e8c-148ce897a09c">marilyng</Document_x0020_Author>
    <_dlc_DocId xmlns="cdc7663a-08f0-4737-9e8c-148ce897a09c">EZSHARE-908481879-24</_dlc_DocId>
    <Operation_x0020_Type xmlns="cdc7663a-08f0-4737-9e8c-148ce897a09c">Loan Operation</Operation_x0020_Type>
    <ic46d7e087fd4a108fb86518ca413cc6 xmlns="cdc7663a-08f0-4737-9e8c-148ce897a09c">
      <Terms xmlns="http://schemas.microsoft.com/office/infopath/2007/PartnerControls">
        <TermInfo xmlns="http://schemas.microsoft.com/office/infopath/2007/PartnerControls">
          <TermName xmlns="http://schemas.microsoft.com/office/infopath/2007/PartnerControls">Argentina</TermName>
          <TermId xmlns="http://schemas.microsoft.com/office/infopath/2007/PartnerControls">eb1b705c-195f-4c3b-9661-b201f2fee3c5</TermId>
        </TermInfo>
      </Terms>
    </ic46d7e087fd4a108fb86518ca413cc6>
    <TaxCatchAll xmlns="cdc7663a-08f0-4737-9e8c-148ce897a09c">
      <Value>50</Value>
      <Value>5</Value>
      <Value>4</Value>
      <Value>1</Value>
      <Value>49</Value>
    </TaxCatchAll>
    <Fiscal_x0020_Year_x0020_IDB xmlns="cdc7663a-08f0-4737-9e8c-148ce897a09c">2017</Fiscal_x0020_Year_x0020_IDB>
    <b26cdb1da78c4bb4b1c1bac2f6ac5911 xmlns="cdc7663a-08f0-4737-9e8c-148ce897a09c">
      <Terms xmlns="http://schemas.microsoft.com/office/infopath/2007/PartnerControls"/>
    </b26cdb1da78c4bb4b1c1bac2f6ac5911>
    <Project_x0020_Number xmlns="cdc7663a-08f0-4737-9e8c-148ce897a09c">AR-L1273</Project_x0020_Number>
    <Package_x0020_Code xmlns="cdc7663a-08f0-4737-9e8c-148ce897a09c" xsi:nil="true"/>
    <Migration_x0020_Info xmlns="cdc7663a-08f0-4737-9e8c-148ce897a09c" xsi:nil="true"/>
    <Approval_x0020_Number xmlns="cdc7663a-08f0-4737-9e8c-148ce897a09c" xsi:nil="true"/>
    <Business_x0020_Area xmlns="cdc7663a-08f0-4737-9e8c-148ce897a09c" xsi:nil="true"/>
    <e46fe2894295491da65140ffd2369f49 xmlns="cdc7663a-08f0-4737-9e8c-148ce897a09c">
      <Terms xmlns="http://schemas.microsoft.com/office/infopath/2007/PartnerControls">
        <TermInfo xmlns="http://schemas.microsoft.com/office/infopath/2007/PartnerControls">
          <TermName xmlns="http://schemas.microsoft.com/office/infopath/2007/PartnerControls">Project Preparation, Planning and Design</TermName>
          <TermId xmlns="http://schemas.microsoft.com/office/infopath/2007/PartnerControls">29ca0c72-1fc4-435f-a09c-28585cb5eac9</TermId>
        </TermInfo>
      </Terms>
    </e46fe2894295491da65140ffd2369f49>
    <Access_x0020_to_x0020_Information_x00a0_Policy xmlns="cdc7663a-08f0-4737-9e8c-148ce897a09c">Public - Simultaneous Disclosure</Access_x0020_to_x0020_Information_x00a0_Policy>
    <SISCOR_x0020_Number xmlns="cdc7663a-08f0-4737-9e8c-148ce897a09c" xsi:nil="true"/>
    <Identifier xmlns="cdc7663a-08f0-4737-9e8c-148ce897a09c" xsi:nil="true"/>
    <g511464f9e53401d84b16fa9b379a574 xmlns="cdc7663a-08f0-4737-9e8c-148ce897a09c">
      <Terms xmlns="http://schemas.microsoft.com/office/infopath/2007/PartnerControls">
        <TermInfo xmlns="http://schemas.microsoft.com/office/infopath/2007/PartnerControls">
          <TermName xmlns="http://schemas.microsoft.com/office/infopath/2007/PartnerControls">ORC</TermName>
          <TermId xmlns="http://schemas.microsoft.com/office/infopath/2007/PartnerControls">c028a4b2-ad8b-4cf4-9cac-a2ae6a778e23</TermId>
        </TermInfo>
      </Terms>
    </g511464f9e53401d84b16fa9b379a574>
    <nddeef1749674d76abdbe4b239a70bc6 xmlns="cdc7663a-08f0-4737-9e8c-148ce897a09c">
      <Terms xmlns="http://schemas.microsoft.com/office/infopath/2007/PartnerControls">
        <TermInfo xmlns="http://schemas.microsoft.com/office/infopath/2007/PartnerControls">
          <TermName xmlns="http://schemas.microsoft.com/office/infopath/2007/PartnerControls">WATER AND SANITATION</TermName>
          <TermId xmlns="http://schemas.microsoft.com/office/infopath/2007/PartnerControls">ba6b63cd-e402-47cb-9357-08149f7ce046</TermId>
        </TermInfo>
      </Terms>
    </nddeef1749674d76abdbe4b239a70bc6>
    <b2ec7cfb18674cb8803df6b262e8b107 xmlns="cdc7663a-08f0-4737-9e8c-148ce897a09c">
      <Terms xmlns="http://schemas.microsoft.com/office/infopath/2007/PartnerControls">
        <TermInfo xmlns="http://schemas.microsoft.com/office/infopath/2007/PartnerControls">
          <TermName xmlns="http://schemas.microsoft.com/office/infopath/2007/PartnerControls">WATER SUPPLY URBAN</TermName>
          <TermId xmlns="http://schemas.microsoft.com/office/infopath/2007/PartnerControls">28df1b5d-8f50-49f8-b50a-8bcbae67d2a4</TermId>
        </TermInfo>
      </Terms>
    </b2ec7cfb18674cb8803df6b262e8b107>
    <Document_x0020_Language_x0020_IDB xmlns="cdc7663a-08f0-4737-9e8c-148ce897a09c">Spanish</Document_x0020_Language_x0020_IDB>
    <_dlc_DocIdUrl xmlns="cdc7663a-08f0-4737-9e8c-148ce897a09c">
      <Url>https://idbg.sharepoint.com/teams/EZ-AR-LON/AR-L1273/_layouts/15/DocIdRedir.aspx?ID=EZSHARE-908481879-24</Url>
      <Description>EZSHARE-908481879-24</Description>
    </_dlc_DocIdUrl>
    <Phase xmlns="cdc7663a-08f0-4737-9e8c-148ce897a09c" xsi:nil="true"/>
    <Disclosure_x0020_Activity xmlns="cdc7663a-08f0-4737-9e8c-148ce897a09c">Loan Proposal</Disclosure_x0020_Activity>
    <Issue_x0020_Date xmlns="cdc7663a-08f0-4737-9e8c-148ce897a09c" xsi:nil="true"/>
    <KP_x0020_Topics xmlns="cdc7663a-08f0-4737-9e8c-148ce897a09c" xsi:nil="true"/>
    <Disclosed xmlns="cdc7663a-08f0-4737-9e8c-148ce897a09c">false</Disclosed>
    <Publication_x0020_Type xmlns="cdc7663a-08f0-4737-9e8c-148ce897a09c" xsi:nil="true"/>
    <Editor1 xmlns="cdc7663a-08f0-4737-9e8c-148ce897a09c" xsi:nil="true"/>
    <Region xmlns="cdc7663a-08f0-4737-9e8c-148ce897a09c" xsi:nil="true"/>
    <Webtopic xmlns="cdc7663a-08f0-4737-9e8c-148ce897a09c" xsi:nil="true"/>
    <Abstract xmlns="cdc7663a-08f0-4737-9e8c-148ce897a09c" xsi:nil="true"/>
    <Publishing_x0020_House xmlns="cdc7663a-08f0-4737-9e8c-148ce897a09c"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6.xml><?xml version="1.0" encoding="utf-8"?>
<?mso-contentType ?>
<FormUrls xmlns="http://schemas.microsoft.com/sharepoint/v3/contenttype/forms/url">
  <Display>_catalogs/masterpage/ECMForms/DisclosureOperationsCT/View.aspx</Display>
  <Edit>_catalogs/masterpage/ECMForms/DisclosureOperationsCT/Edit.aspx</Edit>
</FormUrls>
</file>

<file path=customXml/itemProps1.xml><?xml version="1.0" encoding="utf-8"?>
<ds:datastoreItem xmlns:ds="http://schemas.openxmlformats.org/officeDocument/2006/customXml" ds:itemID="{6BBC9395-22E2-4753-AAB3-C326A37D3A4C}"/>
</file>

<file path=customXml/itemProps2.xml><?xml version="1.0" encoding="utf-8"?>
<ds:datastoreItem xmlns:ds="http://schemas.openxmlformats.org/officeDocument/2006/customXml" ds:itemID="{C4D7966C-B9BC-4DB2-AD80-46F846A3E776}"/>
</file>

<file path=customXml/itemProps3.xml><?xml version="1.0" encoding="utf-8"?>
<ds:datastoreItem xmlns:ds="http://schemas.openxmlformats.org/officeDocument/2006/customXml" ds:itemID="{9667F8D2-9D11-46CF-BAD1-387757E765E5}">
  <ds:schemaRefs>
    <ds:schemaRef ds:uri="http://purl.org/dc/elements/1.1/"/>
    <ds:schemaRef ds:uri="cdc7663a-08f0-4737-9e8c-148ce897a09c"/>
    <ds:schemaRef ds:uri="http://purl.org/dc/dcmitype/"/>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D1F82CEC-F718-449D-8202-A66629BEADFC}">
  <ds:schemaRefs>
    <ds:schemaRef ds:uri="http://schemas.microsoft.com/sharepoint/v3/contenttype/forms"/>
  </ds:schemaRefs>
</ds:datastoreItem>
</file>

<file path=customXml/itemProps5.xml><?xml version="1.0" encoding="utf-8"?>
<ds:datastoreItem xmlns:ds="http://schemas.openxmlformats.org/officeDocument/2006/customXml" ds:itemID="{8623E104-E814-4617-9A82-8CA1CDC0A01C}">
  <ds:schemaRefs>
    <ds:schemaRef ds:uri="http://schemas.microsoft.com/sharepoint/events"/>
  </ds:schemaRefs>
</ds:datastoreItem>
</file>

<file path=customXml/itemProps6.xml><?xml version="1.0" encoding="utf-8"?>
<ds:datastoreItem xmlns:ds="http://schemas.openxmlformats.org/officeDocument/2006/customXml" ds:itemID="{54EB52E6-B93A-4873-A54D-930FEFD875D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Estructura del Proyecto</vt:lpstr>
      <vt:lpstr>Plan de Adquisiciones</vt:lpstr>
      <vt:lpstr>Detalle Plan de Adquisiciones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dc:creator>
  <cp:keywords/>
  <cp:lastModifiedBy>Oyamada Kroug, Jorge Ruben</cp:lastModifiedBy>
  <dcterms:created xsi:type="dcterms:W3CDTF">2017-06-29T20:43:36Z</dcterms:created>
  <dcterms:modified xsi:type="dcterms:W3CDTF">2017-10-18T20:09:00Z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4" name="TaxKeywordTaxHTField">
    <vt:lpwstr/>
  </property>
  <property fmtid="{D5CDD505-2E9C-101B-9397-08002B2CF9AE}" pid="5" name="Series Operations IDB">
    <vt:lpwstr/>
  </property>
  <property fmtid="{D5CDD505-2E9C-101B-9397-08002B2CF9AE}" pid="6" name="Sub-Sector">
    <vt:lpwstr>50;#WATER SUPPLY URBAN|28df1b5d-8f50-49f8-b50a-8bcbae67d2a4</vt:lpwstr>
  </property>
  <property fmtid="{D5CDD505-2E9C-101B-9397-08002B2CF9AE}" pid="7" name="Country">
    <vt:lpwstr>5;#Argentina|eb1b705c-195f-4c3b-9661-b201f2fee3c5</vt:lpwstr>
  </property>
  <property fmtid="{D5CDD505-2E9C-101B-9397-08002B2CF9AE}" pid="8" name="Fund IDB">
    <vt:lpwstr>4;#ORC|c028a4b2-ad8b-4cf4-9cac-a2ae6a778e23</vt:lpwstr>
  </property>
  <property fmtid="{D5CDD505-2E9C-101B-9397-08002B2CF9AE}" pid="9" name="_dlc_DocIdItemGuid">
    <vt:lpwstr>08c827e2-ffe4-4169-bb83-ee2800f2ba8b</vt:lpwstr>
  </property>
  <property fmtid="{D5CDD505-2E9C-101B-9397-08002B2CF9AE}" pid="10" name="Sector IDB">
    <vt:lpwstr>49;#WATER AND SANITATION|ba6b63cd-e402-47cb-9357-08149f7ce046</vt:lpwstr>
  </property>
  <property fmtid="{D5CDD505-2E9C-101B-9397-08002B2CF9AE}" pid="11" name="Function Operations IDB">
    <vt:lpwstr>1;#Project Preparation, Planning and Design|29ca0c72-1fc4-435f-a09c-28585cb5eac9</vt:lpwstr>
  </property>
  <property fmtid="{D5CDD505-2E9C-101B-9397-08002B2CF9AE}" pid="12" name="Abstract">
    <vt:lpwstr/>
  </property>
  <property fmtid="{D5CDD505-2E9C-101B-9397-08002B2CF9AE}" pid="13" name="Disclosure Activity">
    <vt:lpwstr>Loan Proposal</vt:lpwstr>
  </property>
  <property fmtid="{D5CDD505-2E9C-101B-9397-08002B2CF9AE}" pid="14" name="Region">
    <vt:lpwstr/>
  </property>
  <property fmtid="{D5CDD505-2E9C-101B-9397-08002B2CF9AE}" pid="15" name="Publication Type">
    <vt:lpwstr/>
  </property>
  <property fmtid="{D5CDD505-2E9C-101B-9397-08002B2CF9AE}" pid="17" name="Webtopic">
    <vt:lpwstr/>
  </property>
  <property fmtid="{D5CDD505-2E9C-101B-9397-08002B2CF9AE}" pid="18" name="Publishing House">
    <vt:lpwstr/>
  </property>
  <property fmtid="{D5CDD505-2E9C-101B-9397-08002B2CF9AE}" pid="19" name="Disclosed">
    <vt:bool>false</vt:bool>
  </property>
  <property fmtid="{D5CDD505-2E9C-101B-9397-08002B2CF9AE}" pid="20" name="KP Topics">
    <vt:lpwstr/>
  </property>
  <property fmtid="{D5CDD505-2E9C-101B-9397-08002B2CF9AE}" pid="21" name="Editor1">
    <vt:lpwstr/>
  </property>
  <property fmtid="{D5CDD505-2E9C-101B-9397-08002B2CF9AE}" pid="22" name="URL">
    <vt:lpwstr/>
  </property>
  <property fmtid="{D5CDD505-2E9C-101B-9397-08002B2CF9AE}" pid="23" name="ATI Undisclose Document Workflow">
    <vt:lpwstr/>
  </property>
  <property fmtid="{D5CDD505-2E9C-101B-9397-08002B2CF9AE}" pid="24" name="ATI Disclose Document Workflow v5">
    <vt:lpwstr/>
  </property>
  <property fmtid="{D5CDD505-2E9C-101B-9397-08002B2CF9AE}" pid="25" name="ContentTypeId">
    <vt:lpwstr>0x0101001A458A224826124E8B45B1D613300CFC00E0BB4D50A1283045842E88B7C277BA40</vt:lpwstr>
  </property>
</Properties>
</file>