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1" i="1" l="1"/>
  <c r="G39" i="1"/>
  <c r="G38" i="1" s="1"/>
  <c r="G43" i="1" s="1"/>
  <c r="G33" i="1"/>
  <c r="G29" i="1"/>
  <c r="G28" i="1" s="1"/>
  <c r="G24" i="1"/>
  <c r="G23" i="1"/>
  <c r="G15" i="1"/>
  <c r="G11" i="1"/>
  <c r="G10" i="1"/>
</calcChain>
</file>

<file path=xl/sharedStrings.xml><?xml version="1.0" encoding="utf-8"?>
<sst xmlns="http://schemas.openxmlformats.org/spreadsheetml/2006/main" count="156" uniqueCount="86">
  <si>
    <t>Anexo vi- Plano de Aquisições</t>
  </si>
  <si>
    <t>PLANO DE AQUISIÇÃO PARA COOPERAÇÕES TÉCNICAS NÃO REEMBOLSÁVEIS</t>
  </si>
  <si>
    <t>País: Brasil</t>
  </si>
  <si>
    <t>Agência executora: BID</t>
  </si>
  <si>
    <r>
      <t xml:space="preserve">Setor: </t>
    </r>
    <r>
      <rPr>
        <sz val="11"/>
        <color rgb="FF000000"/>
        <rFont val="Calibri"/>
        <family val="2"/>
        <scheme val="minor"/>
      </rPr>
      <t>Privado</t>
    </r>
  </si>
  <si>
    <r>
      <t xml:space="preserve">Número do Projeto: </t>
    </r>
    <r>
      <rPr>
        <sz val="11"/>
        <color rgb="FF000000"/>
        <rFont val="Calibri"/>
        <family val="2"/>
        <scheme val="minor"/>
      </rPr>
      <t>BR-T1313</t>
    </r>
  </si>
  <si>
    <r>
      <t>Título do projeto:</t>
    </r>
    <r>
      <rPr>
        <sz val="11"/>
        <color rgb="FF000000"/>
        <rFont val="Calibri"/>
        <family val="2"/>
        <scheme val="minor"/>
      </rPr>
      <t>Instituto INHOTIM: Estratégias de fortalecimento de desenvolvimento regional, mudança do clima e adaptação da biodiversidade</t>
    </r>
  </si>
  <si>
    <r>
      <t>Período de execução:</t>
    </r>
    <r>
      <rPr>
        <sz val="11"/>
        <color rgb="FF000000"/>
        <rFont val="Calibri"/>
        <family val="2"/>
        <scheme val="minor"/>
      </rPr>
      <t xml:space="preserve"> 24 meses</t>
    </r>
  </si>
  <si>
    <r>
      <t xml:space="preserve">Limite para a revisão de aquisições ex post : </t>
    </r>
    <r>
      <rPr>
        <sz val="11"/>
        <color rgb="FF000000"/>
        <rFont val="Calibri"/>
        <family val="2"/>
        <scheme val="minor"/>
      </rPr>
      <t>N/A</t>
    </r>
  </si>
  <si>
    <r>
      <t>Bens e serviços (US$): 236</t>
    </r>
    <r>
      <rPr>
        <sz val="11"/>
        <color rgb="FF000000"/>
        <rFont val="Calibri"/>
        <family val="2"/>
        <scheme val="minor"/>
      </rPr>
      <t>,000</t>
    </r>
  </si>
  <si>
    <r>
      <t>Serviços de consultoria( US$):</t>
    </r>
    <r>
      <rPr>
        <sz val="11"/>
        <color rgb="FF000000"/>
        <rFont val="Calibri"/>
        <family val="2"/>
        <scheme val="minor"/>
      </rPr>
      <t xml:space="preserve"> 474,000</t>
    </r>
  </si>
  <si>
    <t># do Tdr</t>
  </si>
  <si>
    <t>Item</t>
  </si>
  <si>
    <t>Referência subcomponente</t>
  </si>
  <si>
    <t>Ref.</t>
  </si>
  <si>
    <t>Descrição (1)</t>
  </si>
  <si>
    <t>Custo estimado do contrato                    (US$)</t>
  </si>
  <si>
    <t>Método de Aquisições (2)</t>
  </si>
  <si>
    <t>Revisão de aquisições (ex-ante ou ex-post)  (3)</t>
  </si>
  <si>
    <t>Fonte de financiamento e porcentagem</t>
  </si>
  <si>
    <t xml:space="preserve">Datas Estimadas     Publicação / Anúncio      Específico de Aquisição </t>
  </si>
  <si>
    <t>Revisão Técnica do Chefe de Equipe (4)</t>
  </si>
  <si>
    <t>Estágio contratação</t>
  </si>
  <si>
    <t xml:space="preserve">     Comentários</t>
  </si>
  <si>
    <t>AWP</t>
  </si>
  <si>
    <t>BID</t>
  </si>
  <si>
    <t>Outra</t>
  </si>
  <si>
    <t>%</t>
  </si>
  <si>
    <t>Componente 1. Estabelecimento de uma estratégia de alcance global para o Inhotim e sensibilização à mudança do clima</t>
  </si>
  <si>
    <t>Serviços de consultoria</t>
  </si>
  <si>
    <t xml:space="preserve">Produção executiva da exposição física e digital </t>
  </si>
  <si>
    <t>SQC</t>
  </si>
  <si>
    <t>Ex-post</t>
  </si>
  <si>
    <t>Maio 2016</t>
  </si>
  <si>
    <t>Thiago de Araújo Mendes</t>
  </si>
  <si>
    <t xml:space="preserve">Organização do evento e Comunicação- divulgação pré e pós exposição </t>
  </si>
  <si>
    <t>Avaliação, estratégia e capacitação para o reforço da marca Inhotim</t>
  </si>
  <si>
    <t xml:space="preserve"> Serviços</t>
  </si>
  <si>
    <t>1.1/1.4</t>
  </si>
  <si>
    <t xml:space="preserve">Organização de eventos (Lançamento e workshop biodiversidade) </t>
  </si>
  <si>
    <t>CP</t>
  </si>
  <si>
    <t>Agosto 2016</t>
  </si>
  <si>
    <t xml:space="preserve">Os serviços serão contratados para atividades dos subcomponentes 1.1 e 1.4 </t>
  </si>
  <si>
    <t>1.1/ 1.2/1.4</t>
  </si>
  <si>
    <t>Passagens</t>
  </si>
  <si>
    <t>Julho 2017</t>
  </si>
  <si>
    <t>Os serviços serão contratados para atividades dos subcomponentes 1.1; 1.2 e 1.4</t>
  </si>
  <si>
    <t>1.1/1.2/1.4</t>
  </si>
  <si>
    <t>Alimentação</t>
  </si>
  <si>
    <t>Compra ou aluguel de materiais</t>
  </si>
  <si>
    <t>1.2/1.4</t>
  </si>
  <si>
    <t>Hospedagem</t>
  </si>
  <si>
    <t>Os serviços serão contratados para atividades dos subcomponentes  1.2 e 1.4</t>
  </si>
  <si>
    <t>Evento de lançamento do Projeto</t>
  </si>
  <si>
    <t>CD</t>
  </si>
  <si>
    <t>Ex-ante</t>
  </si>
  <si>
    <t>outubro 2015</t>
  </si>
  <si>
    <t>Grupo de cordas do Inhotim para evento de lançamento do projeto</t>
  </si>
  <si>
    <t>Reuniões com parceiros estratégicos</t>
  </si>
  <si>
    <t xml:space="preserve">Componente 2- Fortalecimento das ferramentas de gestão para o desenvolvimento da estratégia de sustentabilidade do Inhotim  </t>
  </si>
  <si>
    <t xml:space="preserve">Avaliação da sustentabilidade institucional e financeira do Inhotim e construção de estratégia e desenvolvimento da plataforma de captação de recursos e capacitação </t>
  </si>
  <si>
    <t xml:space="preserve"> Desenho da avaliação e aplicação da metodologia- Avaliação e construção de estratégias sobre os impactos do Inhotim em seus visitantes e comunidades vizinhas</t>
  </si>
  <si>
    <t>CI</t>
  </si>
  <si>
    <t>Análise e sistematização de programa de educação</t>
  </si>
  <si>
    <t>Componente 3. Mitigação das emissões de gases de efeito estufa (GEE) relacionadas ao transporte, desenvolvimento regional através do turismo, indústrias culturais e plataforma de conhecimento sobre economia criativa</t>
  </si>
  <si>
    <t>Desenvolvimento de uma plataforma interativa, aplicativo e link no site do Inhotim</t>
  </si>
  <si>
    <t>Organização de informações para a plataforma interactiva, aplicativo e link no site do Inhotim</t>
  </si>
  <si>
    <t>Avaliação e estratégia para o turismo sustentável e indústrias culturais  na região e desenvolvimento de uma plataforma de conhecimento sobre economia criativa</t>
  </si>
  <si>
    <t>Serviços</t>
  </si>
  <si>
    <t>Outubro 2016</t>
  </si>
  <si>
    <t>Organização de evento ( workshop  turismo )</t>
  </si>
  <si>
    <t>Componente 4. Monitoramento e avaliação do projeto</t>
  </si>
  <si>
    <t>Avaliação final</t>
  </si>
  <si>
    <t>Agosto 2017</t>
  </si>
  <si>
    <t>Passagens/ monitoramento</t>
  </si>
  <si>
    <t>Passagens a serem compradas em diferentes momentos de execução da CT</t>
  </si>
  <si>
    <t>Total</t>
  </si>
  <si>
    <t xml:space="preserve">Preparado por: </t>
  </si>
  <si>
    <t>Data: 01 de maio , 2016</t>
  </si>
  <si>
    <t>Anne Gander (CCS/CBR)</t>
  </si>
  <si>
    <t>(1) O agrupamento de contratos semelhantes é recomendado, como hardware de computador, publicações, viagens, etc. Se houver um número de contratos individuais semelhantes, a ser executado em diferentes momentos, eles podem ser agrupadas numa única rubrica, com uma explicação na coluna de comentários indicando a quantidade média individual  e o período durante o qual o contrato seria executado</t>
  </si>
  <si>
    <t>(2) Bens e Serviços: CP: Comparação de Preços; CD: Contratação Direta; LPN: Licitação Pública Nacional; LPI: Licitação Pública Internacional</t>
  </si>
  <si>
    <t>(2)Empresas de consultoria: SQC: Seleção Baseada nas Qualificações dos Consultores; SBQC: Seleção Baseada em Qualidade e Custo; SCM: Seleção por Menor Custo; SOF: Seleção sob Orçamento Fixo; SUF: Seleção de Única Fonte; SBQ: Seleção Baseada em Qualidade.</t>
  </si>
  <si>
    <t>(2)Consultores individuais: CI: Seleção Baseada em Qualificação de Consultor Individual Internacional; SUF: Seleção de Única Fonte.</t>
  </si>
  <si>
    <t>(3)Avaliação Ex-ante / Ex-post: Em geral, dependendo da capacidade institucional e nível de risco associado com a aquisição, a análise ex-post é a modalidade padrão. A revisão ex-ante pode ser especificada para o procedimentos críticos ou complexos.</t>
  </si>
  <si>
    <t>(4) Revisão Técnica: Esta coluna será utilizada pelo Chefe de Equipe do Projeto do BID (JEP) para definir aquelas aquisições que considere "críticas" ou "complexas" que requeiram a revisão ex- ante dos Termos de Referência (TDR), Especificações Técnicas (ET), relatórios, produtos e outros.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</si>
</sst>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/yy\ h:mm\ AM/PM;@"/>
    <numFmt numFmtId="165" formatCode="[$-409]mmmm\-yy;@"/>
    <numFmt numFmtId="166" formatCode="[$-416]d\-mmm;@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4" borderId="0" xfId="0" applyFill="1"/>
    <xf numFmtId="0" fontId="8" fillId="5" borderId="11" xfId="0" applyFont="1" applyFill="1" applyBorder="1" applyAlignment="1">
      <alignment horizontal="center" vertical="top"/>
    </xf>
    <xf numFmtId="0" fontId="0" fillId="5" borderId="11" xfId="0" applyFill="1" applyBorder="1" applyAlignment="1">
      <alignment vertical="top"/>
    </xf>
    <xf numFmtId="0" fontId="8" fillId="5" borderId="6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3" fontId="7" fillId="5" borderId="5" xfId="0" applyNumberFormat="1" applyFont="1" applyFill="1" applyBorder="1" applyAlignment="1">
      <alignment horizontal="center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horizontal="center" vertical="top"/>
    </xf>
    <xf numFmtId="0" fontId="0" fillId="5" borderId="5" xfId="0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6" borderId="15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left" vertical="top"/>
    </xf>
    <xf numFmtId="3" fontId="7" fillId="6" borderId="5" xfId="0" applyNumberFormat="1" applyFont="1" applyFill="1" applyBorder="1" applyAlignment="1">
      <alignment horizontal="center" vertical="top"/>
    </xf>
    <xf numFmtId="0" fontId="0" fillId="6" borderId="5" xfId="0" applyFill="1" applyBorder="1" applyAlignment="1">
      <alignment vertical="top"/>
    </xf>
    <xf numFmtId="0" fontId="0" fillId="6" borderId="5" xfId="0" applyFill="1" applyBorder="1" applyAlignment="1">
      <alignment horizontal="center" vertical="top"/>
    </xf>
    <xf numFmtId="0" fontId="0" fillId="6" borderId="6" xfId="0" applyFill="1" applyBorder="1" applyAlignment="1">
      <alignment vertical="top"/>
    </xf>
    <xf numFmtId="0" fontId="0" fillId="6" borderId="7" xfId="0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0" fillId="7" borderId="5" xfId="0" applyFill="1" applyBorder="1"/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3" fontId="10" fillId="8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0" fillId="8" borderId="5" xfId="0" applyFill="1" applyBorder="1" applyAlignment="1">
      <alignment horizontal="center" vertical="top"/>
    </xf>
    <xf numFmtId="0" fontId="11" fillId="9" borderId="5" xfId="0" applyFont="1" applyFill="1" applyBorder="1" applyAlignment="1">
      <alignment horizontal="center" vertical="top"/>
    </xf>
    <xf numFmtId="0" fontId="11" fillId="9" borderId="6" xfId="0" applyFont="1" applyFill="1" applyBorder="1" applyAlignment="1">
      <alignment horizontal="center" vertical="top"/>
    </xf>
    <xf numFmtId="0" fontId="11" fillId="9" borderId="7" xfId="0" applyFont="1" applyFill="1" applyBorder="1" applyAlignment="1">
      <alignment horizontal="center" vertical="top"/>
    </xf>
    <xf numFmtId="164" fontId="10" fillId="9" borderId="5" xfId="0" applyNumberFormat="1" applyFont="1" applyFill="1" applyBorder="1" applyAlignment="1">
      <alignment horizontal="left" vertical="top"/>
    </xf>
    <xf numFmtId="165" fontId="10" fillId="9" borderId="6" xfId="0" applyNumberFormat="1" applyFont="1" applyFill="1" applyBorder="1" applyAlignment="1">
      <alignment horizontal="left" vertical="top"/>
    </xf>
    <xf numFmtId="0" fontId="11" fillId="9" borderId="6" xfId="0" applyFont="1" applyFill="1" applyBorder="1" applyAlignment="1">
      <alignment horizontal="center" vertical="top"/>
    </xf>
    <xf numFmtId="0" fontId="11" fillId="9" borderId="7" xfId="0" applyFont="1" applyFill="1" applyBorder="1" applyAlignment="1">
      <alignment horizontal="center" vertical="top"/>
    </xf>
    <xf numFmtId="0" fontId="11" fillId="9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11" fillId="9" borderId="1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6" borderId="15" xfId="0" applyFont="1" applyFill="1" applyBorder="1" applyAlignment="1">
      <alignment vertical="top" wrapText="1"/>
    </xf>
    <xf numFmtId="0" fontId="9" fillId="6" borderId="7" xfId="0" applyFont="1" applyFill="1" applyBorder="1" applyAlignment="1">
      <alignment vertical="top" wrapText="1"/>
    </xf>
    <xf numFmtId="0" fontId="10" fillId="6" borderId="5" xfId="0" applyFont="1" applyFill="1" applyBorder="1" applyAlignment="1">
      <alignment horizontal="center" vertical="top"/>
    </xf>
    <xf numFmtId="0" fontId="11" fillId="6" borderId="5" xfId="0" applyFont="1" applyFill="1" applyBorder="1" applyAlignment="1">
      <alignment horizontal="center" vertical="top"/>
    </xf>
    <xf numFmtId="3" fontId="4" fillId="6" borderId="6" xfId="0" applyNumberFormat="1" applyFont="1" applyFill="1" applyBorder="1" applyAlignment="1">
      <alignment vertical="top"/>
    </xf>
    <xf numFmtId="0" fontId="4" fillId="6" borderId="7" xfId="0" applyFont="1" applyFill="1" applyBorder="1" applyAlignment="1">
      <alignment vertical="top"/>
    </xf>
    <xf numFmtId="14" fontId="12" fillId="6" borderId="6" xfId="0" applyNumberFormat="1" applyFont="1" applyFill="1" applyBorder="1" applyAlignment="1">
      <alignment horizontal="left" vertical="top"/>
    </xf>
    <xf numFmtId="14" fontId="12" fillId="6" borderId="15" xfId="0" applyNumberFormat="1" applyFont="1" applyFill="1" applyBorder="1" applyAlignment="1">
      <alignment horizontal="left" vertical="top"/>
    </xf>
    <xf numFmtId="0" fontId="9" fillId="6" borderId="15" xfId="0" applyFont="1" applyFill="1" applyBorder="1" applyAlignment="1">
      <alignment horizontal="center" vertical="top"/>
    </xf>
    <xf numFmtId="0" fontId="0" fillId="10" borderId="5" xfId="0" applyFill="1" applyBorder="1"/>
    <xf numFmtId="0" fontId="10" fillId="0" borderId="5" xfId="0" applyFont="1" applyFill="1" applyBorder="1" applyAlignment="1">
      <alignment horizontal="center" vertical="top"/>
    </xf>
    <xf numFmtId="164" fontId="10" fillId="9" borderId="6" xfId="0" applyNumberFormat="1" applyFont="1" applyFill="1" applyBorder="1" applyAlignment="1">
      <alignment horizontal="left" vertical="top"/>
    </xf>
    <xf numFmtId="3" fontId="11" fillId="9" borderId="6" xfId="0" applyNumberFormat="1" applyFont="1" applyFill="1" applyBorder="1" applyAlignment="1">
      <alignment horizontal="center" vertical="top"/>
    </xf>
    <xf numFmtId="3" fontId="11" fillId="9" borderId="7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/>
    </xf>
    <xf numFmtId="165" fontId="10" fillId="9" borderId="5" xfId="0" applyNumberFormat="1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9" fillId="0" borderId="6" xfId="0" applyNumberFormat="1" applyFont="1" applyFill="1" applyBorder="1" applyAlignment="1">
      <alignment horizontal="center" vertical="top"/>
    </xf>
    <xf numFmtId="3" fontId="9" fillId="0" borderId="7" xfId="0" applyNumberFormat="1" applyFont="1" applyFill="1" applyBorder="1" applyAlignment="1">
      <alignment horizontal="center" vertical="top"/>
    </xf>
    <xf numFmtId="0" fontId="9" fillId="8" borderId="0" xfId="0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center" vertical="top"/>
    </xf>
    <xf numFmtId="0" fontId="0" fillId="8" borderId="0" xfId="0" applyFill="1"/>
    <xf numFmtId="0" fontId="9" fillId="8" borderId="6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vertical="top" wrapText="1"/>
    </xf>
    <xf numFmtId="3" fontId="10" fillId="8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165" fontId="10" fillId="9" borderId="12" xfId="0" applyNumberFormat="1" applyFont="1" applyFill="1" applyBorder="1" applyAlignment="1">
      <alignment horizontal="left" vertical="top"/>
    </xf>
    <xf numFmtId="0" fontId="0" fillId="0" borderId="5" xfId="0" applyBorder="1"/>
    <xf numFmtId="0" fontId="0" fillId="4" borderId="5" xfId="0" applyFill="1" applyBorder="1"/>
    <xf numFmtId="0" fontId="8" fillId="5" borderId="4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3" fontId="7" fillId="5" borderId="11" xfId="0" applyNumberFormat="1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6" fillId="5" borderId="11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vertical="top"/>
    </xf>
    <xf numFmtId="0" fontId="13" fillId="5" borderId="11" xfId="0" applyFont="1" applyFill="1" applyBorder="1" applyAlignment="1">
      <alignment horizontal="left" vertical="top"/>
    </xf>
    <xf numFmtId="0" fontId="13" fillId="5" borderId="2" xfId="0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vertical="top"/>
    </xf>
    <xf numFmtId="0" fontId="8" fillId="6" borderId="6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3" fontId="7" fillId="6" borderId="6" xfId="0" applyNumberFormat="1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13" fillId="6" borderId="5" xfId="0" applyFont="1" applyFill="1" applyBorder="1" applyAlignment="1">
      <alignment horizontal="left" vertical="top"/>
    </xf>
    <xf numFmtId="0" fontId="13" fillId="6" borderId="15" xfId="0" applyFont="1" applyFill="1" applyBorder="1" applyAlignment="1">
      <alignment horizontal="left" vertical="top"/>
    </xf>
    <xf numFmtId="0" fontId="8" fillId="6" borderId="15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165" fontId="14" fillId="9" borderId="5" xfId="0" applyNumberFormat="1" applyFont="1" applyFill="1" applyBorder="1" applyAlignment="1">
      <alignment horizontal="left" vertical="top"/>
    </xf>
    <xf numFmtId="0" fontId="0" fillId="7" borderId="0" xfId="0" applyFill="1"/>
    <xf numFmtId="0" fontId="9" fillId="0" borderId="12" xfId="0" applyFont="1" applyFill="1" applyBorder="1" applyAlignment="1">
      <alignment horizontal="center" vertical="top"/>
    </xf>
    <xf numFmtId="0" fontId="10" fillId="5" borderId="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0" fontId="9" fillId="8" borderId="9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0" fillId="8" borderId="5" xfId="0" applyFont="1" applyFill="1" applyBorder="1" applyAlignment="1">
      <alignment vertical="top"/>
    </xf>
    <xf numFmtId="0" fontId="9" fillId="6" borderId="6" xfId="0" applyFont="1" applyFill="1" applyBorder="1" applyAlignment="1">
      <alignment horizontal="center" vertical="top"/>
    </xf>
    <xf numFmtId="0" fontId="9" fillId="6" borderId="7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0" fillId="0" borderId="5" xfId="0" applyFill="1" applyBorder="1" applyAlignment="1">
      <alignment vertical="top"/>
    </xf>
    <xf numFmtId="0" fontId="8" fillId="8" borderId="7" xfId="0" applyFont="1" applyFill="1" applyBorder="1" applyAlignment="1">
      <alignment horizontal="left" vertical="top" wrapText="1"/>
    </xf>
    <xf numFmtId="0" fontId="0" fillId="8" borderId="8" xfId="0" applyFill="1" applyBorder="1" applyAlignment="1">
      <alignment vertical="top"/>
    </xf>
    <xf numFmtId="0" fontId="0" fillId="8" borderId="9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9" fillId="0" borderId="7" xfId="0" applyFont="1" applyFill="1" applyBorder="1" applyAlignment="1">
      <alignment horizontal="center" vertical="top"/>
    </xf>
    <xf numFmtId="0" fontId="15" fillId="5" borderId="5" xfId="0" applyFont="1" applyFill="1" applyBorder="1" applyAlignment="1">
      <alignment horizontal="left" vertical="top"/>
    </xf>
    <xf numFmtId="0" fontId="15" fillId="5" borderId="6" xfId="0" applyFont="1" applyFill="1" applyBorder="1" applyAlignment="1">
      <alignment horizontal="left" vertical="top"/>
    </xf>
    <xf numFmtId="3" fontId="10" fillId="6" borderId="5" xfId="0" applyNumberFormat="1" applyFont="1" applyFill="1" applyBorder="1" applyAlignment="1">
      <alignment horizontal="center" vertical="top"/>
    </xf>
    <xf numFmtId="0" fontId="15" fillId="6" borderId="5" xfId="0" applyFont="1" applyFill="1" applyBorder="1" applyAlignment="1">
      <alignment horizontal="left" vertical="top"/>
    </xf>
    <xf numFmtId="0" fontId="15" fillId="6" borderId="6" xfId="0" applyFont="1" applyFill="1" applyBorder="1" applyAlignment="1">
      <alignment horizontal="left" vertical="top"/>
    </xf>
    <xf numFmtId="0" fontId="0" fillId="0" borderId="9" xfId="0" applyFill="1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1" fillId="8" borderId="5" xfId="0" applyFont="1" applyFill="1" applyBorder="1" applyAlignment="1">
      <alignment horizontal="center" vertical="top"/>
    </xf>
    <xf numFmtId="166" fontId="10" fillId="0" borderId="5" xfId="0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8" fillId="6" borderId="6" xfId="0" applyFont="1" applyFill="1" applyBorder="1" applyAlignment="1">
      <alignment horizontal="left" vertical="top"/>
    </xf>
    <xf numFmtId="0" fontId="9" fillId="6" borderId="7" xfId="0" applyFont="1" applyFill="1" applyBorder="1" applyAlignment="1">
      <alignment horizontal="left" vertical="top"/>
    </xf>
    <xf numFmtId="0" fontId="0" fillId="6" borderId="6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1" fillId="6" borderId="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0" fillId="6" borderId="11" xfId="0" applyFill="1" applyBorder="1" applyAlignment="1"/>
    <xf numFmtId="0" fontId="3" fillId="11" borderId="2" xfId="0" applyFont="1" applyFill="1" applyBorder="1" applyAlignment="1">
      <alignment vertical="top"/>
    </xf>
    <xf numFmtId="0" fontId="3" fillId="11" borderId="3" xfId="0" applyFont="1" applyFill="1" applyBorder="1" applyAlignment="1">
      <alignment vertical="top"/>
    </xf>
    <xf numFmtId="0" fontId="3" fillId="11" borderId="4" xfId="0" applyFont="1" applyFill="1" applyBorder="1" applyAlignment="1">
      <alignment vertical="top"/>
    </xf>
    <xf numFmtId="3" fontId="7" fillId="11" borderId="11" xfId="0" applyNumberFormat="1" applyFont="1" applyFill="1" applyBorder="1" applyAlignment="1">
      <alignment horizontal="center" vertical="top"/>
    </xf>
    <xf numFmtId="0" fontId="8" fillId="11" borderId="5" xfId="0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0" fillId="11" borderId="5" xfId="0" applyFill="1" applyBorder="1" applyAlignment="1">
      <alignment vertical="top"/>
    </xf>
    <xf numFmtId="0" fontId="0" fillId="6" borderId="12" xfId="0" applyFill="1" applyBorder="1" applyAlignment="1"/>
    <xf numFmtId="0" fontId="3" fillId="11" borderId="13" xfId="0" applyFont="1" applyFill="1" applyBorder="1" applyAlignment="1">
      <alignment vertical="top"/>
    </xf>
    <xf numFmtId="0" fontId="3" fillId="11" borderId="0" xfId="0" applyFont="1" applyFill="1" applyBorder="1" applyAlignment="1">
      <alignment vertical="top"/>
    </xf>
    <xf numFmtId="0" fontId="3" fillId="11" borderId="14" xfId="0" applyFont="1" applyFill="1" applyBorder="1" applyAlignment="1">
      <alignment vertical="top"/>
    </xf>
    <xf numFmtId="3" fontId="7" fillId="11" borderId="12" xfId="0" applyNumberFormat="1" applyFont="1" applyFill="1" applyBorder="1" applyAlignment="1">
      <alignment horizontal="center" vertical="top"/>
    </xf>
    <xf numFmtId="0" fontId="9" fillId="11" borderId="5" xfId="0" applyFont="1" applyFill="1" applyBorder="1" applyAlignment="1">
      <alignment vertical="top"/>
    </xf>
    <xf numFmtId="0" fontId="3" fillId="11" borderId="16" xfId="0" applyFont="1" applyFill="1" applyBorder="1" applyAlignment="1">
      <alignment vertical="top"/>
    </xf>
    <xf numFmtId="0" fontId="3" fillId="11" borderId="17" xfId="0" applyFont="1" applyFill="1" applyBorder="1" applyAlignment="1">
      <alignment vertical="top"/>
    </xf>
    <xf numFmtId="0" fontId="3" fillId="11" borderId="18" xfId="0" applyFont="1" applyFill="1" applyBorder="1" applyAlignment="1">
      <alignment vertical="top"/>
    </xf>
    <xf numFmtId="0" fontId="9" fillId="11" borderId="11" xfId="0" applyFont="1" applyFill="1" applyBorder="1" applyAlignment="1">
      <alignment vertical="top"/>
    </xf>
    <xf numFmtId="0" fontId="3" fillId="11" borderId="11" xfId="0" applyFont="1" applyFill="1" applyBorder="1" applyAlignment="1">
      <alignment vertical="top"/>
    </xf>
    <xf numFmtId="0" fontId="0" fillId="11" borderId="11" xfId="0" applyFill="1" applyBorder="1" applyAlignment="1">
      <alignment vertical="top"/>
    </xf>
    <xf numFmtId="0" fontId="0" fillId="6" borderId="12" xfId="0" applyFill="1" applyBorder="1"/>
    <xf numFmtId="0" fontId="6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0" fillId="6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G1" workbookViewId="0">
      <selection activeCell="Q28" sqref="Q28"/>
    </sheetView>
  </sheetViews>
  <sheetFormatPr defaultRowHeight="15" x14ac:dyDescent="0.25"/>
  <cols>
    <col min="6" max="6" width="49.28515625" customWidth="1"/>
    <col min="13" max="13" width="13.5703125" customWidth="1"/>
    <col min="14" max="14" width="21.140625" customWidth="1"/>
    <col min="17" max="17" width="95.28515625" customWidth="1"/>
  </cols>
  <sheetData>
    <row r="1" spans="1:17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x14ac:dyDescent="0.25">
      <c r="A3" s="6" t="s">
        <v>2</v>
      </c>
      <c r="B3" s="6"/>
      <c r="C3" s="6"/>
      <c r="D3" s="6"/>
      <c r="E3" s="6"/>
      <c r="F3" s="7" t="s">
        <v>3</v>
      </c>
      <c r="G3" s="7"/>
      <c r="H3" s="7"/>
      <c r="I3" s="7"/>
      <c r="J3" s="7"/>
      <c r="K3" s="7"/>
      <c r="L3" s="7"/>
      <c r="M3" s="7"/>
      <c r="N3" s="7"/>
      <c r="O3" s="7"/>
      <c r="P3" s="8" t="s">
        <v>4</v>
      </c>
      <c r="Q3" s="9"/>
    </row>
    <row r="4" spans="1:17" x14ac:dyDescent="0.25">
      <c r="A4" s="6" t="s">
        <v>5</v>
      </c>
      <c r="B4" s="6"/>
      <c r="C4" s="6"/>
      <c r="D4" s="6"/>
      <c r="E4" s="6"/>
      <c r="F4" s="7" t="s">
        <v>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10" t="s">
        <v>8</v>
      </c>
      <c r="B6" s="11"/>
      <c r="C6" s="11"/>
      <c r="D6" s="11"/>
      <c r="E6" s="11"/>
      <c r="F6" s="11"/>
      <c r="G6" s="12"/>
      <c r="H6" s="13" t="s">
        <v>9</v>
      </c>
      <c r="I6" s="13"/>
      <c r="J6" s="13"/>
      <c r="K6" s="13"/>
      <c r="L6" s="14" t="s">
        <v>10</v>
      </c>
      <c r="M6" s="15"/>
      <c r="N6" s="15"/>
      <c r="O6" s="15"/>
      <c r="P6" s="15"/>
      <c r="Q6" s="16"/>
    </row>
    <row r="7" spans="1:17" ht="27.75" customHeight="1" x14ac:dyDescent="0.25">
      <c r="A7" s="17" t="s">
        <v>11</v>
      </c>
      <c r="B7" s="17" t="s">
        <v>12</v>
      </c>
      <c r="C7" s="18" t="s">
        <v>13</v>
      </c>
      <c r="D7" s="19" t="s">
        <v>14</v>
      </c>
      <c r="E7" s="20" t="s">
        <v>15</v>
      </c>
      <c r="F7" s="20"/>
      <c r="G7" s="21" t="s">
        <v>16</v>
      </c>
      <c r="H7" s="20" t="s">
        <v>17</v>
      </c>
      <c r="I7" s="20" t="s">
        <v>18</v>
      </c>
      <c r="J7" s="20" t="s">
        <v>19</v>
      </c>
      <c r="K7" s="20"/>
      <c r="L7" s="20"/>
      <c r="M7" s="21" t="s">
        <v>20</v>
      </c>
      <c r="N7" s="22" t="s">
        <v>21</v>
      </c>
      <c r="O7" s="23" t="s">
        <v>22</v>
      </c>
      <c r="P7" s="24"/>
      <c r="Q7" s="25" t="s">
        <v>23</v>
      </c>
    </row>
    <row r="8" spans="1:17" x14ac:dyDescent="0.25">
      <c r="A8" s="17"/>
      <c r="B8" s="17"/>
      <c r="C8" s="26"/>
      <c r="D8" s="19" t="s">
        <v>24</v>
      </c>
      <c r="E8" s="20"/>
      <c r="F8" s="20"/>
      <c r="G8" s="21"/>
      <c r="H8" s="20"/>
      <c r="I8" s="20"/>
      <c r="J8" s="27" t="s">
        <v>25</v>
      </c>
      <c r="K8" s="20" t="s">
        <v>26</v>
      </c>
      <c r="L8" s="20"/>
      <c r="M8" s="21"/>
      <c r="N8" s="28"/>
      <c r="O8" s="29"/>
      <c r="P8" s="30"/>
      <c r="Q8" s="31"/>
    </row>
    <row r="9" spans="1:17" x14ac:dyDescent="0.25">
      <c r="A9" s="17"/>
      <c r="B9" s="17"/>
      <c r="C9" s="32"/>
      <c r="D9" s="33"/>
      <c r="E9" s="20"/>
      <c r="F9" s="20"/>
      <c r="G9" s="21"/>
      <c r="H9" s="20"/>
      <c r="I9" s="20"/>
      <c r="J9" s="34" t="s">
        <v>27</v>
      </c>
      <c r="K9" s="35"/>
      <c r="L9" s="36"/>
      <c r="M9" s="21"/>
      <c r="N9" s="37"/>
      <c r="O9" s="38"/>
      <c r="P9" s="39"/>
      <c r="Q9" s="40"/>
    </row>
    <row r="10" spans="1:17" x14ac:dyDescent="0.25">
      <c r="A10" s="41"/>
      <c r="B10" s="42"/>
      <c r="C10" s="42"/>
      <c r="D10" s="43"/>
      <c r="E10" s="44" t="s">
        <v>28</v>
      </c>
      <c r="F10" s="45"/>
      <c r="G10" s="46">
        <f>G11+G15</f>
        <v>365000</v>
      </c>
      <c r="H10" s="47"/>
      <c r="I10" s="48"/>
      <c r="J10" s="47"/>
      <c r="K10" s="49"/>
      <c r="L10" s="49"/>
      <c r="M10" s="50"/>
      <c r="N10" s="51"/>
      <c r="O10" s="52"/>
      <c r="P10" s="53"/>
      <c r="Q10" s="47"/>
    </row>
    <row r="11" spans="1:17" x14ac:dyDescent="0.25">
      <c r="A11" s="54"/>
      <c r="B11" s="54"/>
      <c r="C11" s="54"/>
      <c r="D11" s="55"/>
      <c r="E11" s="56" t="s">
        <v>29</v>
      </c>
      <c r="F11" s="57"/>
      <c r="G11" s="58">
        <f>G12+G13+G14</f>
        <v>190000</v>
      </c>
      <c r="H11" s="59"/>
      <c r="I11" s="60"/>
      <c r="J11" s="59"/>
      <c r="K11" s="61"/>
      <c r="L11" s="62"/>
      <c r="M11" s="63"/>
      <c r="N11" s="64"/>
      <c r="O11" s="61"/>
      <c r="P11" s="62"/>
      <c r="Q11" s="59"/>
    </row>
    <row r="12" spans="1:17" x14ac:dyDescent="0.25">
      <c r="A12" s="65">
        <v>1</v>
      </c>
      <c r="B12" s="66">
        <v>1</v>
      </c>
      <c r="C12" s="67">
        <v>1.2</v>
      </c>
      <c r="D12" s="68"/>
      <c r="E12" s="69" t="s">
        <v>30</v>
      </c>
      <c r="F12" s="70"/>
      <c r="G12" s="71">
        <v>50000</v>
      </c>
      <c r="H12" s="72" t="s">
        <v>31</v>
      </c>
      <c r="I12" s="73" t="s">
        <v>32</v>
      </c>
      <c r="J12" s="74">
        <v>100</v>
      </c>
      <c r="K12" s="75">
        <v>0</v>
      </c>
      <c r="L12" s="76"/>
      <c r="M12" s="77" t="s">
        <v>33</v>
      </c>
      <c r="N12" s="78" t="s">
        <v>34</v>
      </c>
      <c r="O12" s="79"/>
      <c r="P12" s="80"/>
      <c r="Q12" s="81"/>
    </row>
    <row r="13" spans="1:17" x14ac:dyDescent="0.25">
      <c r="A13" s="65">
        <v>2</v>
      </c>
      <c r="B13" s="82">
        <v>2</v>
      </c>
      <c r="C13" s="67">
        <v>1.2</v>
      </c>
      <c r="D13" s="68"/>
      <c r="E13" s="69" t="s">
        <v>35</v>
      </c>
      <c r="F13" s="70"/>
      <c r="G13" s="71">
        <v>50000</v>
      </c>
      <c r="H13" s="72" t="s">
        <v>31</v>
      </c>
      <c r="I13" s="73" t="s">
        <v>32</v>
      </c>
      <c r="J13" s="83">
        <v>100</v>
      </c>
      <c r="K13" s="75">
        <v>0</v>
      </c>
      <c r="L13" s="76"/>
      <c r="M13" s="77" t="s">
        <v>33</v>
      </c>
      <c r="N13" s="78" t="s">
        <v>34</v>
      </c>
      <c r="O13" s="79"/>
      <c r="P13" s="80"/>
      <c r="Q13" s="84"/>
    </row>
    <row r="14" spans="1:17" x14ac:dyDescent="0.25">
      <c r="A14" s="65">
        <v>3</v>
      </c>
      <c r="B14" s="66">
        <v>3</v>
      </c>
      <c r="C14" s="67">
        <v>1.3</v>
      </c>
      <c r="D14" s="68"/>
      <c r="E14" s="69" t="s">
        <v>36</v>
      </c>
      <c r="F14" s="70"/>
      <c r="G14" s="85">
        <v>90000</v>
      </c>
      <c r="H14" s="72" t="s">
        <v>31</v>
      </c>
      <c r="I14" s="73" t="s">
        <v>32</v>
      </c>
      <c r="J14" s="83">
        <v>100</v>
      </c>
      <c r="K14" s="75">
        <v>0</v>
      </c>
      <c r="L14" s="76"/>
      <c r="M14" s="77" t="s">
        <v>33</v>
      </c>
      <c r="N14" s="78" t="s">
        <v>34</v>
      </c>
      <c r="O14" s="79"/>
      <c r="P14" s="80"/>
      <c r="Q14" s="74"/>
    </row>
    <row r="15" spans="1:17" x14ac:dyDescent="0.25">
      <c r="A15" s="86"/>
      <c r="B15" s="87"/>
      <c r="C15" s="87"/>
      <c r="D15" s="88"/>
      <c r="E15" s="89" t="s">
        <v>37</v>
      </c>
      <c r="F15" s="90"/>
      <c r="G15" s="58">
        <f>G16+G17+G18+G19+G20+G21+G22</f>
        <v>175000</v>
      </c>
      <c r="H15" s="91"/>
      <c r="I15" s="60"/>
      <c r="J15" s="92"/>
      <c r="K15" s="93"/>
      <c r="L15" s="94"/>
      <c r="M15" s="95"/>
      <c r="N15" s="96"/>
      <c r="O15" s="97"/>
      <c r="P15" s="97"/>
      <c r="Q15" s="94"/>
    </row>
    <row r="16" spans="1:17" x14ac:dyDescent="0.25">
      <c r="A16" s="98"/>
      <c r="B16" s="66">
        <v>4</v>
      </c>
      <c r="C16" s="67" t="s">
        <v>38</v>
      </c>
      <c r="D16" s="68"/>
      <c r="E16" s="69" t="s">
        <v>39</v>
      </c>
      <c r="F16" s="70"/>
      <c r="G16" s="85">
        <v>47000</v>
      </c>
      <c r="H16" s="99" t="s">
        <v>40</v>
      </c>
      <c r="I16" s="73" t="s">
        <v>32</v>
      </c>
      <c r="J16" s="83">
        <v>100</v>
      </c>
      <c r="K16" s="75">
        <v>0</v>
      </c>
      <c r="L16" s="76"/>
      <c r="M16" s="77" t="s">
        <v>41</v>
      </c>
      <c r="N16" s="100"/>
      <c r="O16" s="101"/>
      <c r="P16" s="102"/>
      <c r="Q16" s="81" t="s">
        <v>42</v>
      </c>
    </row>
    <row r="17" spans="1:17" x14ac:dyDescent="0.25">
      <c r="A17" s="98"/>
      <c r="B17" s="103">
        <v>5</v>
      </c>
      <c r="C17" s="104" t="s">
        <v>43</v>
      </c>
      <c r="D17" s="105"/>
      <c r="E17" s="69" t="s">
        <v>44</v>
      </c>
      <c r="F17" s="106"/>
      <c r="G17" s="85">
        <v>38000</v>
      </c>
      <c r="H17" s="99" t="s">
        <v>40</v>
      </c>
      <c r="I17" s="73" t="s">
        <v>32</v>
      </c>
      <c r="J17" s="107">
        <v>100</v>
      </c>
      <c r="K17" s="75">
        <v>0</v>
      </c>
      <c r="L17" s="76"/>
      <c r="M17" s="108" t="s">
        <v>45</v>
      </c>
      <c r="N17" s="100"/>
      <c r="O17" s="109"/>
      <c r="P17" s="110"/>
      <c r="Q17" s="81" t="s">
        <v>46</v>
      </c>
    </row>
    <row r="18" spans="1:17" x14ac:dyDescent="0.25">
      <c r="A18" s="98"/>
      <c r="B18" s="103">
        <v>6</v>
      </c>
      <c r="C18" s="111" t="s">
        <v>47</v>
      </c>
      <c r="D18" s="112"/>
      <c r="E18" s="69" t="s">
        <v>48</v>
      </c>
      <c r="F18" s="70"/>
      <c r="G18" s="85">
        <v>15000</v>
      </c>
      <c r="H18" s="99" t="s">
        <v>40</v>
      </c>
      <c r="I18" s="73" t="s">
        <v>32</v>
      </c>
      <c r="J18" s="107">
        <v>100</v>
      </c>
      <c r="K18" s="75">
        <v>0</v>
      </c>
      <c r="L18" s="76"/>
      <c r="M18" s="108" t="s">
        <v>45</v>
      </c>
      <c r="N18" s="100"/>
      <c r="O18" s="113"/>
      <c r="P18" s="114"/>
      <c r="Q18" s="81" t="s">
        <v>46</v>
      </c>
    </row>
    <row r="19" spans="1:17" x14ac:dyDescent="0.25">
      <c r="A19" s="98"/>
      <c r="B19" s="103">
        <v>7</v>
      </c>
      <c r="C19" s="111">
        <v>1.2</v>
      </c>
      <c r="D19" s="112"/>
      <c r="E19" s="69" t="s">
        <v>49</v>
      </c>
      <c r="F19" s="70"/>
      <c r="G19" s="85">
        <v>12000</v>
      </c>
      <c r="H19" s="99" t="s">
        <v>40</v>
      </c>
      <c r="I19" s="73" t="s">
        <v>32</v>
      </c>
      <c r="J19" s="107">
        <v>100</v>
      </c>
      <c r="K19" s="75">
        <v>0</v>
      </c>
      <c r="L19" s="76"/>
      <c r="M19" s="108" t="s">
        <v>45</v>
      </c>
      <c r="N19" s="100"/>
      <c r="O19" s="109"/>
      <c r="P19" s="110"/>
      <c r="Q19" s="81"/>
    </row>
    <row r="20" spans="1:17" x14ac:dyDescent="0.25">
      <c r="A20" s="98"/>
      <c r="B20" s="103">
        <v>8</v>
      </c>
      <c r="C20" s="111" t="s">
        <v>50</v>
      </c>
      <c r="D20" s="112"/>
      <c r="E20" s="69" t="s">
        <v>51</v>
      </c>
      <c r="F20" s="70"/>
      <c r="G20" s="85">
        <v>35000</v>
      </c>
      <c r="H20" s="99" t="s">
        <v>40</v>
      </c>
      <c r="I20" s="73" t="s">
        <v>32</v>
      </c>
      <c r="J20" s="107">
        <v>100</v>
      </c>
      <c r="K20" s="75">
        <v>0</v>
      </c>
      <c r="L20" s="76"/>
      <c r="M20" s="108" t="s">
        <v>45</v>
      </c>
      <c r="N20" s="100"/>
      <c r="O20" s="113"/>
      <c r="P20" s="114"/>
      <c r="Q20" s="81" t="s">
        <v>52</v>
      </c>
    </row>
    <row r="21" spans="1:17" x14ac:dyDescent="0.25">
      <c r="A21" s="98"/>
      <c r="B21" s="103">
        <v>9</v>
      </c>
      <c r="C21" s="111">
        <v>1.1000000000000001</v>
      </c>
      <c r="D21" s="112"/>
      <c r="E21" s="69" t="s">
        <v>53</v>
      </c>
      <c r="F21" s="70"/>
      <c r="G21" s="85">
        <v>3000</v>
      </c>
      <c r="H21" s="99" t="s">
        <v>54</v>
      </c>
      <c r="I21" s="73" t="s">
        <v>55</v>
      </c>
      <c r="J21" s="107">
        <v>100</v>
      </c>
      <c r="K21" s="75">
        <v>0</v>
      </c>
      <c r="L21" s="76"/>
      <c r="M21" s="108" t="s">
        <v>56</v>
      </c>
      <c r="N21" s="100"/>
      <c r="O21" s="113"/>
      <c r="P21" s="114"/>
      <c r="Q21" s="81" t="s">
        <v>57</v>
      </c>
    </row>
    <row r="22" spans="1:17" x14ac:dyDescent="0.25">
      <c r="A22" s="98"/>
      <c r="B22" s="115">
        <v>10</v>
      </c>
      <c r="C22" s="116">
        <v>1.2</v>
      </c>
      <c r="D22" s="117"/>
      <c r="E22" s="118" t="s">
        <v>58</v>
      </c>
      <c r="F22" s="119"/>
      <c r="G22" s="120">
        <v>25000</v>
      </c>
      <c r="H22" s="121" t="s">
        <v>54</v>
      </c>
      <c r="I22" s="73" t="s">
        <v>55</v>
      </c>
      <c r="J22" s="107">
        <v>100</v>
      </c>
      <c r="K22" s="75">
        <v>0</v>
      </c>
      <c r="L22" s="76"/>
      <c r="M22" s="122" t="s">
        <v>33</v>
      </c>
      <c r="N22" s="100"/>
      <c r="O22" s="86"/>
      <c r="P22" s="88"/>
      <c r="Q22" s="123"/>
    </row>
    <row r="23" spans="1:17" x14ac:dyDescent="0.25">
      <c r="A23" s="124"/>
      <c r="B23" s="125"/>
      <c r="C23" s="42"/>
      <c r="D23" s="126"/>
      <c r="E23" s="127" t="s">
        <v>59</v>
      </c>
      <c r="F23" s="128"/>
      <c r="G23" s="129">
        <f>G24</f>
        <v>130000</v>
      </c>
      <c r="H23" s="130"/>
      <c r="I23" s="131"/>
      <c r="J23" s="132"/>
      <c r="K23" s="133"/>
      <c r="L23" s="133"/>
      <c r="M23" s="134"/>
      <c r="N23" s="135"/>
      <c r="O23" s="136"/>
      <c r="P23" s="137"/>
      <c r="Q23" s="138"/>
    </row>
    <row r="24" spans="1:17" x14ac:dyDescent="0.25">
      <c r="A24" s="86"/>
      <c r="B24" s="87"/>
      <c r="C24" s="87"/>
      <c r="D24" s="88"/>
      <c r="E24" s="139" t="s">
        <v>29</v>
      </c>
      <c r="F24" s="140"/>
      <c r="G24" s="141">
        <f>G25+G26+G27</f>
        <v>130000</v>
      </c>
      <c r="H24" s="142"/>
      <c r="I24" s="143"/>
      <c r="J24" s="144"/>
      <c r="K24" s="145"/>
      <c r="L24" s="146"/>
      <c r="M24" s="147"/>
      <c r="N24" s="148"/>
      <c r="O24" s="149"/>
      <c r="P24" s="150"/>
      <c r="Q24" s="146"/>
    </row>
    <row r="25" spans="1:17" x14ac:dyDescent="0.25">
      <c r="A25" s="65">
        <v>4</v>
      </c>
      <c r="B25" s="151">
        <v>11</v>
      </c>
      <c r="C25" s="111">
        <v>2.1</v>
      </c>
      <c r="D25" s="112"/>
      <c r="E25" s="69" t="s">
        <v>60</v>
      </c>
      <c r="F25" s="70"/>
      <c r="G25" s="152">
        <v>100000</v>
      </c>
      <c r="H25" s="153" t="s">
        <v>31</v>
      </c>
      <c r="I25" s="73" t="s">
        <v>32</v>
      </c>
      <c r="J25" s="83">
        <v>100</v>
      </c>
      <c r="K25" s="75">
        <v>0</v>
      </c>
      <c r="L25" s="76"/>
      <c r="M25" s="108" t="s">
        <v>33</v>
      </c>
      <c r="N25" s="78" t="s">
        <v>34</v>
      </c>
      <c r="O25" s="154"/>
      <c r="P25" s="155"/>
    </row>
    <row r="26" spans="1:17" x14ac:dyDescent="0.25">
      <c r="A26" s="65">
        <v>5</v>
      </c>
      <c r="B26" s="156">
        <v>12</v>
      </c>
      <c r="C26" s="104">
        <v>2.2000000000000002</v>
      </c>
      <c r="D26" s="105"/>
      <c r="E26" s="69" t="s">
        <v>61</v>
      </c>
      <c r="F26" s="70"/>
      <c r="G26" s="152">
        <v>10000</v>
      </c>
      <c r="H26" s="157" t="s">
        <v>62</v>
      </c>
      <c r="I26" s="73" t="s">
        <v>32</v>
      </c>
      <c r="J26" s="83">
        <v>100</v>
      </c>
      <c r="K26" s="75">
        <v>0</v>
      </c>
      <c r="L26" s="76"/>
      <c r="M26" s="108" t="s">
        <v>33</v>
      </c>
      <c r="N26" s="78" t="s">
        <v>34</v>
      </c>
      <c r="O26" s="158"/>
      <c r="P26" s="155"/>
      <c r="Q26" s="159"/>
    </row>
    <row r="27" spans="1:17" x14ac:dyDescent="0.25">
      <c r="A27" s="160">
        <v>6</v>
      </c>
      <c r="B27" s="72">
        <v>13</v>
      </c>
      <c r="C27" s="161">
        <v>2.2000000000000002</v>
      </c>
      <c r="D27" s="123"/>
      <c r="E27" s="69" t="s">
        <v>63</v>
      </c>
      <c r="F27" s="70"/>
      <c r="G27" s="152">
        <v>20000</v>
      </c>
      <c r="H27" s="157" t="s">
        <v>62</v>
      </c>
      <c r="I27" s="73" t="s">
        <v>32</v>
      </c>
      <c r="J27" s="83">
        <v>100</v>
      </c>
      <c r="K27" s="75">
        <v>0</v>
      </c>
      <c r="L27" s="76"/>
      <c r="M27" s="108" t="s">
        <v>33</v>
      </c>
      <c r="N27" s="78" t="s">
        <v>34</v>
      </c>
      <c r="O27" s="154"/>
      <c r="P27" s="155"/>
      <c r="Q27" s="159"/>
    </row>
    <row r="28" spans="1:17" x14ac:dyDescent="0.25">
      <c r="A28" s="124"/>
      <c r="B28" s="125"/>
      <c r="C28" s="42"/>
      <c r="D28" s="43"/>
      <c r="E28" s="44" t="s">
        <v>64</v>
      </c>
      <c r="F28" s="45"/>
      <c r="G28" s="46">
        <f>G29+G33</f>
        <v>175000</v>
      </c>
      <c r="H28" s="162"/>
      <c r="I28" s="48"/>
      <c r="J28" s="47"/>
      <c r="K28" s="49"/>
      <c r="L28" s="49"/>
      <c r="M28" s="163"/>
      <c r="N28" s="164"/>
      <c r="O28" s="52"/>
      <c r="P28" s="53"/>
      <c r="Q28" s="47"/>
    </row>
    <row r="29" spans="1:17" x14ac:dyDescent="0.25">
      <c r="A29" s="86"/>
      <c r="B29" s="87"/>
      <c r="C29" s="87"/>
      <c r="D29" s="88"/>
      <c r="E29" s="56" t="s">
        <v>29</v>
      </c>
      <c r="F29" s="57"/>
      <c r="G29" s="58">
        <f>G30+G31+G32</f>
        <v>124000</v>
      </c>
      <c r="H29" s="91"/>
      <c r="I29" s="60"/>
      <c r="J29" s="59"/>
      <c r="K29" s="61"/>
      <c r="L29" s="62"/>
      <c r="M29" s="165"/>
      <c r="N29" s="165"/>
      <c r="O29" s="61"/>
      <c r="P29" s="62"/>
      <c r="Q29" s="62"/>
    </row>
    <row r="30" spans="1:17" x14ac:dyDescent="0.25">
      <c r="A30" s="65">
        <v>7</v>
      </c>
      <c r="B30" s="66">
        <v>14</v>
      </c>
      <c r="C30" s="82">
        <v>3.1</v>
      </c>
      <c r="D30" s="166"/>
      <c r="E30" s="69" t="s">
        <v>65</v>
      </c>
      <c r="F30" s="70"/>
      <c r="G30" s="85">
        <v>50000</v>
      </c>
      <c r="H30" s="99" t="s">
        <v>31</v>
      </c>
      <c r="I30" s="73" t="s">
        <v>32</v>
      </c>
      <c r="J30" s="167">
        <v>76.2</v>
      </c>
      <c r="K30" s="168">
        <v>23.8</v>
      </c>
      <c r="L30" s="169"/>
      <c r="M30" s="108" t="s">
        <v>33</v>
      </c>
      <c r="N30" s="78" t="s">
        <v>34</v>
      </c>
      <c r="O30" s="170"/>
      <c r="P30" s="171"/>
      <c r="Q30" s="172"/>
    </row>
    <row r="31" spans="1:17" x14ac:dyDescent="0.25">
      <c r="A31" s="65">
        <v>8</v>
      </c>
      <c r="B31" s="173">
        <v>15</v>
      </c>
      <c r="C31" s="174">
        <v>3.1</v>
      </c>
      <c r="D31" s="175"/>
      <c r="E31" s="118" t="s">
        <v>66</v>
      </c>
      <c r="F31" s="119"/>
      <c r="G31" s="71">
        <v>10000</v>
      </c>
      <c r="H31" s="157" t="s">
        <v>62</v>
      </c>
      <c r="I31" s="73" t="s">
        <v>32</v>
      </c>
      <c r="J31" s="167">
        <v>100</v>
      </c>
      <c r="K31" s="168">
        <v>0</v>
      </c>
      <c r="L31" s="169"/>
      <c r="M31" s="108" t="s">
        <v>33</v>
      </c>
      <c r="N31" s="78" t="s">
        <v>34</v>
      </c>
      <c r="O31" s="170"/>
      <c r="P31" s="171"/>
      <c r="Q31" s="172"/>
    </row>
    <row r="32" spans="1:17" x14ac:dyDescent="0.25">
      <c r="A32" s="65">
        <v>9</v>
      </c>
      <c r="B32" s="66">
        <v>16</v>
      </c>
      <c r="C32" s="82">
        <v>3.2</v>
      </c>
      <c r="D32" s="166"/>
      <c r="E32" s="69" t="s">
        <v>67</v>
      </c>
      <c r="F32" s="70"/>
      <c r="G32" s="85">
        <v>64000</v>
      </c>
      <c r="H32" s="157" t="s">
        <v>62</v>
      </c>
      <c r="I32" s="73" t="s">
        <v>32</v>
      </c>
      <c r="J32" s="167">
        <v>43.4</v>
      </c>
      <c r="K32" s="168">
        <v>56.6</v>
      </c>
      <c r="L32" s="169"/>
      <c r="M32" s="108" t="s">
        <v>33</v>
      </c>
      <c r="N32" s="78" t="s">
        <v>34</v>
      </c>
      <c r="O32" s="170"/>
      <c r="P32" s="171"/>
      <c r="Q32" s="172"/>
    </row>
    <row r="33" spans="1:17" x14ac:dyDescent="0.25">
      <c r="A33" s="86"/>
      <c r="B33" s="87"/>
      <c r="C33" s="87"/>
      <c r="D33" s="88"/>
      <c r="E33" s="89" t="s">
        <v>68</v>
      </c>
      <c r="F33" s="90"/>
      <c r="G33" s="58">
        <f>G34+G35+G36+G37</f>
        <v>51000</v>
      </c>
      <c r="H33" s="91"/>
      <c r="I33" s="60"/>
      <c r="J33" s="92"/>
      <c r="K33" s="93"/>
      <c r="L33" s="94"/>
      <c r="M33" s="95"/>
      <c r="N33" s="95"/>
      <c r="O33" s="176"/>
      <c r="P33" s="177"/>
      <c r="Q33" s="178"/>
    </row>
    <row r="34" spans="1:17" x14ac:dyDescent="0.25">
      <c r="A34" s="98"/>
      <c r="B34" s="66">
        <v>17</v>
      </c>
      <c r="C34" s="82">
        <v>3.2</v>
      </c>
      <c r="D34" s="166"/>
      <c r="E34" s="179" t="s">
        <v>44</v>
      </c>
      <c r="F34" s="180"/>
      <c r="G34" s="85">
        <v>10000</v>
      </c>
      <c r="H34" s="99" t="s">
        <v>40</v>
      </c>
      <c r="I34" s="73" t="s">
        <v>32</v>
      </c>
      <c r="J34" s="83">
        <v>100</v>
      </c>
      <c r="K34" s="75">
        <v>0</v>
      </c>
      <c r="L34" s="76"/>
      <c r="M34" s="108" t="s">
        <v>69</v>
      </c>
      <c r="N34" s="78"/>
      <c r="O34" s="170"/>
      <c r="P34" s="171"/>
      <c r="Q34" s="172"/>
    </row>
    <row r="35" spans="1:17" x14ac:dyDescent="0.25">
      <c r="A35" s="98"/>
      <c r="B35" s="66">
        <v>18</v>
      </c>
      <c r="C35" s="82">
        <v>3.2</v>
      </c>
      <c r="D35" s="166"/>
      <c r="E35" s="179" t="s">
        <v>51</v>
      </c>
      <c r="F35" s="180"/>
      <c r="G35" s="85">
        <v>10000</v>
      </c>
      <c r="H35" s="99" t="s">
        <v>40</v>
      </c>
      <c r="I35" s="73" t="s">
        <v>32</v>
      </c>
      <c r="J35" s="83">
        <v>100</v>
      </c>
      <c r="K35" s="75">
        <v>0</v>
      </c>
      <c r="L35" s="76"/>
      <c r="M35" s="108" t="s">
        <v>69</v>
      </c>
      <c r="N35" s="78"/>
      <c r="O35" s="170"/>
      <c r="P35" s="171"/>
      <c r="Q35" s="172"/>
    </row>
    <row r="36" spans="1:17" x14ac:dyDescent="0.25">
      <c r="A36" s="98"/>
      <c r="B36" s="66">
        <v>19</v>
      </c>
      <c r="C36" s="82">
        <v>3.2</v>
      </c>
      <c r="D36" s="181"/>
      <c r="E36" s="118" t="s">
        <v>48</v>
      </c>
      <c r="F36" s="182"/>
      <c r="G36" s="71">
        <v>1000</v>
      </c>
      <c r="H36" s="99" t="s">
        <v>40</v>
      </c>
      <c r="I36" s="73" t="s">
        <v>32</v>
      </c>
      <c r="J36" s="83">
        <v>100</v>
      </c>
      <c r="K36" s="75">
        <v>0</v>
      </c>
      <c r="L36" s="76"/>
      <c r="M36" s="108" t="s">
        <v>69</v>
      </c>
      <c r="N36" s="78"/>
      <c r="O36" s="183"/>
      <c r="P36" s="184"/>
      <c r="Q36" s="185"/>
    </row>
    <row r="37" spans="1:17" x14ac:dyDescent="0.25">
      <c r="A37" s="98"/>
      <c r="B37" s="186">
        <v>20</v>
      </c>
      <c r="C37" s="82">
        <v>3.2</v>
      </c>
      <c r="D37" s="181"/>
      <c r="E37" s="118" t="s">
        <v>70</v>
      </c>
      <c r="F37" s="119"/>
      <c r="G37" s="71">
        <v>30000</v>
      </c>
      <c r="H37" s="99" t="s">
        <v>40</v>
      </c>
      <c r="I37" s="73" t="s">
        <v>32</v>
      </c>
      <c r="J37" s="83">
        <v>100</v>
      </c>
      <c r="K37" s="75">
        <v>0</v>
      </c>
      <c r="L37" s="76"/>
      <c r="M37" s="108" t="s">
        <v>41</v>
      </c>
      <c r="N37" s="78"/>
      <c r="O37" s="183"/>
      <c r="P37" s="184"/>
      <c r="Q37" s="185"/>
    </row>
    <row r="38" spans="1:17" x14ac:dyDescent="0.25">
      <c r="A38" s="124"/>
      <c r="B38" s="125"/>
      <c r="C38" s="42"/>
      <c r="D38" s="43"/>
      <c r="E38" s="44" t="s">
        <v>71</v>
      </c>
      <c r="F38" s="45"/>
      <c r="G38" s="46">
        <f>G39+G41</f>
        <v>30000</v>
      </c>
      <c r="H38" s="162"/>
      <c r="I38" s="48"/>
      <c r="J38" s="47"/>
      <c r="K38" s="49"/>
      <c r="L38" s="49"/>
      <c r="M38" s="187"/>
      <c r="N38" s="188"/>
      <c r="O38" s="52"/>
      <c r="P38" s="53"/>
      <c r="Q38" s="47"/>
    </row>
    <row r="39" spans="1:17" x14ac:dyDescent="0.25">
      <c r="A39" s="86"/>
      <c r="B39" s="87"/>
      <c r="C39" s="87"/>
      <c r="D39" s="88"/>
      <c r="E39" s="56" t="s">
        <v>29</v>
      </c>
      <c r="F39" s="57"/>
      <c r="G39" s="189">
        <f>G40</f>
        <v>20000</v>
      </c>
      <c r="H39" s="59"/>
      <c r="I39" s="60"/>
      <c r="J39" s="59"/>
      <c r="K39" s="61"/>
      <c r="L39" s="62"/>
      <c r="M39" s="190"/>
      <c r="N39" s="191"/>
      <c r="O39" s="61"/>
      <c r="P39" s="62"/>
      <c r="Q39" s="59"/>
    </row>
    <row r="40" spans="1:17" x14ac:dyDescent="0.25">
      <c r="A40" s="65">
        <v>10</v>
      </c>
      <c r="B40" s="82">
        <v>21</v>
      </c>
      <c r="C40" s="161">
        <v>4.0999999999999996</v>
      </c>
      <c r="D40" s="192"/>
      <c r="E40" s="193" t="s">
        <v>72</v>
      </c>
      <c r="F40" s="194"/>
      <c r="G40" s="71">
        <v>20000</v>
      </c>
      <c r="H40" s="157" t="s">
        <v>62</v>
      </c>
      <c r="I40" s="73" t="s">
        <v>32</v>
      </c>
      <c r="J40" s="195">
        <v>100</v>
      </c>
      <c r="K40" s="75">
        <v>0</v>
      </c>
      <c r="L40" s="76"/>
      <c r="M40" s="196" t="s">
        <v>73</v>
      </c>
      <c r="N40" s="78" t="s">
        <v>34</v>
      </c>
      <c r="O40" s="197"/>
      <c r="P40" s="198"/>
      <c r="Q40" s="181"/>
    </row>
    <row r="41" spans="1:17" x14ac:dyDescent="0.25">
      <c r="A41" s="86"/>
      <c r="B41" s="87"/>
      <c r="C41" s="87"/>
      <c r="D41" s="88"/>
      <c r="E41" s="199" t="s">
        <v>68</v>
      </c>
      <c r="F41" s="200"/>
      <c r="G41" s="189">
        <f>G42</f>
        <v>10000</v>
      </c>
      <c r="H41" s="59"/>
      <c r="I41" s="60"/>
      <c r="J41" s="59"/>
      <c r="K41" s="201"/>
      <c r="L41" s="202"/>
      <c r="M41" s="203"/>
      <c r="N41" s="203"/>
      <c r="O41" s="201"/>
      <c r="P41" s="202"/>
      <c r="Q41" s="59"/>
    </row>
    <row r="42" spans="1:17" x14ac:dyDescent="0.25">
      <c r="A42" s="98"/>
      <c r="B42" s="82">
        <v>22</v>
      </c>
      <c r="C42" s="67">
        <v>4.2</v>
      </c>
      <c r="D42" s="192"/>
      <c r="E42" s="179" t="s">
        <v>74</v>
      </c>
      <c r="F42" s="180"/>
      <c r="G42" s="85">
        <v>10000</v>
      </c>
      <c r="H42" s="157" t="s">
        <v>40</v>
      </c>
      <c r="I42" s="73" t="s">
        <v>32</v>
      </c>
      <c r="J42" s="195">
        <v>100</v>
      </c>
      <c r="K42" s="75">
        <v>0</v>
      </c>
      <c r="L42" s="76"/>
      <c r="M42" s="204"/>
      <c r="N42" s="205"/>
      <c r="O42" s="197"/>
      <c r="P42" s="198"/>
      <c r="Q42" s="81" t="s">
        <v>75</v>
      </c>
    </row>
    <row r="43" spans="1:17" x14ac:dyDescent="0.25">
      <c r="A43" s="206"/>
      <c r="B43" s="207" t="s">
        <v>76</v>
      </c>
      <c r="C43" s="208"/>
      <c r="D43" s="208"/>
      <c r="E43" s="208"/>
      <c r="F43" s="209"/>
      <c r="G43" s="210">
        <f>G38+G28+G23+G10</f>
        <v>700000</v>
      </c>
      <c r="H43" s="211" t="s">
        <v>77</v>
      </c>
      <c r="I43" s="211"/>
      <c r="J43" s="211"/>
      <c r="K43" s="212" t="s">
        <v>78</v>
      </c>
      <c r="L43" s="212"/>
      <c r="M43" s="212"/>
      <c r="N43" s="212"/>
      <c r="O43" s="212"/>
      <c r="P43" s="212"/>
      <c r="Q43" s="213"/>
    </row>
    <row r="44" spans="1:17" x14ac:dyDescent="0.25">
      <c r="A44" s="214"/>
      <c r="B44" s="215"/>
      <c r="C44" s="216"/>
      <c r="D44" s="216"/>
      <c r="E44" s="216"/>
      <c r="F44" s="217"/>
      <c r="G44" s="218"/>
      <c r="H44" s="219" t="s">
        <v>79</v>
      </c>
      <c r="I44" s="219"/>
      <c r="J44" s="219"/>
      <c r="K44" s="212"/>
      <c r="L44" s="212"/>
      <c r="M44" s="212"/>
      <c r="N44" s="212"/>
      <c r="O44" s="212"/>
      <c r="P44" s="212"/>
      <c r="Q44" s="213"/>
    </row>
    <row r="45" spans="1:17" ht="15.75" thickBot="1" x14ac:dyDescent="0.3">
      <c r="A45" s="214"/>
      <c r="B45" s="220"/>
      <c r="C45" s="221"/>
      <c r="D45" s="221"/>
      <c r="E45" s="221"/>
      <c r="F45" s="222"/>
      <c r="G45" s="218"/>
      <c r="H45" s="223"/>
      <c r="I45" s="223"/>
      <c r="J45" s="223"/>
      <c r="K45" s="224"/>
      <c r="L45" s="224"/>
      <c r="M45" s="224"/>
      <c r="N45" s="224"/>
      <c r="O45" s="224"/>
      <c r="P45" s="224"/>
      <c r="Q45" s="225"/>
    </row>
    <row r="46" spans="1:17" ht="15.75" thickBot="1" x14ac:dyDescent="0.3">
      <c r="A46" s="226"/>
      <c r="B46" s="227" t="s">
        <v>80</v>
      </c>
      <c r="C46" s="227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9"/>
    </row>
    <row r="47" spans="1:17" ht="15.75" thickBot="1" x14ac:dyDescent="0.3">
      <c r="A47" s="226"/>
      <c r="B47" s="230" t="s">
        <v>81</v>
      </c>
      <c r="C47" s="230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2"/>
    </row>
    <row r="48" spans="1:17" ht="15.75" thickBot="1" x14ac:dyDescent="0.3">
      <c r="A48" s="226"/>
      <c r="B48" s="233" t="s">
        <v>82</v>
      </c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5"/>
    </row>
    <row r="49" spans="1:17" ht="15.75" thickBot="1" x14ac:dyDescent="0.3">
      <c r="A49" s="236"/>
      <c r="B49" s="230" t="s">
        <v>83</v>
      </c>
      <c r="C49" s="230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2"/>
    </row>
    <row r="50" spans="1:17" ht="15.75" thickBot="1" x14ac:dyDescent="0.3">
      <c r="A50" s="236"/>
      <c r="B50" s="233" t="s">
        <v>84</v>
      </c>
      <c r="C50" s="233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5"/>
    </row>
    <row r="51" spans="1:17" x14ac:dyDescent="0.25">
      <c r="A51" s="237"/>
      <c r="B51" s="238" t="s">
        <v>85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40"/>
    </row>
  </sheetData>
  <mergeCells count="122">
    <mergeCell ref="A49:A51"/>
    <mergeCell ref="B49:Q49"/>
    <mergeCell ref="B50:Q50"/>
    <mergeCell ref="Q43:Q45"/>
    <mergeCell ref="H44:J44"/>
    <mergeCell ref="H45:J45"/>
    <mergeCell ref="B46:Q46"/>
    <mergeCell ref="B47:Q47"/>
    <mergeCell ref="B48:Q48"/>
    <mergeCell ref="E42:F42"/>
    <mergeCell ref="K42:L42"/>
    <mergeCell ref="O42:P42"/>
    <mergeCell ref="G43:G45"/>
    <mergeCell ref="H43:J43"/>
    <mergeCell ref="K43:P45"/>
    <mergeCell ref="O38:P38"/>
    <mergeCell ref="A39:D39"/>
    <mergeCell ref="E40:F40"/>
    <mergeCell ref="K40:L40"/>
    <mergeCell ref="O40:P40"/>
    <mergeCell ref="A41:D41"/>
    <mergeCell ref="E41:F41"/>
    <mergeCell ref="K41:L41"/>
    <mergeCell ref="O41:P41"/>
    <mergeCell ref="E36:F36"/>
    <mergeCell ref="K36:L36"/>
    <mergeCell ref="E37:F37"/>
    <mergeCell ref="K37:L37"/>
    <mergeCell ref="E38:F38"/>
    <mergeCell ref="K38:L38"/>
    <mergeCell ref="A33:D33"/>
    <mergeCell ref="O33:P33"/>
    <mergeCell ref="E34:F34"/>
    <mergeCell ref="K34:L34"/>
    <mergeCell ref="O34:P34"/>
    <mergeCell ref="E35:F35"/>
    <mergeCell ref="K35:L35"/>
    <mergeCell ref="O35:P35"/>
    <mergeCell ref="E31:F31"/>
    <mergeCell ref="K31:L31"/>
    <mergeCell ref="O31:P31"/>
    <mergeCell ref="E32:F32"/>
    <mergeCell ref="K32:L32"/>
    <mergeCell ref="O32:P32"/>
    <mergeCell ref="E28:F28"/>
    <mergeCell ref="K28:L28"/>
    <mergeCell ref="O28:P28"/>
    <mergeCell ref="A29:D29"/>
    <mergeCell ref="E30:F30"/>
    <mergeCell ref="K30:L30"/>
    <mergeCell ref="O30:P30"/>
    <mergeCell ref="E26:F26"/>
    <mergeCell ref="K26:L26"/>
    <mergeCell ref="O26:P26"/>
    <mergeCell ref="E27:F27"/>
    <mergeCell ref="K27:L27"/>
    <mergeCell ref="O27:P27"/>
    <mergeCell ref="E23:F23"/>
    <mergeCell ref="K23:L23"/>
    <mergeCell ref="O23:P23"/>
    <mergeCell ref="A24:D24"/>
    <mergeCell ref="E24:F24"/>
    <mergeCell ref="E25:F25"/>
    <mergeCell ref="K25:L25"/>
    <mergeCell ref="O25:P25"/>
    <mergeCell ref="E21:F21"/>
    <mergeCell ref="K21:L21"/>
    <mergeCell ref="O21:P21"/>
    <mergeCell ref="E22:F22"/>
    <mergeCell ref="K22:L22"/>
    <mergeCell ref="O22:P22"/>
    <mergeCell ref="E19:F19"/>
    <mergeCell ref="K19:L19"/>
    <mergeCell ref="O19:P19"/>
    <mergeCell ref="E20:F20"/>
    <mergeCell ref="K20:L20"/>
    <mergeCell ref="O20:P20"/>
    <mergeCell ref="O16:P16"/>
    <mergeCell ref="E17:F17"/>
    <mergeCell ref="K17:L17"/>
    <mergeCell ref="O17:P17"/>
    <mergeCell ref="E18:F18"/>
    <mergeCell ref="K18:L18"/>
    <mergeCell ref="O18:P18"/>
    <mergeCell ref="E13:F13"/>
    <mergeCell ref="K13:L13"/>
    <mergeCell ref="E14:F14"/>
    <mergeCell ref="K14:L14"/>
    <mergeCell ref="A15:D15"/>
    <mergeCell ref="E16:F16"/>
    <mergeCell ref="K16:L16"/>
    <mergeCell ref="E10:F10"/>
    <mergeCell ref="K10:L10"/>
    <mergeCell ref="O10:P10"/>
    <mergeCell ref="A11:D11"/>
    <mergeCell ref="E12:F12"/>
    <mergeCell ref="K12:L12"/>
    <mergeCell ref="I7:I9"/>
    <mergeCell ref="J7:L7"/>
    <mergeCell ref="M7:M9"/>
    <mergeCell ref="N7:N9"/>
    <mergeCell ref="O7:P9"/>
    <mergeCell ref="Q7:Q9"/>
    <mergeCell ref="K8:L8"/>
    <mergeCell ref="J9:L9"/>
    <mergeCell ref="A5:Q5"/>
    <mergeCell ref="A6:G6"/>
    <mergeCell ref="H6:K6"/>
    <mergeCell ref="L6:Q6"/>
    <mergeCell ref="A7:A9"/>
    <mergeCell ref="B7:B9"/>
    <mergeCell ref="C7:C9"/>
    <mergeCell ref="E7:F9"/>
    <mergeCell ref="G7:G9"/>
    <mergeCell ref="H7:H9"/>
    <mergeCell ref="B1:Q1"/>
    <mergeCell ref="A2:Q2"/>
    <mergeCell ref="A3:E3"/>
    <mergeCell ref="F3:O3"/>
    <mergeCell ref="P3:Q3"/>
    <mergeCell ref="A4:E4"/>
    <mergeCell ref="F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40267206</IDBDocs_x0020_Number>
    <TaxCatchAll xmlns="9c571b2f-e523-4ab2-ba2e-09e151a03ef4">
      <Value>11</Value>
      <Value>10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ATN/OC-15150-BR</Approval_x0020_Number>
    <Document_x0020_Author xmlns="9c571b2f-e523-4ab2-ba2e-09e151a03ef4">De Araujo Mendes, Thiago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BR-T1313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Plan&lt;/USER_STAGE&gt;&lt;PD_OBJ_TYPE&gt;0&lt;/PD_OBJ_TYPE&gt;&lt;MAKERECORD&gt;N&lt;/MAKERECORD&gt;&lt;PD_FILEPT_NO&gt;PO-BR-T1313-GS&lt;/PD_FILEPT_NO&gt;&lt;/Data&gt;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CB5465C32F60C4EBD192C5E11A1FB69" ma:contentTypeVersion="0" ma:contentTypeDescription="A content type to manage public (operations) IDB documents" ma:contentTypeScope="" ma:versionID="92cc31a37604346ce90081e6b7bcadcb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ec94d36bbdde8c267fc8f70597f60f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7e5335e-f497-4460-84fe-84634f6535aa}" ma:internalName="TaxCatchAll" ma:showField="CatchAllData" ma:web="f94a1ee6-105a-4250-904d-004e5921b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7e5335e-f497-4460-84fe-84634f6535aa}" ma:internalName="TaxCatchAllLabel" ma:readOnly="true" ma:showField="CatchAllDataLabel" ma:web="f94a1ee6-105a-4250-904d-004e5921b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D3031C6-4859-40F5-A6BC-1E506537D1E3}"/>
</file>

<file path=customXml/itemProps2.xml><?xml version="1.0" encoding="utf-8"?>
<ds:datastoreItem xmlns:ds="http://schemas.openxmlformats.org/officeDocument/2006/customXml" ds:itemID="{03DFED56-D3BE-4926-AFB3-A817476FEDC9}"/>
</file>

<file path=customXml/itemProps3.xml><?xml version="1.0" encoding="utf-8"?>
<ds:datastoreItem xmlns:ds="http://schemas.openxmlformats.org/officeDocument/2006/customXml" ds:itemID="{A17102B1-1909-43C2-92CD-24E391A73D69}"/>
</file>

<file path=customXml/itemProps4.xml><?xml version="1.0" encoding="utf-8"?>
<ds:datastoreItem xmlns:ds="http://schemas.openxmlformats.org/officeDocument/2006/customXml" ds:itemID="{19773AA8-80DB-49BC-BFAB-1D20AF798032}"/>
</file>

<file path=customXml/itemProps5.xml><?xml version="1.0" encoding="utf-8"?>
<ds:datastoreItem xmlns:ds="http://schemas.openxmlformats.org/officeDocument/2006/customXml" ds:itemID="{84572799-C40F-4AD1-9580-B220025C2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(BR-T1313)- Maio2016</dc:title>
  <dc:creator>IADB</dc:creator>
  <cp:lastModifiedBy>IADB</cp:lastModifiedBy>
  <dcterms:created xsi:type="dcterms:W3CDTF">2016-05-04T13:44:00Z</dcterms:created>
  <dcterms:modified xsi:type="dcterms:W3CDTF">2016-05-04T13:45:15Z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0x01010046CF21643EE8D14686A648AA6DAD0892009CB5465C32F60C4EBD192C5E11A1FB69</vt:lpwstr>
  </property>
  <property fmtid="{D5CDD505-2E9C-101B-9397-08002B2CF9AE}" pid="3" name="TaxKeyword">
    <vt:lpwstr/>
  </property>
  <property fmtid="{D5CDD505-2E9C-101B-9397-08002B2CF9AE}" pid="4" name="Function Operations IDB">
    <vt:lpwstr>11;#Goods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10;#Procurement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10;#Procurement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