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bg.sharepoint.com/teams/EZ-PR-TCP/PR-T1249/15 LifeCycle Milestones/"/>
    </mc:Choice>
  </mc:AlternateContent>
  <xr:revisionPtr revIDLastSave="3" documentId="11_5170C88C68CC3789EF46EDD334F481F9F8408805" xr6:coauthVersionLast="45" xr6:coauthVersionMax="45" xr10:uidLastSave="{7A0F7E23-B8D5-4A03-BFE9-34F7A9E21A25}"/>
  <bookViews>
    <workbookView xWindow="0" yWindow="0" windowWidth="20628" windowHeight="8388" xr2:uid="{00000000-000D-0000-FFFF-FFFF00000000}"/>
  </bookViews>
  <sheets>
    <sheet name="Sheet1" sheetId="1" r:id="rId1"/>
  </sheets>
  <calcPr calcId="191028" calcCompleted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 l="1"/>
  <c r="I27" i="1"/>
  <c r="K27" i="1"/>
  <c r="E28" i="1"/>
  <c r="I28" i="1"/>
  <c r="K28" i="1"/>
  <c r="E29" i="1"/>
  <c r="I29" i="1"/>
  <c r="K29" i="1"/>
  <c r="E21" i="1"/>
  <c r="I21" i="1"/>
  <c r="K21" i="1"/>
  <c r="E22" i="1"/>
  <c r="I22" i="1"/>
  <c r="K22" i="1"/>
  <c r="E23" i="1"/>
  <c r="I23" i="1"/>
  <c r="K23" i="1"/>
  <c r="E24" i="1"/>
  <c r="I24" i="1"/>
  <c r="K24" i="1"/>
  <c r="E25" i="1"/>
  <c r="I25" i="1"/>
  <c r="K25" i="1"/>
  <c r="E26" i="1"/>
  <c r="I26" i="1"/>
  <c r="K26" i="1"/>
  <c r="E14" i="1"/>
  <c r="E15" i="1"/>
  <c r="E16" i="1"/>
  <c r="E17" i="1"/>
  <c r="E18" i="1"/>
  <c r="E19" i="1"/>
  <c r="E20" i="1"/>
  <c r="E13" i="1"/>
  <c r="I15" i="1"/>
  <c r="I16" i="1"/>
  <c r="I17" i="1"/>
  <c r="I18" i="1"/>
  <c r="I19" i="1"/>
  <c r="I20" i="1"/>
  <c r="I14" i="1"/>
  <c r="I13" i="1"/>
  <c r="K14" i="1"/>
  <c r="K15" i="1"/>
  <c r="K16" i="1"/>
  <c r="K17" i="1"/>
  <c r="K18" i="1"/>
  <c r="K19" i="1"/>
  <c r="K20" i="1"/>
  <c r="J30" i="1"/>
  <c r="I30" i="1"/>
  <c r="H30" i="1"/>
  <c r="E30" i="1"/>
  <c r="K13" i="1"/>
  <c r="K30" i="1"/>
</calcChain>
</file>

<file path=xl/sharedStrings.xml><?xml version="1.0" encoding="utf-8"?>
<sst xmlns="http://schemas.openxmlformats.org/spreadsheetml/2006/main" count="208" uniqueCount="102">
  <si>
    <t>Inter-American Development Bank</t>
  </si>
  <si>
    <t>ORP/GCM</t>
  </si>
  <si>
    <r>
      <t>PROCUREMENT PLAN FOR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BANK EXECUTED OPERATIONS</t>
    </r>
  </si>
  <si>
    <t>Country: Paraguay</t>
  </si>
  <si>
    <t>Executing Agency:  IDB</t>
  </si>
  <si>
    <t>UDR: HQ</t>
  </si>
  <si>
    <t>Project number: PR-T1249</t>
  </si>
  <si>
    <t>Title of Project: Support to structure and implement an energy efficiency financing strategy for PYMES with AFD; as an operational support to loan PR-L1146</t>
  </si>
  <si>
    <r>
      <t xml:space="preserve">Period covered by the Plan:  </t>
    </r>
    <r>
      <rPr>
        <sz val="11"/>
        <color theme="1"/>
        <rFont val="Calibri"/>
        <family val="2"/>
        <scheme val="minor"/>
      </rPr>
      <t>[36 months]</t>
    </r>
  </si>
  <si>
    <t>Total Project Amount:</t>
  </si>
  <si>
    <t>Component</t>
  </si>
  <si>
    <t>Procurement Type
(1) (2)</t>
  </si>
  <si>
    <t>Service type
(1) (2)</t>
  </si>
  <si>
    <t xml:space="preserve">Description 
</t>
  </si>
  <si>
    <t>Estimated contract
cost (US$)</t>
  </si>
  <si>
    <t>Selection
Method 
(2)</t>
  </si>
  <si>
    <t>Type of Contract</t>
  </si>
  <si>
    <t>Source of Financing
and Percentage</t>
  </si>
  <si>
    <t xml:space="preserve">Estimated date of the procurement
notice </t>
  </si>
  <si>
    <t>Estimated contract start date</t>
  </si>
  <si>
    <t>Estimated contract length</t>
  </si>
  <si>
    <t>Comments</t>
  </si>
  <si>
    <t>IDB/MIF</t>
  </si>
  <si>
    <t>Other External Donor</t>
  </si>
  <si>
    <t>Amount</t>
  </si>
  <si>
    <t>%</t>
  </si>
  <si>
    <t>Direct Contracting</t>
  </si>
  <si>
    <t>Select comp</t>
  </si>
  <si>
    <t>Select Proc. Type</t>
  </si>
  <si>
    <t>Goods Included in Firm Cons. RFP</t>
  </si>
  <si>
    <t>Consultant 1: brief description</t>
  </si>
  <si>
    <t>select method</t>
  </si>
  <si>
    <t>Select Cont. Type</t>
  </si>
  <si>
    <t>International Competitive Bidding</t>
  </si>
  <si>
    <t>Component 1</t>
  </si>
  <si>
    <t>A. Consulting services</t>
  </si>
  <si>
    <t>Individual Consultant (AM-650)</t>
  </si>
  <si>
    <t>Consultant 1 Development of a standard performance contract for risk sharing between SMEs and ESTPs</t>
  </si>
  <si>
    <t>IICQ</t>
  </si>
  <si>
    <t>Lump Sum</t>
  </si>
  <si>
    <t>Q1 2019</t>
  </si>
  <si>
    <t>12 months</t>
  </si>
  <si>
    <t>National Competitive Bidding</t>
  </si>
  <si>
    <t>Consultant 2 Development of insurance policy covering energy savings</t>
  </si>
  <si>
    <t>Shopping</t>
  </si>
  <si>
    <t>Consultants 3,4 Develop methodologies accounting for technology / project level energy savings</t>
  </si>
  <si>
    <t>Least-Cost Selection</t>
  </si>
  <si>
    <t>Consultant 5 Development of a Business Plan for the Project promotion and execution</t>
  </si>
  <si>
    <t>10 months</t>
  </si>
  <si>
    <t>Quality and Cost Based Selection</t>
  </si>
  <si>
    <t>Consulting Firm                (GN-2765)</t>
  </si>
  <si>
    <t>Consulting firm  Hiring and operationalization of validators</t>
  </si>
  <si>
    <t>SSS</t>
  </si>
  <si>
    <t>Quality Based Selection</t>
  </si>
  <si>
    <t xml:space="preserve">Consultant Establishment at AFD of a business unit dedicated for EE financing </t>
  </si>
  <si>
    <t>Q3 2019</t>
  </si>
  <si>
    <t>Selection Based on the Consultants' Qualifications</t>
  </si>
  <si>
    <t>Consultants 7,8,9 support for projects (Including Project and Pipeline Development resources.)</t>
  </si>
  <si>
    <t>Q1 2020</t>
  </si>
  <si>
    <t>18 months</t>
  </si>
  <si>
    <t>Selection under a Fixed Budget</t>
  </si>
  <si>
    <t xml:space="preserve">Consulting firm Establishment of electronic registry system for monitoring and evaluation of projects and program’s results </t>
  </si>
  <si>
    <t>24 months</t>
  </si>
  <si>
    <t>Individual Consultant</t>
  </si>
  <si>
    <t>Component 2</t>
  </si>
  <si>
    <t>Consultant 10 Training of AFD staff on Project mechanisms and methodologies</t>
  </si>
  <si>
    <t>6 months</t>
  </si>
  <si>
    <t>C. Non consulting services</t>
  </si>
  <si>
    <t>Goods included in Cons. Firm RFP</t>
  </si>
  <si>
    <t>Training activities (workshops, seminars, etc.) to inform and train five LFIs and its staff on financing EE projects</t>
  </si>
  <si>
    <t>Framework Agreement</t>
  </si>
  <si>
    <t>Consultants 11, 12 Two local technical validators informed and trained about Project methodology.</t>
  </si>
  <si>
    <t>Training technology solution providers about Program mechanisms</t>
  </si>
  <si>
    <t>Training of SMEs on Program mechanisms</t>
  </si>
  <si>
    <t>Consultant 13 Development of products/publications, knowledge sharing events, country market reports published, and webinars</t>
  </si>
  <si>
    <t>Q4 2020</t>
  </si>
  <si>
    <t>Component 3</t>
  </si>
  <si>
    <t>Consultant 14 Develop methodology for monitoring the program results and of fuel wood market developments and informing market actors</t>
  </si>
  <si>
    <t>Consultant 15 Complement and develop in inclusive dialogue round table discussions</t>
  </si>
  <si>
    <t xml:space="preserve">Consultants 16, 17 Capacity Building and Awareness Campaign to inform on financial, economic, and environmental risks of unsustainable fuel wood use for industry and collect lessons learned from the program. </t>
  </si>
  <si>
    <t>Prepared by:</t>
  </si>
  <si>
    <t>Maria Netto (IFD/CMF)</t>
  </si>
  <si>
    <t>TOTALS</t>
  </si>
  <si>
    <t>(1) Grouping together of similar procurement is recommended, such as publications, travel, etc. If there are a number of similar individual contracts to be executed at different times, they can be grouped together under a single heading with an explanation in the comments column indicating the average individual amount and the period during which the contract would be executed. For example: an export promotion project that includes travel to participate in fairs would have an item called "airfare for fairs", an estimated total value od US$5,000, and an explanation in the Comments column: "This is for approximately four different airfares to participate in fairs in the region in years X and X1".</t>
  </si>
  <si>
    <r>
      <t>(2) (i)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Individual consultants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ICQ: Individual Consultant Selection Based on Qualifications; SSS: Single Source Selection. Selection process to be done in accordance with AM-650.</t>
    </r>
  </si>
  <si>
    <t>(2) (ii) Consulting firms: Per GN-2765-1, Consulting Firm selection methods for Bank-executed Operations are:  Single Source Selection (SSS); Simplified Competitive Selection (&lt;=250K) (SCS);  Fully Competitive (&gt;250K) (FCS); and Framework Agreement Task Order (TO). All Consulting Firm selection processes under this policy must use the electronic module in Convergence.</t>
  </si>
  <si>
    <t>(2) (iii) Goods:  Per GN-2765-1, par. A.2.2.c: "The procurement of goods and related services, except when such goods and related services are necessary to achieve the objectives of the Bank-executed Operational Work and are included in the consulting services contract and represent less than ten percent (10%) of the consulting services contract value."</t>
  </si>
  <si>
    <t>Table for Data Validation</t>
  </si>
  <si>
    <t>Select Comp:</t>
  </si>
  <si>
    <t>Select Procurement Type:</t>
  </si>
  <si>
    <t>Select Service Type:</t>
  </si>
  <si>
    <t>description</t>
  </si>
  <si>
    <t>amount</t>
  </si>
  <si>
    <t>Select Method:</t>
  </si>
  <si>
    <t>Select Cont. Type:</t>
  </si>
  <si>
    <t>B. Goods (2)(iii)</t>
  </si>
  <si>
    <t>SCS</t>
  </si>
  <si>
    <t>Component 4</t>
  </si>
  <si>
    <t>Corporate Procurement (GN-2303)</t>
  </si>
  <si>
    <t>FCS</t>
  </si>
  <si>
    <t>Component 5</t>
  </si>
  <si>
    <t>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</si>
</sst>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[$-409]d\-mmm\-yy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05">
    <xf numFmtId="0" fontId="0" fillId="0" borderId="0" xfId="0"/>
    <xf numFmtId="0" fontId="5" fillId="0" borderId="0" xfId="0" applyFont="1"/>
    <xf numFmtId="164" fontId="5" fillId="0" borderId="0" xfId="2" applyNumberFormat="1" applyFont="1"/>
    <xf numFmtId="9" fontId="5" fillId="0" borderId="0" xfId="2" applyFont="1"/>
    <xf numFmtId="0" fontId="6" fillId="2" borderId="1" xfId="0" applyFont="1" applyFill="1" applyBorder="1" applyAlignment="1">
      <alignment horizontal="centerContinuous" vertical="center"/>
    </xf>
    <xf numFmtId="0" fontId="6" fillId="2" borderId="2" xfId="0" applyFont="1" applyFill="1" applyBorder="1" applyAlignment="1">
      <alignment horizontal="centerContinuous" vertical="center"/>
    </xf>
    <xf numFmtId="164" fontId="6" fillId="2" borderId="2" xfId="2" applyNumberFormat="1" applyFont="1" applyFill="1" applyBorder="1" applyAlignment="1">
      <alignment horizontal="centerContinuous" vertical="center"/>
    </xf>
    <xf numFmtId="9" fontId="6" fillId="2" borderId="2" xfId="2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8" fillId="0" borderId="7" xfId="0" applyFont="1" applyBorder="1" applyAlignment="1">
      <alignment horizontal="left"/>
    </xf>
    <xf numFmtId="0" fontId="5" fillId="0" borderId="0" xfId="0" applyFont="1" applyBorder="1"/>
    <xf numFmtId="0" fontId="9" fillId="2" borderId="5" xfId="0" applyFont="1" applyFill="1" applyBorder="1" applyAlignment="1">
      <alignment horizontal="center" vertical="center" wrapText="1"/>
    </xf>
    <xf numFmtId="164" fontId="9" fillId="2" borderId="5" xfId="2" applyNumberFormat="1" applyFont="1" applyFill="1" applyBorder="1" applyAlignment="1">
      <alignment horizontal="center" vertical="center" wrapText="1"/>
    </xf>
    <xf numFmtId="9" fontId="9" fillId="2" borderId="5" xfId="2" applyFont="1" applyFill="1" applyBorder="1" applyAlignment="1">
      <alignment horizontal="center" vertical="center" wrapText="1"/>
    </xf>
    <xf numFmtId="0" fontId="10" fillId="0" borderId="20" xfId="3" applyFont="1" applyFill="1" applyBorder="1" applyAlignment="1">
      <alignment vertical="center" wrapText="1"/>
    </xf>
    <xf numFmtId="0" fontId="10" fillId="0" borderId="21" xfId="3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23" xfId="3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wrapText="1"/>
    </xf>
    <xf numFmtId="0" fontId="11" fillId="0" borderId="0" xfId="0" applyFont="1" applyBorder="1" applyAlignment="1">
      <alignment horizontal="left"/>
    </xf>
    <xf numFmtId="164" fontId="11" fillId="0" borderId="0" xfId="2" applyNumberFormat="1" applyFont="1" applyBorder="1" applyAlignment="1">
      <alignment horizontal="left"/>
    </xf>
    <xf numFmtId="9" fontId="11" fillId="0" borderId="0" xfId="2" applyFont="1" applyBorder="1" applyAlignment="1">
      <alignment horizontal="left"/>
    </xf>
    <xf numFmtId="0" fontId="0" fillId="0" borderId="5" xfId="0" applyFont="1" applyBorder="1" applyAlignment="1">
      <alignment vertical="center" wrapText="1"/>
    </xf>
    <xf numFmtId="0" fontId="0" fillId="0" borderId="5" xfId="0" applyNumberFormat="1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166" fontId="0" fillId="0" borderId="5" xfId="0" applyNumberFormat="1" applyFont="1" applyBorder="1" applyAlignment="1">
      <alignment vertical="center"/>
    </xf>
    <xf numFmtId="2" fontId="0" fillId="0" borderId="31" xfId="0" applyNumberFormat="1" applyFont="1" applyBorder="1" applyAlignment="1">
      <alignment vertical="center"/>
    </xf>
    <xf numFmtId="0" fontId="1" fillId="0" borderId="0" xfId="0" applyFont="1"/>
    <xf numFmtId="164" fontId="1" fillId="0" borderId="0" xfId="2" applyNumberFormat="1" applyFont="1"/>
    <xf numFmtId="9" fontId="1" fillId="0" borderId="0" xfId="2" applyFont="1"/>
    <xf numFmtId="0" fontId="1" fillId="0" borderId="0" xfId="0" applyFont="1" applyAlignment="1">
      <alignment horizontal="center"/>
    </xf>
    <xf numFmtId="165" fontId="1" fillId="0" borderId="27" xfId="1" applyNumberFormat="1" applyFont="1" applyBorder="1" applyAlignment="1">
      <alignment horizontal="left"/>
    </xf>
    <xf numFmtId="0" fontId="1" fillId="0" borderId="13" xfId="0" applyFont="1" applyBorder="1"/>
    <xf numFmtId="0" fontId="1" fillId="0" borderId="0" xfId="0" applyFont="1" applyBorder="1"/>
    <xf numFmtId="164" fontId="1" fillId="0" borderId="0" xfId="2" applyNumberFormat="1" applyFont="1" applyBorder="1"/>
    <xf numFmtId="9" fontId="1" fillId="0" borderId="0" xfId="2" applyFont="1" applyBorder="1"/>
    <xf numFmtId="0" fontId="1" fillId="0" borderId="14" xfId="0" applyFont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5" xfId="0" applyFont="1" applyBorder="1"/>
    <xf numFmtId="164" fontId="1" fillId="0" borderId="5" xfId="2" applyNumberFormat="1" applyFont="1" applyBorder="1"/>
    <xf numFmtId="9" fontId="1" fillId="0" borderId="5" xfId="2" applyFont="1" applyBorder="1"/>
    <xf numFmtId="166" fontId="1" fillId="0" borderId="5" xfId="0" applyNumberFormat="1" applyFont="1" applyBorder="1"/>
    <xf numFmtId="0" fontId="1" fillId="0" borderId="7" xfId="0" applyFont="1" applyBorder="1"/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165" fontId="1" fillId="0" borderId="5" xfId="1" applyNumberFormat="1" applyFont="1" applyBorder="1" applyAlignment="1">
      <alignment vertical="center"/>
    </xf>
    <xf numFmtId="10" fontId="1" fillId="0" borderId="5" xfId="2" applyNumberFormat="1" applyFont="1" applyBorder="1" applyAlignment="1">
      <alignment vertical="center"/>
    </xf>
    <xf numFmtId="9" fontId="1" fillId="0" borderId="5" xfId="2" applyFont="1" applyBorder="1" applyAlignment="1">
      <alignment vertical="center"/>
    </xf>
    <xf numFmtId="166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165" fontId="2" fillId="0" borderId="9" xfId="1" applyNumberFormat="1" applyFont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9" fontId="2" fillId="0" borderId="9" xfId="2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4" borderId="0" xfId="0" applyFont="1" applyFill="1"/>
    <xf numFmtId="0" fontId="1" fillId="4" borderId="0" xfId="0" applyFont="1" applyFill="1"/>
    <xf numFmtId="0" fontId="1" fillId="4" borderId="5" xfId="0" applyFont="1" applyFill="1" applyBorder="1"/>
    <xf numFmtId="0" fontId="1" fillId="4" borderId="6" xfId="0" applyFont="1" applyFill="1" applyBorder="1"/>
    <xf numFmtId="0" fontId="1" fillId="4" borderId="16" xfId="0" applyFont="1" applyFill="1" applyBorder="1"/>
    <xf numFmtId="0" fontId="11" fillId="0" borderId="33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1" fillId="0" borderId="36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11" fillId="0" borderId="38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164" fontId="1" fillId="0" borderId="27" xfId="2" applyNumberFormat="1" applyFont="1" applyBorder="1" applyAlignment="1">
      <alignment horizontal="center"/>
    </xf>
    <xf numFmtId="164" fontId="1" fillId="0" borderId="29" xfId="2" applyNumberFormat="1" applyFont="1" applyBorder="1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9" fillId="2" borderId="8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 3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1"/>
  <sheetViews>
    <sheetView tabSelected="1" view="pageBreakPreview" topLeftCell="A15" zoomScale="60" zoomScaleNormal="75" workbookViewId="0">
      <selection activeCell="D20" sqref="D20"/>
    </sheetView>
  </sheetViews>
  <sheetFormatPr defaultColWidth="8.7109375" defaultRowHeight="14.45" outlineLevelRow="1"/>
  <cols>
    <col min="1" max="1" width="14.140625" style="1" customWidth="1"/>
    <col min="2" max="2" width="23.5703125" style="1" customWidth="1"/>
    <col min="3" max="3" width="20.42578125" style="1" customWidth="1"/>
    <col min="4" max="4" width="45.85546875" style="1" customWidth="1"/>
    <col min="5" max="5" width="13.42578125" style="1" customWidth="1"/>
    <col min="6" max="6" width="13.28515625" style="1" customWidth="1"/>
    <col min="7" max="7" width="15.85546875" style="1" customWidth="1"/>
    <col min="8" max="8" width="27.28515625" style="1" customWidth="1"/>
    <col min="9" max="9" width="9.28515625" style="2" customWidth="1"/>
    <col min="10" max="10" width="13.140625" style="1" customWidth="1"/>
    <col min="11" max="11" width="8.28515625" style="3" customWidth="1"/>
    <col min="12" max="14" width="13.7109375" style="1" customWidth="1"/>
    <col min="15" max="15" width="30.85546875" style="1" customWidth="1"/>
    <col min="16" max="17" width="8.7109375" style="1"/>
    <col min="18" max="18" width="9" style="1" customWidth="1"/>
    <col min="19" max="19" width="0.42578125" style="1" hidden="1" customWidth="1"/>
    <col min="20" max="16384" width="8.7109375" style="1"/>
  </cols>
  <sheetData>
    <row r="1" spans="1:21" ht="14.65" customHeight="1">
      <c r="A1" s="29"/>
      <c r="B1" s="29"/>
      <c r="C1" s="29"/>
      <c r="D1" s="29"/>
      <c r="E1" s="29"/>
      <c r="F1" s="29"/>
      <c r="G1" s="29"/>
      <c r="H1" s="29"/>
      <c r="I1" s="30"/>
      <c r="J1" s="29"/>
      <c r="K1" s="31"/>
      <c r="L1" s="29"/>
      <c r="M1" s="29" t="s">
        <v>0</v>
      </c>
      <c r="N1" s="29"/>
      <c r="O1" s="29"/>
      <c r="P1" s="29"/>
      <c r="Q1" s="29"/>
      <c r="R1" s="29"/>
      <c r="S1" s="29"/>
      <c r="T1" s="29"/>
      <c r="U1" s="29"/>
    </row>
    <row r="2" spans="1:21" ht="14.65" customHeight="1">
      <c r="A2" s="29"/>
      <c r="B2" s="29"/>
      <c r="C2" s="29"/>
      <c r="D2" s="29"/>
      <c r="E2" s="29"/>
      <c r="F2" s="29"/>
      <c r="G2" s="29"/>
      <c r="H2" s="29"/>
      <c r="I2" s="30"/>
      <c r="J2" s="29"/>
      <c r="K2" s="31"/>
      <c r="L2" s="29"/>
      <c r="M2" s="29" t="s">
        <v>1</v>
      </c>
      <c r="N2" s="29"/>
      <c r="O2" s="29"/>
      <c r="P2" s="29"/>
      <c r="Q2" s="29"/>
      <c r="R2" s="29"/>
      <c r="S2" s="29"/>
      <c r="T2" s="29"/>
      <c r="U2" s="29"/>
    </row>
    <row r="3" spans="1:21" ht="9" customHeight="1" thickBot="1">
      <c r="A3" s="29"/>
      <c r="B3" s="29"/>
      <c r="C3" s="29"/>
      <c r="D3" s="29"/>
      <c r="E3" s="29"/>
      <c r="F3" s="29"/>
      <c r="G3" s="29"/>
      <c r="H3" s="29"/>
      <c r="I3" s="30"/>
      <c r="J3" s="29"/>
      <c r="K3" s="31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24.75" customHeight="1">
      <c r="A4" s="4" t="s">
        <v>2</v>
      </c>
      <c r="B4" s="5"/>
      <c r="C4" s="5"/>
      <c r="D4" s="5"/>
      <c r="E4" s="5"/>
      <c r="F4" s="5"/>
      <c r="G4" s="5"/>
      <c r="H4" s="5"/>
      <c r="I4" s="6"/>
      <c r="J4" s="5"/>
      <c r="K4" s="7"/>
      <c r="L4" s="5"/>
      <c r="M4" s="5"/>
      <c r="N4" s="5"/>
      <c r="O4" s="8"/>
      <c r="P4" s="32"/>
      <c r="Q4" s="32"/>
      <c r="R4" s="32"/>
      <c r="S4" s="32"/>
      <c r="T4" s="32"/>
      <c r="U4" s="32"/>
    </row>
    <row r="5" spans="1:21" ht="14.65" customHeight="1">
      <c r="A5" s="73" t="s">
        <v>3</v>
      </c>
      <c r="B5" s="74"/>
      <c r="C5" s="74"/>
      <c r="D5" s="74"/>
      <c r="E5" s="74"/>
      <c r="F5" s="75"/>
      <c r="G5" s="74" t="s">
        <v>4</v>
      </c>
      <c r="H5" s="74"/>
      <c r="I5" s="74"/>
      <c r="J5" s="74"/>
      <c r="K5" s="74"/>
      <c r="L5" s="74"/>
      <c r="M5" s="74"/>
      <c r="N5" s="75"/>
      <c r="O5" s="9" t="s">
        <v>5</v>
      </c>
      <c r="P5" s="29"/>
      <c r="Q5" s="29"/>
      <c r="R5" s="29"/>
      <c r="S5" s="29"/>
      <c r="T5" s="29"/>
      <c r="U5" s="29"/>
    </row>
    <row r="6" spans="1:21" ht="15" customHeight="1">
      <c r="A6" s="73" t="s">
        <v>6</v>
      </c>
      <c r="B6" s="74"/>
      <c r="C6" s="74"/>
      <c r="D6" s="74"/>
      <c r="E6" s="75"/>
      <c r="F6" s="76" t="s">
        <v>7</v>
      </c>
      <c r="G6" s="76"/>
      <c r="H6" s="76"/>
      <c r="I6" s="76"/>
      <c r="J6" s="76"/>
      <c r="K6" s="76"/>
      <c r="L6" s="76"/>
      <c r="M6" s="76"/>
      <c r="N6" s="76"/>
      <c r="O6" s="77"/>
      <c r="P6" s="29"/>
      <c r="Q6" s="29"/>
      <c r="R6" s="29"/>
      <c r="S6" s="29"/>
      <c r="T6" s="29"/>
      <c r="U6" s="29"/>
    </row>
    <row r="7" spans="1:21" ht="20.25" customHeight="1" thickBot="1">
      <c r="A7" s="78" t="s">
        <v>8</v>
      </c>
      <c r="B7" s="79"/>
      <c r="C7" s="79"/>
      <c r="D7" s="79"/>
      <c r="E7" s="80"/>
      <c r="F7" s="99" t="s">
        <v>9</v>
      </c>
      <c r="G7" s="100"/>
      <c r="H7" s="33">
        <v>2300000</v>
      </c>
      <c r="I7" s="81"/>
      <c r="J7" s="81"/>
      <c r="K7" s="81"/>
      <c r="L7" s="81"/>
      <c r="M7" s="81"/>
      <c r="N7" s="81"/>
      <c r="O7" s="82"/>
      <c r="P7" s="29"/>
      <c r="Q7" s="29"/>
      <c r="R7" s="29"/>
      <c r="S7" s="29"/>
      <c r="T7" s="29"/>
      <c r="U7" s="29"/>
    </row>
    <row r="8" spans="1:21" ht="4.7" customHeight="1">
      <c r="A8" s="34"/>
      <c r="B8" s="35"/>
      <c r="C8" s="35"/>
      <c r="D8" s="35"/>
      <c r="E8" s="35"/>
      <c r="F8" s="35"/>
      <c r="G8" s="35"/>
      <c r="H8" s="35"/>
      <c r="I8" s="36"/>
      <c r="J8" s="35"/>
      <c r="K8" s="37"/>
      <c r="L8" s="35"/>
      <c r="M8" s="35"/>
      <c r="N8" s="35"/>
      <c r="O8" s="38"/>
      <c r="P8" s="29"/>
      <c r="Q8" s="29"/>
      <c r="R8" s="29"/>
      <c r="S8" s="29"/>
      <c r="T8" s="29"/>
      <c r="U8" s="29"/>
    </row>
    <row r="9" spans="1:21" ht="39" customHeight="1">
      <c r="A9" s="101" t="s">
        <v>10</v>
      </c>
      <c r="B9" s="86" t="s">
        <v>11</v>
      </c>
      <c r="C9" s="86" t="s">
        <v>12</v>
      </c>
      <c r="D9" s="86" t="s">
        <v>13</v>
      </c>
      <c r="E9" s="86" t="s">
        <v>14</v>
      </c>
      <c r="F9" s="86" t="s">
        <v>15</v>
      </c>
      <c r="G9" s="86" t="s">
        <v>16</v>
      </c>
      <c r="H9" s="83" t="s">
        <v>17</v>
      </c>
      <c r="I9" s="84"/>
      <c r="J9" s="84"/>
      <c r="K9" s="85"/>
      <c r="L9" s="86" t="s">
        <v>18</v>
      </c>
      <c r="M9" s="86" t="s">
        <v>19</v>
      </c>
      <c r="N9" s="86" t="s">
        <v>20</v>
      </c>
      <c r="O9" s="89" t="s">
        <v>21</v>
      </c>
      <c r="P9" s="29"/>
      <c r="Q9" s="29"/>
      <c r="R9" s="29"/>
      <c r="S9" s="29"/>
      <c r="T9" s="29"/>
      <c r="U9" s="29"/>
    </row>
    <row r="10" spans="1:21" ht="28.5" customHeight="1" thickBot="1">
      <c r="A10" s="102"/>
      <c r="B10" s="87"/>
      <c r="C10" s="87"/>
      <c r="D10" s="87"/>
      <c r="E10" s="87"/>
      <c r="F10" s="87"/>
      <c r="G10" s="87"/>
      <c r="H10" s="83" t="s">
        <v>22</v>
      </c>
      <c r="I10" s="85"/>
      <c r="J10" s="83" t="s">
        <v>23</v>
      </c>
      <c r="K10" s="85"/>
      <c r="L10" s="87"/>
      <c r="M10" s="87"/>
      <c r="N10" s="88"/>
      <c r="O10" s="90"/>
      <c r="P10" s="29"/>
      <c r="Q10" s="29"/>
      <c r="R10" s="29"/>
      <c r="S10" s="29"/>
      <c r="T10" s="29"/>
      <c r="U10" s="29"/>
    </row>
    <row r="11" spans="1:21" ht="28.5" customHeight="1">
      <c r="A11" s="103"/>
      <c r="B11" s="104"/>
      <c r="C11" s="104"/>
      <c r="D11" s="104"/>
      <c r="E11" s="104"/>
      <c r="F11" s="104"/>
      <c r="G11" s="104"/>
      <c r="H11" s="11" t="s">
        <v>24</v>
      </c>
      <c r="I11" s="12" t="s">
        <v>25</v>
      </c>
      <c r="J11" s="11" t="s">
        <v>24</v>
      </c>
      <c r="K11" s="13" t="s">
        <v>25</v>
      </c>
      <c r="L11" s="87"/>
      <c r="M11" s="87"/>
      <c r="N11" s="88"/>
      <c r="O11" s="90"/>
      <c r="P11" s="29"/>
      <c r="Q11" s="29"/>
      <c r="R11" s="29"/>
      <c r="S11" s="14" t="s">
        <v>26</v>
      </c>
      <c r="T11" s="29"/>
      <c r="U11" s="29"/>
    </row>
    <row r="12" spans="1:21" ht="0.95" customHeight="1" thickBot="1">
      <c r="A12" s="39" t="s">
        <v>27</v>
      </c>
      <c r="B12" s="39" t="s">
        <v>28</v>
      </c>
      <c r="C12" s="40" t="s">
        <v>29</v>
      </c>
      <c r="D12" s="41" t="s">
        <v>30</v>
      </c>
      <c r="E12" s="42"/>
      <c r="F12" s="42" t="s">
        <v>31</v>
      </c>
      <c r="G12" s="42" t="s">
        <v>32</v>
      </c>
      <c r="H12" s="42"/>
      <c r="I12" s="43"/>
      <c r="J12" s="42"/>
      <c r="K12" s="44"/>
      <c r="L12" s="45">
        <v>42430</v>
      </c>
      <c r="M12" s="45"/>
      <c r="N12" s="88"/>
      <c r="O12" s="46"/>
      <c r="P12" s="29"/>
      <c r="Q12" s="29"/>
      <c r="R12" s="29"/>
      <c r="S12" s="15" t="s">
        <v>33</v>
      </c>
      <c r="T12" s="29"/>
      <c r="U12" s="29"/>
    </row>
    <row r="13" spans="1:21" s="16" customFormat="1" ht="34.15" customHeight="1" thickBot="1">
      <c r="A13" s="47" t="s">
        <v>34</v>
      </c>
      <c r="B13" s="48" t="s">
        <v>35</v>
      </c>
      <c r="C13" s="49" t="s">
        <v>36</v>
      </c>
      <c r="D13" s="24" t="s">
        <v>37</v>
      </c>
      <c r="E13" s="50">
        <f>+H13+J13</f>
        <v>60600</v>
      </c>
      <c r="F13" s="48" t="s">
        <v>38</v>
      </c>
      <c r="G13" s="49" t="s">
        <v>39</v>
      </c>
      <c r="H13" s="50">
        <v>60600</v>
      </c>
      <c r="I13" s="51">
        <f>+H13*1/E13</f>
        <v>1</v>
      </c>
      <c r="J13" s="50">
        <v>0</v>
      </c>
      <c r="K13" s="52">
        <f>IF(I13&gt;0,1-I13,0)</f>
        <v>0</v>
      </c>
      <c r="L13" s="53"/>
      <c r="M13" s="27" t="s">
        <v>40</v>
      </c>
      <c r="N13" s="28" t="s">
        <v>41</v>
      </c>
      <c r="O13" s="54"/>
      <c r="P13" s="55"/>
      <c r="Q13" s="55"/>
      <c r="R13" s="55"/>
      <c r="S13" s="15" t="s">
        <v>42</v>
      </c>
      <c r="T13" s="55"/>
      <c r="U13" s="55"/>
    </row>
    <row r="14" spans="1:21" s="16" customFormat="1" ht="31.15" customHeight="1" thickBot="1">
      <c r="A14" s="47" t="s">
        <v>34</v>
      </c>
      <c r="B14" s="48" t="s">
        <v>35</v>
      </c>
      <c r="C14" s="49" t="s">
        <v>36</v>
      </c>
      <c r="D14" s="24" t="s">
        <v>43</v>
      </c>
      <c r="E14" s="50">
        <f t="shared" ref="E14:E29" si="0">+H14+J14</f>
        <v>55600</v>
      </c>
      <c r="F14" s="48" t="s">
        <v>38</v>
      </c>
      <c r="G14" s="49" t="s">
        <v>39</v>
      </c>
      <c r="H14" s="50">
        <v>55600</v>
      </c>
      <c r="I14" s="51">
        <f>+H14*1/E14</f>
        <v>1</v>
      </c>
      <c r="J14" s="50">
        <v>0</v>
      </c>
      <c r="K14" s="52">
        <f t="shared" ref="K14:K20" si="1">IF(I14&gt;0,1-I14,0)</f>
        <v>0</v>
      </c>
      <c r="L14" s="53"/>
      <c r="M14" s="27" t="s">
        <v>40</v>
      </c>
      <c r="N14" s="28" t="s">
        <v>41</v>
      </c>
      <c r="O14" s="54"/>
      <c r="P14" s="55"/>
      <c r="Q14" s="55"/>
      <c r="R14" s="55"/>
      <c r="S14" s="15" t="s">
        <v>44</v>
      </c>
      <c r="T14" s="55"/>
      <c r="U14" s="55"/>
    </row>
    <row r="15" spans="1:21" s="16" customFormat="1" ht="36" customHeight="1" thickBot="1">
      <c r="A15" s="47" t="s">
        <v>34</v>
      </c>
      <c r="B15" s="48" t="s">
        <v>35</v>
      </c>
      <c r="C15" s="49" t="s">
        <v>36</v>
      </c>
      <c r="D15" s="24" t="s">
        <v>45</v>
      </c>
      <c r="E15" s="50">
        <f t="shared" si="0"/>
        <v>347900</v>
      </c>
      <c r="F15" s="48" t="s">
        <v>38</v>
      </c>
      <c r="G15" s="49" t="s">
        <v>39</v>
      </c>
      <c r="H15" s="50">
        <v>347900</v>
      </c>
      <c r="I15" s="51">
        <f t="shared" ref="I15:I20" si="2">+H15*1/E15</f>
        <v>1</v>
      </c>
      <c r="J15" s="50">
        <v>0</v>
      </c>
      <c r="K15" s="52">
        <f t="shared" si="1"/>
        <v>0</v>
      </c>
      <c r="L15" s="53"/>
      <c r="M15" s="27" t="s">
        <v>40</v>
      </c>
      <c r="N15" s="28" t="s">
        <v>41</v>
      </c>
      <c r="O15" s="54"/>
      <c r="P15" s="55"/>
      <c r="Q15" s="55"/>
      <c r="R15" s="55"/>
      <c r="S15" s="14" t="s">
        <v>46</v>
      </c>
      <c r="T15" s="55"/>
      <c r="U15" s="55"/>
    </row>
    <row r="16" spans="1:21" s="16" customFormat="1" ht="36" customHeight="1" thickBot="1">
      <c r="A16" s="47" t="s">
        <v>34</v>
      </c>
      <c r="B16" s="48" t="s">
        <v>35</v>
      </c>
      <c r="C16" s="49" t="s">
        <v>36</v>
      </c>
      <c r="D16" s="24" t="s">
        <v>47</v>
      </c>
      <c r="E16" s="50">
        <f t="shared" si="0"/>
        <v>118900</v>
      </c>
      <c r="F16" s="48" t="s">
        <v>38</v>
      </c>
      <c r="G16" s="49" t="s">
        <v>39</v>
      </c>
      <c r="H16" s="50">
        <v>118900</v>
      </c>
      <c r="I16" s="51">
        <f t="shared" si="2"/>
        <v>1</v>
      </c>
      <c r="J16" s="50">
        <v>0</v>
      </c>
      <c r="K16" s="52">
        <f t="shared" si="1"/>
        <v>0</v>
      </c>
      <c r="L16" s="53"/>
      <c r="M16" s="27" t="s">
        <v>40</v>
      </c>
      <c r="N16" s="28" t="s">
        <v>48</v>
      </c>
      <c r="O16" s="54"/>
      <c r="P16" s="55"/>
      <c r="Q16" s="55"/>
      <c r="R16" s="55"/>
      <c r="S16" s="15" t="s">
        <v>49</v>
      </c>
      <c r="T16" s="55"/>
      <c r="U16" s="55"/>
    </row>
    <row r="17" spans="1:19" s="16" customFormat="1" ht="30.6" customHeight="1" thickBot="1">
      <c r="A17" s="47" t="s">
        <v>34</v>
      </c>
      <c r="B17" s="48" t="s">
        <v>35</v>
      </c>
      <c r="C17" s="49" t="s">
        <v>50</v>
      </c>
      <c r="D17" s="24" t="s">
        <v>51</v>
      </c>
      <c r="E17" s="50">
        <f t="shared" si="0"/>
        <v>170000</v>
      </c>
      <c r="F17" s="48" t="s">
        <v>52</v>
      </c>
      <c r="G17" s="49" t="s">
        <v>39</v>
      </c>
      <c r="H17" s="50">
        <v>170000</v>
      </c>
      <c r="I17" s="51">
        <f t="shared" si="2"/>
        <v>1</v>
      </c>
      <c r="J17" s="50">
        <v>0</v>
      </c>
      <c r="K17" s="52">
        <f t="shared" si="1"/>
        <v>0</v>
      </c>
      <c r="L17" s="53"/>
      <c r="M17" s="27" t="s">
        <v>40</v>
      </c>
      <c r="N17" s="28" t="s">
        <v>41</v>
      </c>
      <c r="O17" s="54"/>
      <c r="P17" s="55"/>
      <c r="Q17" s="55"/>
      <c r="R17" s="55"/>
      <c r="S17" s="15" t="s">
        <v>53</v>
      </c>
    </row>
    <row r="18" spans="1:19" s="16" customFormat="1" ht="34.15" customHeight="1" thickBot="1">
      <c r="A18" s="47" t="s">
        <v>34</v>
      </c>
      <c r="B18" s="48" t="s">
        <v>35</v>
      </c>
      <c r="C18" s="49" t="s">
        <v>36</v>
      </c>
      <c r="D18" s="24" t="s">
        <v>54</v>
      </c>
      <c r="E18" s="50">
        <f t="shared" si="0"/>
        <v>198900</v>
      </c>
      <c r="F18" s="48" t="s">
        <v>38</v>
      </c>
      <c r="G18" s="49" t="s">
        <v>39</v>
      </c>
      <c r="H18" s="50">
        <v>198900</v>
      </c>
      <c r="I18" s="51">
        <f t="shared" si="2"/>
        <v>1</v>
      </c>
      <c r="J18" s="50">
        <v>0</v>
      </c>
      <c r="K18" s="52">
        <f t="shared" si="1"/>
        <v>0</v>
      </c>
      <c r="L18" s="53"/>
      <c r="M18" s="27" t="s">
        <v>55</v>
      </c>
      <c r="N18" s="28" t="s">
        <v>41</v>
      </c>
      <c r="O18" s="54"/>
      <c r="P18" s="55"/>
      <c r="Q18" s="55"/>
      <c r="R18" s="55"/>
      <c r="S18" s="15" t="s">
        <v>56</v>
      </c>
    </row>
    <row r="19" spans="1:19" s="16" customFormat="1" ht="36.6" customHeight="1" thickBot="1">
      <c r="A19" s="47" t="s">
        <v>34</v>
      </c>
      <c r="B19" s="48" t="s">
        <v>35</v>
      </c>
      <c r="C19" s="25" t="s">
        <v>36</v>
      </c>
      <c r="D19" s="24" t="s">
        <v>57</v>
      </c>
      <c r="E19" s="50">
        <f t="shared" si="0"/>
        <v>500000</v>
      </c>
      <c r="F19" s="48" t="s">
        <v>38</v>
      </c>
      <c r="G19" s="49" t="s">
        <v>39</v>
      </c>
      <c r="H19" s="50">
        <v>500000</v>
      </c>
      <c r="I19" s="51">
        <f t="shared" si="2"/>
        <v>1</v>
      </c>
      <c r="J19" s="50">
        <v>0</v>
      </c>
      <c r="K19" s="52">
        <f t="shared" si="1"/>
        <v>0</v>
      </c>
      <c r="L19" s="53"/>
      <c r="M19" s="27" t="s">
        <v>58</v>
      </c>
      <c r="N19" s="28" t="s">
        <v>59</v>
      </c>
      <c r="O19" s="54"/>
      <c r="P19" s="55"/>
      <c r="Q19" s="55"/>
      <c r="R19" s="55"/>
      <c r="S19" s="15" t="s">
        <v>60</v>
      </c>
    </row>
    <row r="20" spans="1:19" s="16" customFormat="1" ht="49.15" customHeight="1" thickBot="1">
      <c r="A20" s="47" t="s">
        <v>34</v>
      </c>
      <c r="B20" s="48" t="s">
        <v>35</v>
      </c>
      <c r="C20" s="49" t="s">
        <v>50</v>
      </c>
      <c r="D20" s="24" t="s">
        <v>61</v>
      </c>
      <c r="E20" s="50">
        <f t="shared" si="0"/>
        <v>89000</v>
      </c>
      <c r="F20" s="48" t="s">
        <v>52</v>
      </c>
      <c r="G20" s="49" t="s">
        <v>39</v>
      </c>
      <c r="H20" s="50">
        <v>89000</v>
      </c>
      <c r="I20" s="51">
        <f t="shared" si="2"/>
        <v>1</v>
      </c>
      <c r="J20" s="50">
        <v>0</v>
      </c>
      <c r="K20" s="52">
        <f t="shared" si="1"/>
        <v>0</v>
      </c>
      <c r="L20" s="53"/>
      <c r="M20" s="27" t="s">
        <v>58</v>
      </c>
      <c r="N20" s="28" t="s">
        <v>62</v>
      </c>
      <c r="O20" s="54"/>
      <c r="P20" s="55"/>
      <c r="Q20" s="55"/>
      <c r="R20" s="55"/>
      <c r="S20" s="15" t="s">
        <v>63</v>
      </c>
    </row>
    <row r="21" spans="1:19" s="16" customFormat="1" ht="33" customHeight="1" thickBot="1">
      <c r="A21" s="47" t="s">
        <v>64</v>
      </c>
      <c r="B21" s="48" t="s">
        <v>35</v>
      </c>
      <c r="C21" s="49" t="s">
        <v>36</v>
      </c>
      <c r="D21" s="24" t="s">
        <v>65</v>
      </c>
      <c r="E21" s="50">
        <f t="shared" si="0"/>
        <v>69600</v>
      </c>
      <c r="F21" s="48" t="s">
        <v>38</v>
      </c>
      <c r="G21" s="49" t="s">
        <v>39</v>
      </c>
      <c r="H21" s="50">
        <v>69600</v>
      </c>
      <c r="I21" s="51">
        <f t="shared" ref="I21:I26" si="3">+H21*1/E21</f>
        <v>1</v>
      </c>
      <c r="J21" s="50">
        <v>0</v>
      </c>
      <c r="K21" s="52">
        <f t="shared" ref="K21:K26" si="4">IF(I21&gt;0,1-I21,0)</f>
        <v>0</v>
      </c>
      <c r="L21" s="53"/>
      <c r="M21" s="27" t="s">
        <v>58</v>
      </c>
      <c r="N21" s="28" t="s">
        <v>66</v>
      </c>
      <c r="O21" s="54"/>
      <c r="P21" s="55"/>
      <c r="Q21" s="55"/>
      <c r="R21" s="55"/>
      <c r="S21" s="55"/>
    </row>
    <row r="22" spans="1:19" s="16" customFormat="1" ht="49.15" customHeight="1" thickBot="1">
      <c r="A22" s="47" t="s">
        <v>64</v>
      </c>
      <c r="B22" s="48" t="s">
        <v>67</v>
      </c>
      <c r="C22" s="49" t="s">
        <v>68</v>
      </c>
      <c r="D22" s="24" t="s">
        <v>69</v>
      </c>
      <c r="E22" s="50">
        <f t="shared" si="0"/>
        <v>65300</v>
      </c>
      <c r="F22" s="48"/>
      <c r="G22" s="49" t="s">
        <v>70</v>
      </c>
      <c r="H22" s="50">
        <v>65300</v>
      </c>
      <c r="I22" s="51">
        <f t="shared" si="3"/>
        <v>1</v>
      </c>
      <c r="J22" s="50">
        <v>0</v>
      </c>
      <c r="K22" s="52">
        <f t="shared" si="4"/>
        <v>0</v>
      </c>
      <c r="L22" s="53"/>
      <c r="M22" s="27" t="s">
        <v>58</v>
      </c>
      <c r="N22" s="28"/>
      <c r="O22" s="54"/>
      <c r="P22" s="55"/>
      <c r="Q22" s="55"/>
      <c r="R22" s="55"/>
      <c r="S22" s="55"/>
    </row>
    <row r="23" spans="1:19" s="16" customFormat="1" ht="33" customHeight="1" thickBot="1">
      <c r="A23" s="47" t="s">
        <v>64</v>
      </c>
      <c r="B23" s="48" t="s">
        <v>35</v>
      </c>
      <c r="C23" s="49" t="s">
        <v>36</v>
      </c>
      <c r="D23" s="24" t="s">
        <v>71</v>
      </c>
      <c r="E23" s="50">
        <f t="shared" si="0"/>
        <v>16300</v>
      </c>
      <c r="F23" s="48" t="s">
        <v>38</v>
      </c>
      <c r="G23" s="49" t="s">
        <v>39</v>
      </c>
      <c r="H23" s="50">
        <v>16300</v>
      </c>
      <c r="I23" s="51">
        <f t="shared" si="3"/>
        <v>1</v>
      </c>
      <c r="J23" s="50">
        <v>0</v>
      </c>
      <c r="K23" s="52">
        <f t="shared" si="4"/>
        <v>0</v>
      </c>
      <c r="L23" s="53"/>
      <c r="M23" s="27" t="s">
        <v>58</v>
      </c>
      <c r="N23" s="28" t="s">
        <v>41</v>
      </c>
      <c r="O23" s="54"/>
      <c r="P23" s="55"/>
      <c r="Q23" s="55"/>
      <c r="R23" s="55"/>
      <c r="S23" s="55"/>
    </row>
    <row r="24" spans="1:19" s="16" customFormat="1" ht="29.45" customHeight="1" thickBot="1">
      <c r="A24" s="47" t="s">
        <v>64</v>
      </c>
      <c r="B24" s="48" t="s">
        <v>67</v>
      </c>
      <c r="C24" s="49" t="s">
        <v>68</v>
      </c>
      <c r="D24" s="26" t="s">
        <v>72</v>
      </c>
      <c r="E24" s="50">
        <f t="shared" si="0"/>
        <v>38300</v>
      </c>
      <c r="F24" s="48"/>
      <c r="G24" s="49" t="s">
        <v>70</v>
      </c>
      <c r="H24" s="50">
        <v>38300</v>
      </c>
      <c r="I24" s="51">
        <f t="shared" si="3"/>
        <v>1</v>
      </c>
      <c r="J24" s="50">
        <v>0</v>
      </c>
      <c r="K24" s="52">
        <f t="shared" si="4"/>
        <v>0</v>
      </c>
      <c r="L24" s="53"/>
      <c r="M24" s="27" t="s">
        <v>58</v>
      </c>
      <c r="N24" s="28"/>
      <c r="O24" s="54"/>
      <c r="P24" s="55"/>
      <c r="Q24" s="55"/>
      <c r="R24" s="55"/>
      <c r="S24" s="55"/>
    </row>
    <row r="25" spans="1:19" s="16" customFormat="1" ht="30.6" customHeight="1" thickBot="1">
      <c r="A25" s="47" t="s">
        <v>64</v>
      </c>
      <c r="B25" s="48" t="s">
        <v>67</v>
      </c>
      <c r="C25" s="49" t="s">
        <v>68</v>
      </c>
      <c r="D25" s="26" t="s">
        <v>73</v>
      </c>
      <c r="E25" s="50">
        <f t="shared" si="0"/>
        <v>76600</v>
      </c>
      <c r="F25" s="48"/>
      <c r="G25" s="49" t="s">
        <v>70</v>
      </c>
      <c r="H25" s="50">
        <v>76600</v>
      </c>
      <c r="I25" s="51">
        <f t="shared" si="3"/>
        <v>1</v>
      </c>
      <c r="J25" s="50">
        <v>0</v>
      </c>
      <c r="K25" s="52">
        <f t="shared" si="4"/>
        <v>0</v>
      </c>
      <c r="L25" s="53"/>
      <c r="M25" s="27" t="s">
        <v>58</v>
      </c>
      <c r="N25" s="28"/>
      <c r="O25" s="54"/>
      <c r="P25" s="55"/>
      <c r="Q25" s="55"/>
      <c r="R25" s="55"/>
      <c r="S25" s="55"/>
    </row>
    <row r="26" spans="1:19" s="16" customFormat="1" ht="50.45" customHeight="1" thickBot="1">
      <c r="A26" s="47" t="s">
        <v>64</v>
      </c>
      <c r="B26" s="48" t="s">
        <v>35</v>
      </c>
      <c r="C26" s="49" t="s">
        <v>36</v>
      </c>
      <c r="D26" s="26" t="s">
        <v>74</v>
      </c>
      <c r="E26" s="50">
        <f t="shared" si="0"/>
        <v>193000</v>
      </c>
      <c r="F26" s="48" t="s">
        <v>38</v>
      </c>
      <c r="G26" s="49" t="s">
        <v>39</v>
      </c>
      <c r="H26" s="50">
        <v>193000</v>
      </c>
      <c r="I26" s="51">
        <f t="shared" si="3"/>
        <v>1</v>
      </c>
      <c r="J26" s="50">
        <v>0</v>
      </c>
      <c r="K26" s="52">
        <f t="shared" si="4"/>
        <v>0</v>
      </c>
      <c r="L26" s="53"/>
      <c r="M26" s="27" t="s">
        <v>75</v>
      </c>
      <c r="N26" s="28" t="s">
        <v>66</v>
      </c>
      <c r="O26" s="54"/>
      <c r="P26" s="55"/>
      <c r="Q26" s="55"/>
      <c r="R26" s="55"/>
      <c r="S26" s="55"/>
    </row>
    <row r="27" spans="1:19" s="16" customFormat="1" ht="49.9" customHeight="1" thickBot="1">
      <c r="A27" s="47" t="s">
        <v>76</v>
      </c>
      <c r="B27" s="48" t="s">
        <v>35</v>
      </c>
      <c r="C27" s="49" t="s">
        <v>36</v>
      </c>
      <c r="D27" s="24" t="s">
        <v>77</v>
      </c>
      <c r="E27" s="50">
        <f t="shared" si="0"/>
        <v>80000</v>
      </c>
      <c r="F27" s="48" t="s">
        <v>38</v>
      </c>
      <c r="G27" s="49" t="s">
        <v>39</v>
      </c>
      <c r="H27" s="50">
        <v>80000</v>
      </c>
      <c r="I27" s="51">
        <f t="shared" ref="I27:I29" si="5">+H27*1/E27</f>
        <v>1</v>
      </c>
      <c r="J27" s="50">
        <v>0</v>
      </c>
      <c r="K27" s="52">
        <f t="shared" ref="K27:K29" si="6">IF(I27&gt;0,1-I27,0)</f>
        <v>0</v>
      </c>
      <c r="L27" s="53"/>
      <c r="M27" s="27" t="s">
        <v>55</v>
      </c>
      <c r="N27" s="28" t="s">
        <v>41</v>
      </c>
      <c r="O27" s="54"/>
      <c r="P27" s="55"/>
      <c r="Q27" s="55"/>
      <c r="R27" s="55"/>
      <c r="S27" s="55"/>
    </row>
    <row r="28" spans="1:19" s="16" customFormat="1" ht="39" customHeight="1" thickBot="1">
      <c r="A28" s="47" t="s">
        <v>76</v>
      </c>
      <c r="B28" s="48" t="s">
        <v>35</v>
      </c>
      <c r="C28" s="49" t="s">
        <v>36</v>
      </c>
      <c r="D28" s="24" t="s">
        <v>78</v>
      </c>
      <c r="E28" s="50">
        <f t="shared" si="0"/>
        <v>80000</v>
      </c>
      <c r="F28" s="48" t="s">
        <v>38</v>
      </c>
      <c r="G28" s="49" t="s">
        <v>39</v>
      </c>
      <c r="H28" s="50">
        <v>80000</v>
      </c>
      <c r="I28" s="51">
        <f t="shared" si="5"/>
        <v>1</v>
      </c>
      <c r="J28" s="50">
        <v>0</v>
      </c>
      <c r="K28" s="52">
        <f t="shared" si="6"/>
        <v>0</v>
      </c>
      <c r="L28" s="53"/>
      <c r="M28" s="27" t="s">
        <v>55</v>
      </c>
      <c r="N28" s="28" t="s">
        <v>41</v>
      </c>
      <c r="O28" s="54"/>
      <c r="P28" s="55"/>
      <c r="Q28" s="55"/>
      <c r="R28" s="55"/>
      <c r="S28" s="55"/>
    </row>
    <row r="29" spans="1:19" s="16" customFormat="1" ht="66" customHeight="1">
      <c r="A29" s="47" t="s">
        <v>76</v>
      </c>
      <c r="B29" s="48" t="s">
        <v>35</v>
      </c>
      <c r="C29" s="49" t="s">
        <v>36</v>
      </c>
      <c r="D29" s="24" t="s">
        <v>79</v>
      </c>
      <c r="E29" s="50">
        <f t="shared" si="0"/>
        <v>140000</v>
      </c>
      <c r="F29" s="48" t="s">
        <v>38</v>
      </c>
      <c r="G29" s="49" t="s">
        <v>39</v>
      </c>
      <c r="H29" s="50">
        <v>140000</v>
      </c>
      <c r="I29" s="51">
        <f t="shared" si="5"/>
        <v>1</v>
      </c>
      <c r="J29" s="50">
        <v>0</v>
      </c>
      <c r="K29" s="52">
        <f t="shared" si="6"/>
        <v>0</v>
      </c>
      <c r="L29" s="53"/>
      <c r="M29" s="27" t="s">
        <v>55</v>
      </c>
      <c r="N29" s="28" t="s">
        <v>41</v>
      </c>
      <c r="O29" s="54"/>
      <c r="P29" s="55"/>
      <c r="Q29" s="55"/>
      <c r="R29" s="55"/>
      <c r="S29" s="55"/>
    </row>
    <row r="30" spans="1:19" s="17" customFormat="1" ht="35.25" customHeight="1" thickBot="1">
      <c r="A30" s="56" t="s">
        <v>80</v>
      </c>
      <c r="B30" s="91" t="s">
        <v>81</v>
      </c>
      <c r="C30" s="92"/>
      <c r="D30" s="57" t="s">
        <v>82</v>
      </c>
      <c r="E30" s="58">
        <f>SUM(E13:E29)</f>
        <v>2300000</v>
      </c>
      <c r="F30" s="59"/>
      <c r="G30" s="59"/>
      <c r="H30" s="58">
        <f>IF(SUM(H13:H29)&lt;&gt;H7,"Ttl shd equal project amount",SUM(H13:H29))</f>
        <v>2300000</v>
      </c>
      <c r="I30" s="60">
        <f>AVERAGE(I13:I29)</f>
        <v>1</v>
      </c>
      <c r="J30" s="58">
        <f>SUM(J13:J29)</f>
        <v>0</v>
      </c>
      <c r="K30" s="60">
        <f>AVERAGE(K13:K29)</f>
        <v>0</v>
      </c>
      <c r="L30" s="59"/>
      <c r="M30" s="59"/>
      <c r="N30" s="59"/>
      <c r="O30" s="59"/>
      <c r="P30" s="61"/>
      <c r="Q30" s="61"/>
      <c r="R30" s="61"/>
      <c r="S30" s="18"/>
    </row>
    <row r="31" spans="1:19" ht="14.25" customHeight="1">
      <c r="A31" s="93" t="s">
        <v>83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5"/>
      <c r="P31" s="29"/>
      <c r="Q31" s="29"/>
      <c r="R31" s="29"/>
      <c r="S31" s="29"/>
    </row>
    <row r="32" spans="1:19">
      <c r="A32" s="96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8"/>
      <c r="P32" s="29"/>
      <c r="Q32" s="29"/>
      <c r="R32" s="29"/>
      <c r="S32" s="29"/>
    </row>
    <row r="33" spans="1:15" ht="13.9" customHeight="1" thickBot="1">
      <c r="A33" s="96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8"/>
    </row>
    <row r="34" spans="1:15" s="19" customFormat="1" ht="21.75" customHeight="1" thickBot="1">
      <c r="A34" s="67" t="s">
        <v>84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9"/>
    </row>
    <row r="35" spans="1:15" s="10" customFormat="1" ht="27.75" customHeight="1" thickBot="1">
      <c r="A35" s="70" t="s">
        <v>85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2"/>
    </row>
    <row r="36" spans="1:15" s="20" customFormat="1" ht="29.1" customHeight="1" thickBot="1">
      <c r="A36" s="70" t="s">
        <v>86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2"/>
    </row>
    <row r="37" spans="1:15">
      <c r="A37" s="21"/>
      <c r="B37" s="21"/>
      <c r="C37" s="21"/>
      <c r="D37" s="21"/>
      <c r="E37" s="21"/>
      <c r="F37" s="21"/>
      <c r="G37" s="21"/>
      <c r="H37" s="21"/>
      <c r="I37" s="22"/>
      <c r="J37" s="21"/>
      <c r="K37" s="23"/>
      <c r="L37" s="21"/>
      <c r="M37" s="21"/>
      <c r="N37" s="21"/>
      <c r="O37" s="21"/>
    </row>
    <row r="38" spans="1:15">
      <c r="A38" s="21"/>
      <c r="B38" s="21"/>
      <c r="C38" s="21"/>
      <c r="D38" s="21"/>
      <c r="E38" s="21"/>
      <c r="F38" s="21"/>
      <c r="G38" s="21"/>
      <c r="H38" s="21"/>
      <c r="I38" s="22"/>
      <c r="J38" s="21"/>
      <c r="K38" s="23"/>
      <c r="L38" s="21"/>
      <c r="M38" s="21"/>
      <c r="N38" s="21"/>
      <c r="O38" s="21"/>
    </row>
    <row r="39" spans="1:15">
      <c r="A39" s="21"/>
      <c r="B39" s="21"/>
      <c r="C39" s="21"/>
      <c r="D39" s="21"/>
      <c r="E39" s="21"/>
      <c r="F39" s="21"/>
      <c r="G39" s="21"/>
      <c r="H39" s="21"/>
      <c r="I39" s="22"/>
      <c r="J39" s="21"/>
      <c r="K39" s="23"/>
      <c r="L39" s="21"/>
      <c r="M39" s="21"/>
      <c r="N39" s="21"/>
      <c r="O39" s="21"/>
    </row>
    <row r="40" spans="1:15">
      <c r="A40" s="21"/>
      <c r="B40" s="21"/>
      <c r="C40" s="21"/>
      <c r="D40" s="21"/>
      <c r="E40" s="21"/>
      <c r="F40" s="21"/>
      <c r="G40" s="21"/>
      <c r="H40" s="21"/>
      <c r="I40" s="22"/>
      <c r="J40" s="21"/>
      <c r="K40" s="23"/>
      <c r="L40" s="21"/>
      <c r="M40" s="21"/>
      <c r="N40" s="21"/>
      <c r="O40" s="21"/>
    </row>
    <row r="41" spans="1:15">
      <c r="A41" s="21"/>
      <c r="B41" s="21"/>
      <c r="C41" s="21"/>
      <c r="D41" s="21"/>
      <c r="E41" s="21"/>
      <c r="F41" s="21"/>
      <c r="G41" s="21"/>
      <c r="H41" s="21"/>
      <c r="I41" s="22"/>
      <c r="J41" s="21"/>
      <c r="K41" s="23"/>
      <c r="L41" s="21"/>
      <c r="M41" s="21"/>
      <c r="N41" s="21"/>
      <c r="O41" s="21"/>
    </row>
    <row r="42" spans="1:15">
      <c r="A42" s="21"/>
      <c r="B42" s="21"/>
      <c r="C42" s="21"/>
      <c r="D42" s="21"/>
      <c r="E42" s="21"/>
      <c r="F42" s="21"/>
      <c r="G42" s="21"/>
      <c r="H42" s="21"/>
      <c r="I42" s="22"/>
      <c r="J42" s="21"/>
      <c r="K42" s="23"/>
      <c r="L42" s="21"/>
      <c r="M42" s="21"/>
      <c r="N42" s="21"/>
      <c r="O42" s="21"/>
    </row>
    <row r="43" spans="1:15" ht="13.9" hidden="1" outlineLevel="1">
      <c r="A43" s="62" t="s">
        <v>87</v>
      </c>
      <c r="B43" s="63"/>
      <c r="C43" s="29"/>
      <c r="D43" s="29"/>
      <c r="E43" s="29"/>
      <c r="F43" s="29"/>
      <c r="G43" s="29"/>
      <c r="H43" s="29"/>
      <c r="I43" s="30"/>
      <c r="J43" s="29"/>
      <c r="K43" s="31"/>
      <c r="L43" s="29"/>
      <c r="M43" s="29"/>
      <c r="N43" s="29"/>
      <c r="O43" s="29"/>
    </row>
    <row r="44" spans="1:15" ht="15" hidden="1" customHeight="1" outlineLevel="1">
      <c r="A44" s="64" t="s">
        <v>88</v>
      </c>
      <c r="B44" s="64" t="s">
        <v>89</v>
      </c>
      <c r="C44" s="64" t="s">
        <v>90</v>
      </c>
      <c r="D44" s="64" t="s">
        <v>91</v>
      </c>
      <c r="E44" s="64" t="s">
        <v>92</v>
      </c>
      <c r="F44" s="64" t="s">
        <v>93</v>
      </c>
      <c r="G44" s="64" t="s">
        <v>94</v>
      </c>
      <c r="H44" s="64"/>
      <c r="I44" s="30"/>
      <c r="J44" s="29"/>
      <c r="K44" s="31"/>
      <c r="L44" s="29"/>
      <c r="M44" s="29"/>
      <c r="N44" s="29"/>
      <c r="O44" s="29"/>
    </row>
    <row r="45" spans="1:15" ht="13.9" hidden="1" outlineLevel="1">
      <c r="A45" s="64" t="s">
        <v>34</v>
      </c>
      <c r="B45" s="64" t="s">
        <v>35</v>
      </c>
      <c r="C45" s="64" t="s">
        <v>36</v>
      </c>
      <c r="D45" s="64"/>
      <c r="E45" s="64"/>
      <c r="F45" s="64" t="s">
        <v>52</v>
      </c>
      <c r="G45" s="64" t="s">
        <v>39</v>
      </c>
      <c r="H45" s="64"/>
      <c r="I45" s="30"/>
      <c r="J45" s="29"/>
      <c r="K45" s="31"/>
      <c r="L45" s="29"/>
      <c r="M45" s="29"/>
      <c r="N45" s="29"/>
      <c r="O45" s="29"/>
    </row>
    <row r="46" spans="1:15" ht="13.9" hidden="1" outlineLevel="1">
      <c r="A46" s="64" t="s">
        <v>64</v>
      </c>
      <c r="B46" s="64" t="s">
        <v>95</v>
      </c>
      <c r="C46" s="65" t="s">
        <v>50</v>
      </c>
      <c r="D46" s="64"/>
      <c r="E46" s="64"/>
      <c r="F46" s="66" t="s">
        <v>38</v>
      </c>
      <c r="G46" s="64" t="s">
        <v>70</v>
      </c>
      <c r="H46" s="64"/>
      <c r="I46" s="30"/>
      <c r="J46" s="29"/>
      <c r="K46" s="31"/>
      <c r="L46" s="29"/>
      <c r="M46" s="29"/>
      <c r="N46" s="29"/>
      <c r="O46" s="29"/>
    </row>
    <row r="47" spans="1:15" ht="13.9" hidden="1" outlineLevel="1">
      <c r="A47" s="64" t="s">
        <v>76</v>
      </c>
      <c r="B47" s="64" t="s">
        <v>67</v>
      </c>
      <c r="C47" s="64" t="s">
        <v>68</v>
      </c>
      <c r="D47" s="64"/>
      <c r="E47" s="64"/>
      <c r="F47" s="64" t="s">
        <v>96</v>
      </c>
      <c r="G47" s="64"/>
      <c r="H47" s="64"/>
      <c r="I47" s="30"/>
      <c r="J47" s="29"/>
      <c r="K47" s="31"/>
      <c r="L47" s="29"/>
      <c r="M47" s="29"/>
      <c r="N47" s="29"/>
      <c r="O47" s="29"/>
    </row>
    <row r="48" spans="1:15" ht="13.9" hidden="1" outlineLevel="1">
      <c r="A48" s="64" t="s">
        <v>97</v>
      </c>
      <c r="B48" s="64"/>
      <c r="C48" s="64" t="s">
        <v>98</v>
      </c>
      <c r="D48" s="64"/>
      <c r="E48" s="64"/>
      <c r="F48" s="64" t="s">
        <v>99</v>
      </c>
      <c r="G48" s="64"/>
      <c r="H48" s="64"/>
      <c r="I48" s="30"/>
      <c r="J48" s="29"/>
      <c r="K48" s="31"/>
      <c r="L48" s="29"/>
      <c r="M48" s="29"/>
      <c r="N48" s="29"/>
      <c r="O48" s="29"/>
    </row>
    <row r="49" spans="1:8" ht="13.9" hidden="1" outlineLevel="1">
      <c r="A49" s="64" t="s">
        <v>100</v>
      </c>
      <c r="B49" s="64"/>
      <c r="C49" s="64"/>
      <c r="D49" s="64"/>
      <c r="E49" s="64"/>
      <c r="F49" s="64" t="s">
        <v>101</v>
      </c>
      <c r="G49" s="64"/>
      <c r="H49" s="64"/>
    </row>
    <row r="50" spans="1:8" ht="13.9" hidden="1" outlineLevel="1">
      <c r="A50" s="63"/>
      <c r="B50" s="63"/>
      <c r="C50" s="63"/>
      <c r="D50" s="63"/>
      <c r="E50" s="63"/>
      <c r="F50" s="64"/>
      <c r="G50" s="63"/>
      <c r="H50" s="63"/>
    </row>
    <row r="51" spans="1:8" collapsed="1">
      <c r="A51" s="29"/>
      <c r="B51" s="29"/>
      <c r="C51" s="29"/>
      <c r="D51" s="29"/>
      <c r="E51" s="29"/>
      <c r="F51" s="29"/>
      <c r="G51" s="29"/>
      <c r="H51" s="29"/>
    </row>
  </sheetData>
  <mergeCells count="26">
    <mergeCell ref="H10:I10"/>
    <mergeCell ref="J10:K10"/>
    <mergeCell ref="F7:G7"/>
    <mergeCell ref="A9:A11"/>
    <mergeCell ref="B9:B11"/>
    <mergeCell ref="C9:C11"/>
    <mergeCell ref="D9:D11"/>
    <mergeCell ref="E9:E11"/>
    <mergeCell ref="F9:F11"/>
    <mergeCell ref="G9:G11"/>
    <mergeCell ref="A34:O34"/>
    <mergeCell ref="A35:O35"/>
    <mergeCell ref="A36:O36"/>
    <mergeCell ref="A5:F5"/>
    <mergeCell ref="A6:E6"/>
    <mergeCell ref="F6:O6"/>
    <mergeCell ref="A7:E7"/>
    <mergeCell ref="I7:O7"/>
    <mergeCell ref="G5:N5"/>
    <mergeCell ref="H9:K9"/>
    <mergeCell ref="L9:L11"/>
    <mergeCell ref="M9:M11"/>
    <mergeCell ref="N9:N12"/>
    <mergeCell ref="O9:O11"/>
    <mergeCell ref="B30:C30"/>
    <mergeCell ref="A31:O33"/>
  </mergeCells>
  <dataValidations count="5">
    <dataValidation type="list" allowBlank="1" showInputMessage="1" showErrorMessage="1" sqref="F12:F29" xr:uid="{00000000-0002-0000-0000-000000000000}">
      <formula1>$F$44:$F$50</formula1>
    </dataValidation>
    <dataValidation type="list" allowBlank="1" showInputMessage="1" showErrorMessage="1" sqref="G12:G29" xr:uid="{00000000-0002-0000-0000-000002000000}">
      <formula1>$G$44:$G$46</formula1>
    </dataValidation>
    <dataValidation type="list" allowBlank="1" showInputMessage="1" showErrorMessage="1" sqref="C12:C29" xr:uid="{00000000-0002-0000-0000-000003000000}">
      <formula1>$C$44:$C$49</formula1>
    </dataValidation>
    <dataValidation type="list" allowBlank="1" showInputMessage="1" showErrorMessage="1" sqref="B12:B29" xr:uid="{00000000-0002-0000-0000-000004000000}">
      <formula1>$B$44:$B$49</formula1>
    </dataValidation>
    <dataValidation type="list" allowBlank="1" showInputMessage="1" showErrorMessage="1" sqref="A12:A29" xr:uid="{00000000-0002-0000-0000-000005000000}">
      <formula1>$A$44:$A$49</formula1>
    </dataValidation>
  </dataValidations>
  <pageMargins left="0.2" right="0.2" top="0.6" bottom="0.6" header="0.27" footer="0.27"/>
  <pageSetup paperSize="5" scale="4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D8D340144B2B9B4C8FC9D62691817372" ma:contentTypeVersion="1479" ma:contentTypeDescription="A content type to manage public (operations) IDB documents" ma:contentTypeScope="" ma:versionID="ddff369a47a71aca56633268d8eb79eb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1c652d300242a9c88c68c8eaaa85670a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default="PR-T1249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default="Technical Cooperation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Paraguay</TermName>
          <TermId xmlns="http://schemas.microsoft.com/office/infopath/2007/PartnerControls">50282442-27e7-4526-9d04-55bf5da33a10</TermId>
        </TermInfo>
      </Terms>
    </ic46d7e087fd4a108fb86518ca413cc6>
    <IDBDocs_x0020_Number xmlns="cdc7663a-08f0-4737-9e8c-148ce897a09c" xsi:nil="true"/>
    <Division_x0020_or_x0020_Unit xmlns="cdc7663a-08f0-4737-9e8c-148ce897a09c">IFD/CMF</Division_x0020_or_x0020_Unit>
    <Fiscal_x0020_Year_x0020_IDB xmlns="cdc7663a-08f0-4737-9e8c-148ce897a09c">2019</Fiscal_x0020_Year_x0020_IDB>
    <Other_x0020_Author xmlns="cdc7663a-08f0-4737-9e8c-148ce897a09c">Maria Netto</Other_x0020_Author>
    <Migration_x0020_Info xmlns="cdc7663a-08f0-4737-9e8c-148ce897a09c" xsi:nil="true"/>
    <Document_x0020_Author xmlns="cdc7663a-08f0-4737-9e8c-148ce897a09c">Bernedo, Cecilia</Document_x0020_Author>
    <Document_x0020_Language_x0020_IDB xmlns="cdc7663a-08f0-4737-9e8c-148ce897a09c">English</Document_x0020_Language_x0020_IDB>
    <TaxCatchAll xmlns="cdc7663a-08f0-4737-9e8c-148ce897a09c">
      <Value>33</Value>
      <Value>29</Value>
      <Value>123</Value>
      <Value>157</Value>
      <Value>207</Value>
      <Value>1</Value>
    </TaxCatchAll>
    <Identifier xmlns="cdc7663a-08f0-4737-9e8c-148ce897a09c" xsi:nil="true"/>
    <_dlc_DocId xmlns="cdc7663a-08f0-4737-9e8c-148ce897a09c">EZSHARE-784093375-4</_dlc_DocId>
    <_dlc_DocIdUrl xmlns="cdc7663a-08f0-4737-9e8c-148ce897a09c">
      <Url>https://idbg.sharepoint.com/teams/EZ-PR-TCP/PR-T1249/_layouts/15/DocIdRedir.aspx?ID=EZSHARE-784093375-4</Url>
      <Description>EZSHARE-784093375-4</Description>
    </_dlc_DocIdUrl>
    <b26cdb1da78c4bb4b1c1bac2f6ac5911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TC Document</TermName>
          <TermId xmlns="http://schemas.microsoft.com/office/infopath/2007/PartnerControls">63b8a4e6-03e6-4023-98b4-7f8f68683515</TermId>
        </TermInfo>
      </Terms>
    </b26cdb1da78c4bb4b1c1bac2f6ac5911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e46fe2894295491da65140ffd2369f49>
    <Approval_x0020_Number xmlns="cdc7663a-08f0-4737-9e8c-148ce897a09c">ATN/GN-16840-PR;</Approval_x0020_Number>
    <Phase xmlns="cdc7663a-08f0-4737-9e8c-148ce897a09c" xsi:nil="true"/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FINANCING FOR ENVIRONMENTAL SUSTAINABILITY</TermName>
          <TermId xmlns="http://schemas.microsoft.com/office/infopath/2007/PartnerControls">dcc8718d-dd7c-4b5d-bcc4-86a6a708df42</TermId>
        </TermInfo>
      </Terms>
    </b2ec7cfb18674cb8803df6b262e8b107>
    <Business_x0020_Area xmlns="cdc7663a-08f0-4737-9e8c-148ce897a09c" xsi:nil="true"/>
    <Key_x0020_Document xmlns="cdc7663a-08f0-4737-9e8c-148ce897a09c">false</Key_x0020_Document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GRN</TermName>
          <TermId xmlns="http://schemas.microsoft.com/office/infopath/2007/PartnerControls">d0f1dc7f-e162-4a9c-9421-b7d8c382a710</TermId>
        </TermInfo>
      </Terms>
    </g511464f9e53401d84b16fa9b379a574>
    <Related_x0020_SisCor_x0020_Number xmlns="cdc7663a-08f0-4737-9e8c-148ce897a09c" xsi:nil="true"/>
    <Operation_x0020_Type xmlns="cdc7663a-08f0-4737-9e8c-148ce897a09c">Technical Cooperation</Operation_x0020_Type>
    <Package_x0020_Code xmlns="cdc7663a-08f0-4737-9e8c-148ce897a09c" xsi:nil="true"/>
    <Project_x0020_Number xmlns="cdc7663a-08f0-4737-9e8c-148ce897a09c">PR-T1249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FINANCIAL MARKETS</TermName>
          <TermId xmlns="http://schemas.microsoft.com/office/infopath/2007/PartnerControls">75500f29-2419-473a-bcd8-84901ddc2aa7</TermId>
        </TermInfo>
      </Terms>
    </nddeef1749674d76abdbe4b239a70bc6>
    <Record_x0020_Number xmlns="cdc7663a-08f0-4737-9e8c-148ce897a09c">R0001258785</Record_x0020_Number>
    <Disclosure_x0020_Activity xmlns="cdc7663a-08f0-4737-9e8c-148ce897a09c">TC Document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>Banking and Financial Services;Finance;Financial and Capital Markets;Financial Regulation and Oversight;Financial Risk Management;Financial Sector Development;</Webtopic>
    <Abstract xmlns="cdc7663a-08f0-4737-9e8c-148ce897a09c" xsi:nil="true"/>
    <Publishing_x0020_House xmlns="cdc7663a-08f0-4737-9e8c-148ce897a09c" xsi:nil="true"/>
  </documentManagement>
</p:properties>
</file>

<file path=customXml/item5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6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Props1.xml><?xml version="1.0" encoding="utf-8"?>
<ds:datastoreItem xmlns:ds="http://schemas.openxmlformats.org/officeDocument/2006/customXml" ds:itemID="{4D2BFFA9-2696-4FC3-A7A8-13F0B3C07B9A}"/>
</file>

<file path=customXml/itemProps2.xml><?xml version="1.0" encoding="utf-8"?>
<ds:datastoreItem xmlns:ds="http://schemas.openxmlformats.org/officeDocument/2006/customXml" ds:itemID="{9757E15C-BC8B-4AEF-B3FB-C99EA18A581A}"/>
</file>

<file path=customXml/itemProps3.xml><?xml version="1.0" encoding="utf-8"?>
<ds:datastoreItem xmlns:ds="http://schemas.openxmlformats.org/officeDocument/2006/customXml" ds:itemID="{60ABCFBF-F1B0-42FA-A2C6-D039275FC1F8}"/>
</file>

<file path=customXml/itemProps4.xml><?xml version="1.0" encoding="utf-8"?>
<ds:datastoreItem xmlns:ds="http://schemas.openxmlformats.org/officeDocument/2006/customXml" ds:itemID="{757F4FF8-A52E-4C2C-8FDD-1E776B2FB655}"/>
</file>

<file path=customXml/itemProps5.xml><?xml version="1.0" encoding="utf-8"?>
<ds:datastoreItem xmlns:ds="http://schemas.openxmlformats.org/officeDocument/2006/customXml" ds:itemID="{BDA4745D-E75B-4AC7-A134-895EDB992626}"/>
</file>

<file path=customXml/itemProps6.xml><?xml version="1.0" encoding="utf-8"?>
<ds:datastoreItem xmlns:ds="http://schemas.openxmlformats.org/officeDocument/2006/customXml" ds:itemID="{2D48432A-1DD8-407A-B472-8D71F99E52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Molina, Silvana</dc:creator>
  <cp:keywords/>
  <dc:description/>
  <cp:lastModifiedBy>Amaro Andrade, Flor Evelyn</cp:lastModifiedBy>
  <cp:revision/>
  <dcterms:created xsi:type="dcterms:W3CDTF">2017-06-07T20:53:19Z</dcterms:created>
  <dcterms:modified xsi:type="dcterms:W3CDTF">2019-11-20T18:16:16Z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eries Corporate IDB">
    <vt:lpwstr>29;#Guideline|b87520e0-9f78-4604-afc7-b360fd9c6e69</vt:lpwstr>
  </property>
  <property fmtid="{D5CDD505-2E9C-101B-9397-08002B2CF9AE}" pid="4" name="Function Corporate IDB">
    <vt:lpwstr>4;#Guideline, Standard and Policy|55052825-ede1-4fc0-9b73-7b2230e7239d</vt:lpwstr>
  </property>
  <property fmtid="{D5CDD505-2E9C-101B-9397-08002B2CF9AE}" pid="5" name="TaxKeywordTaxHTField">
    <vt:lpwstr/>
  </property>
  <property fmtid="{D5CDD505-2E9C-101B-9397-08002B2CF9AE}" pid="6" name="Country">
    <vt:lpwstr>29;#Paraguay|50282442-27e7-4526-9d04-55bf5da33a10</vt:lpwstr>
  </property>
  <property fmtid="{D5CDD505-2E9C-101B-9397-08002B2CF9AE}" pid="7" name="_dlc_DocIdItemGuid">
    <vt:lpwstr>134923a3-6584-4e30-897d-5c6c8ccaa860</vt:lpwstr>
  </property>
  <property fmtid="{D5CDD505-2E9C-101B-9397-08002B2CF9AE}" pid="8" name="Stage">
    <vt:lpwstr>Support Document</vt:lpwstr>
  </property>
  <property fmtid="{D5CDD505-2E9C-101B-9397-08002B2CF9AE}" pid="10" name="Disclosed">
    <vt:bool>false</vt:bool>
  </property>
  <property fmtid="{D5CDD505-2E9C-101B-9397-08002B2CF9AE}" pid="11" name="SharedWithUsers">
    <vt:lpwstr>2277;#De Four, Takiyah</vt:lpwstr>
  </property>
  <property fmtid="{D5CDD505-2E9C-101B-9397-08002B2CF9AE}" pid="12" name="Series Operations IDB">
    <vt:lpwstr>123;#TC Document|63b8a4e6-03e6-4023-98b4-7f8f68683515</vt:lpwstr>
  </property>
  <property fmtid="{D5CDD505-2E9C-101B-9397-08002B2CF9AE}" pid="13" name="Sub-Sector">
    <vt:lpwstr>157;#FINANCING FOR ENVIRONMENTAL SUSTAINABILITY|dcc8718d-dd7c-4b5d-bcc4-86a6a708df42</vt:lpwstr>
  </property>
  <property fmtid="{D5CDD505-2E9C-101B-9397-08002B2CF9AE}" pid="14" name="Fund IDB">
    <vt:lpwstr>207;#GRN|d0f1dc7f-e162-4a9c-9421-b7d8c382a710</vt:lpwstr>
  </property>
  <property fmtid="{D5CDD505-2E9C-101B-9397-08002B2CF9AE}" pid="15" name="Sector IDB">
    <vt:lpwstr>33;#FINANCIAL MARKETS|75500f29-2419-473a-bcd8-84901ddc2aa7</vt:lpwstr>
  </property>
  <property fmtid="{D5CDD505-2E9C-101B-9397-08002B2CF9AE}" pid="16" name="Function Operations IDB">
    <vt:lpwstr>1;#Project Preparation, Planning and Design|29ca0c72-1fc4-435f-a09c-28585cb5eac9</vt:lpwstr>
  </property>
  <property fmtid="{D5CDD505-2E9C-101B-9397-08002B2CF9AE}" pid="17" name="RecordPoint_ActiveItemMoved">
    <vt:lpwstr>/teams/EZ-PR-TCP/PR-T1249/15 LifeCycle Milestones/Draft Area/PR-T1249 - Plan de Adquisiciones.xlsx</vt:lpwstr>
  </property>
  <property fmtid="{D5CDD505-2E9C-101B-9397-08002B2CF9AE}" pid="18" name="RecordStorageActiveId">
    <vt:lpwstr>45ed1f00-da91-4022-9f66-ec74654e3f53</vt:lpwstr>
  </property>
  <property fmtid="{D5CDD505-2E9C-101B-9397-08002B2CF9AE}" pid="19" name="ContentTypeId">
    <vt:lpwstr>0x0101001A458A224826124E8B45B1D613300CFC00D8D340144B2B9B4C8FC9D62691817372</vt:lpwstr>
  </property>
</Properties>
</file>