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56" activeTab="0"/>
  </bookViews>
  <sheets>
    <sheet name="Plano de Aquisições" sheetId="1" r:id="rId1"/>
    <sheet name="Sheet1" sheetId="2" state="hidden" r:id="rId2"/>
  </sheets>
  <definedNames>
    <definedName name="_xlnm.Print_Area" localSheetId="0">'Plano de Aquisições'!$B$1:$R$200</definedName>
    <definedName name="capacitacao">'Plano de Aquisições'!#REF!</definedName>
  </definedNames>
  <calcPr fullCalcOnLoad="1"/>
</workbook>
</file>

<file path=xl/sharedStrings.xml><?xml version="1.0" encoding="utf-8"?>
<sst xmlns="http://schemas.openxmlformats.org/spreadsheetml/2006/main" count="1136" uniqueCount="498">
  <si>
    <t>OBRAS</t>
  </si>
  <si>
    <t>Sistema Nacional</t>
  </si>
  <si>
    <t>Licitação Pública Internacional por Lotes </t>
  </si>
  <si>
    <t>Assinatura do Contrato</t>
  </si>
  <si>
    <t>BENS</t>
  </si>
  <si>
    <t>SERVIÇOS QUE NÃO SÃO DE CONSULTORIA</t>
  </si>
  <si>
    <t>CONSULTORIAS FIRMAS</t>
  </si>
  <si>
    <t>Licitação Pública Internacional sem Pré-qualificação</t>
  </si>
  <si>
    <t>Status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</si>
  <si>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</si>
  <si>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</si>
  <si>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</si>
  <si>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</si>
  <si>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Objeto</t>
  </si>
  <si>
    <t>Datas Estimadas</t>
  </si>
  <si>
    <t>Objeto*</t>
  </si>
  <si>
    <t>Datas Estimadas*</t>
  </si>
  <si>
    <t>Publicação do Anúncio/Convite</t>
  </si>
  <si>
    <t>Contratação Direta (CD)</t>
  </si>
  <si>
    <t>Sistema Nacional (SN)</t>
  </si>
  <si>
    <t>Licitação Pública Internacional (LPI)</t>
  </si>
  <si>
    <t>Licitação Pública Nacional (LPN)</t>
  </si>
  <si>
    <t>Comparação de Preços (CP)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</si>
  <si>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</si>
  <si>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</si>
  <si>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</si>
  <si>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</si>
  <si>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</si>
  <si>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</si>
  <si>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</si>
  <si>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</si>
  <si>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</si>
  <si>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</si>
  <si>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</si>
  <si>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Categoria de Investimento</t>
  </si>
  <si>
    <t>Consultoria Firmas</t>
  </si>
  <si>
    <t>Licitação Pública Internacional em 2 Etapas </t>
  </si>
  <si>
    <t>Bens, Obras e Serviços</t>
  </si>
  <si>
    <t xml:space="preserve">Métodos </t>
  </si>
  <si>
    <t>Comentários - para Sistema Nacional incluir Método de Seleção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</si>
  <si>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</si>
  <si>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</si>
  <si>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</si>
  <si>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</si>
  <si>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</si>
  <si>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</si>
  <si>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CONTRATO DE EMPRÉSTIMO: [indicar]</t>
  </si>
  <si>
    <r>
      <t>Data:</t>
    </r>
    <r>
      <rPr>
        <b/>
        <sz val="12"/>
        <color indexed="10"/>
        <rFont val="Times New Roman"/>
        <family val="1"/>
      </rPr>
      <t>[indicar]</t>
    </r>
  </si>
  <si>
    <r>
      <t xml:space="preserve">Atualização Nº: </t>
    </r>
    <r>
      <rPr>
        <b/>
        <sz val="12"/>
        <color indexed="10"/>
        <rFont val="Times New Roman"/>
        <family val="1"/>
      </rPr>
      <t>[indicar]</t>
    </r>
  </si>
  <si>
    <r>
      <t xml:space="preserve">Atualizado por: </t>
    </r>
    <r>
      <rPr>
        <b/>
        <sz val="12"/>
        <color indexed="1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</si>
  <si>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</si>
  <si>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</si>
  <si>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</si>
  <si>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</si>
  <si>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</si>
  <si>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</si>
  <si>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</si>
  <si>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</si>
  <si>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</si>
  <si>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</si>
  <si>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</si>
  <si>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</si>
  <si>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</si>
  <si>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</si>
  <si>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</si>
  <si>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</si>
  <si>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</si>
  <si>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</si>
  <si>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</si>
  <si>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</si>
  <si>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</si>
  <si>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</si>
  <si>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</si>
  <si>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</si>
  <si>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</si>
  <si>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</si>
  <si>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</si>
  <si>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</si>
  <si>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</si>
  <si>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4.1</t>
  </si>
  <si>
    <t>4.4</t>
  </si>
  <si>
    <t>4.5</t>
  </si>
  <si>
    <t>TOTAL</t>
  </si>
  <si>
    <t>Notas:</t>
  </si>
  <si>
    <t>(1)</t>
  </si>
  <si>
    <t>(2)</t>
  </si>
  <si>
    <t>(3)</t>
  </si>
  <si>
    <t>(4)</t>
  </si>
  <si>
    <t>2.1</t>
  </si>
  <si>
    <t>2.2</t>
  </si>
  <si>
    <t>2.4</t>
  </si>
  <si>
    <t>PLANO DE AQUISIÇÕES (PA) DO PROGRAMA</t>
  </si>
  <si>
    <t>Atualização Nº: 1</t>
  </si>
  <si>
    <t>Aprovado em ___/___/2018 - CBR-________</t>
  </si>
  <si>
    <t>Categoria de Investimento/
Componente</t>
  </si>
  <si>
    <t>Unidade Executora
Produto</t>
  </si>
  <si>
    <t>Atividade</t>
  </si>
  <si>
    <t>Descrição adicional:</t>
  </si>
  <si>
    <t>Método de Aquisição
(Selecionar uma das opções):</t>
  </si>
  <si>
    <t xml:space="preserve">Montante Estimado </t>
  </si>
  <si>
    <t>Categoria de Investimento:</t>
  </si>
  <si>
    <t>Método de Revisão (Selecionar uma das opções):</t>
  </si>
  <si>
    <t>Datas</t>
  </si>
  <si>
    <t>Numero PRISM</t>
  </si>
  <si>
    <t>Número de Processo:</t>
  </si>
  <si>
    <t>Montante Estimado % BID:</t>
  </si>
  <si>
    <t>Montante Estimado % Contrapartida:</t>
  </si>
  <si>
    <t xml:space="preserve"> Publicação  Manifestação de Interesse</t>
  </si>
  <si>
    <t>5. CAPACITAÇÃO</t>
  </si>
  <si>
    <t>CONSULTORIAS INDIVIDUAIS</t>
  </si>
  <si>
    <t xml:space="preserve">Montante Estimado em US$ </t>
  </si>
  <si>
    <t>Não Objeção aos  TDR da Atividade</t>
  </si>
  <si>
    <t>Assinatura Contrato</t>
  </si>
  <si>
    <t>TOTAL GERAL</t>
  </si>
  <si>
    <t>Projeto Nº: BR-L1414</t>
  </si>
  <si>
    <t>Atualizado em: Missão Arranque (Fev2018)</t>
  </si>
  <si>
    <t xml:space="preserve">PROREDES Fortaleza  </t>
  </si>
  <si>
    <t>Taxa de câmbio de referência (US$ = R$ 3,20)</t>
  </si>
  <si>
    <t>Construção Policlinica HMDZAN</t>
  </si>
  <si>
    <t>LPN</t>
  </si>
  <si>
    <t>Construção CUCA III</t>
  </si>
  <si>
    <t>Ex-post</t>
  </si>
  <si>
    <t>Pregão/ ATA</t>
  </si>
  <si>
    <t>Locação de Transporte de Carros e Motos</t>
  </si>
  <si>
    <t>SBQC</t>
  </si>
  <si>
    <t>SQC</t>
  </si>
  <si>
    <t>Supervisão de Obras</t>
  </si>
  <si>
    <t>Auditoria</t>
  </si>
  <si>
    <t>Fev-18</t>
  </si>
  <si>
    <t>Reconhecimento Contrapartida</t>
  </si>
  <si>
    <t>SEINF</t>
  </si>
  <si>
    <t>Ex-ante</t>
  </si>
  <si>
    <t>Funcionamento UPA Bom Jardim</t>
  </si>
  <si>
    <t xml:space="preserve">Contrato Gestão OS </t>
  </si>
  <si>
    <t>SMS</t>
  </si>
  <si>
    <t>Projeto Executivo do Hospital IJF</t>
  </si>
  <si>
    <t>Elaboração TDR</t>
  </si>
  <si>
    <t>Pregão/ ATA/ CP</t>
  </si>
  <si>
    <t>Construção de 10 Areninhas</t>
  </si>
  <si>
    <t>CEPPJ</t>
  </si>
  <si>
    <t>dez-21</t>
  </si>
  <si>
    <t>UGP</t>
  </si>
  <si>
    <t>1.1</t>
  </si>
  <si>
    <t>1.3</t>
  </si>
  <si>
    <t>Apresentação de Contrapartida Fisica</t>
  </si>
  <si>
    <t>1.2</t>
  </si>
  <si>
    <t>Construção Policlinicas Passaré</t>
  </si>
  <si>
    <t>1.4</t>
  </si>
  <si>
    <t>1.5</t>
  </si>
  <si>
    <t>1.6</t>
  </si>
  <si>
    <t>UBS Mondubim</t>
  </si>
  <si>
    <t>UBS Paupina</t>
  </si>
  <si>
    <t>UBS Dende</t>
  </si>
  <si>
    <t>UBS Quintino Cunha</t>
  </si>
  <si>
    <t>UBS Vila Velha</t>
  </si>
  <si>
    <t>UBS Canindezinho</t>
  </si>
  <si>
    <t>UBS Conjunto Ceará</t>
  </si>
  <si>
    <t>UBS Jardim Jatobá</t>
  </si>
  <si>
    <t>UBS Santa Filomena</t>
  </si>
  <si>
    <t>Construção CUCA José Walter</t>
  </si>
  <si>
    <t>Construção CUCA PICI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</si>
  <si>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</si>
  <si>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</si>
  <si>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</si>
  <si>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</si>
  <si>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</si>
  <si>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</si>
  <si>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</si>
  <si>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</si>
  <si>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</si>
  <si>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</si>
  <si>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</si>
  <si>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</si>
  <si>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</si>
  <si>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</si>
  <si>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</si>
  <si>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</si>
  <si>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</si>
  <si>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</si>
  <si>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1.26</t>
  </si>
  <si>
    <t>2.11</t>
  </si>
  <si>
    <t>1.29</t>
  </si>
  <si>
    <t>1.5.2</t>
  </si>
  <si>
    <t>2.3</t>
  </si>
  <si>
    <t>2.5</t>
  </si>
  <si>
    <t>2.6</t>
  </si>
  <si>
    <t>2.7</t>
  </si>
  <si>
    <t>2.8</t>
  </si>
  <si>
    <t>1.5.3</t>
  </si>
  <si>
    <t>Aquisição e/ou desenvolvimento de novos softwares e integração de sistemas existentes</t>
  </si>
  <si>
    <t>1.ª Licitação com a empresa Star (Expirou a vigencia do contrato)</t>
  </si>
  <si>
    <t>P577850/2015</t>
  </si>
  <si>
    <t>2.ª Licitação com a empresa Ok empreendimentos</t>
  </si>
  <si>
    <t>P985107/2017</t>
  </si>
  <si>
    <t>P026004/2016</t>
  </si>
  <si>
    <t>P007158/2018</t>
  </si>
  <si>
    <t>P007628/2018</t>
  </si>
  <si>
    <t>P001495/2017</t>
  </si>
  <si>
    <t>P527562/2017</t>
  </si>
  <si>
    <t>P054687/2014</t>
  </si>
  <si>
    <t>Reembolso</t>
  </si>
  <si>
    <t>3.2</t>
  </si>
  <si>
    <t>2.9</t>
  </si>
  <si>
    <t>3.3</t>
  </si>
  <si>
    <t>3.12</t>
  </si>
  <si>
    <t>3.11</t>
  </si>
  <si>
    <t>3.10</t>
  </si>
  <si>
    <t>3.9</t>
  </si>
  <si>
    <t>3.8</t>
  </si>
  <si>
    <t>3.7</t>
  </si>
  <si>
    <t>3.6</t>
  </si>
  <si>
    <t>3.5</t>
  </si>
  <si>
    <t>3.4</t>
  </si>
  <si>
    <t>3.13</t>
  </si>
  <si>
    <t>3.1</t>
  </si>
  <si>
    <t>1.5.1</t>
  </si>
  <si>
    <t>4.2</t>
  </si>
  <si>
    <t>4.3</t>
  </si>
  <si>
    <t>4.6</t>
  </si>
  <si>
    <t>4.7</t>
  </si>
  <si>
    <t>3.14</t>
  </si>
  <si>
    <t>Atividades de Operação do CUCA José Walter</t>
  </si>
  <si>
    <t>Atividades de Operação do CUCA Pici</t>
  </si>
  <si>
    <t>3.16</t>
  </si>
  <si>
    <t>Atividades de Operação do CUCA III</t>
  </si>
  <si>
    <t>Oferta de projetos e atividades para melhoria da capacidade de jovens da Rede CUCA (Barra, Mondubim e Jangurussu)</t>
  </si>
  <si>
    <t>P087950/2018</t>
  </si>
  <si>
    <t>Plano de Implantação Anual</t>
  </si>
  <si>
    <t>Projeto Juventude Pela Vida</t>
  </si>
  <si>
    <t>3.17</t>
  </si>
  <si>
    <t>Contratação de empresa especializada para execução do Programa de Intercâmbio Juventude Sem Fronteiras</t>
  </si>
  <si>
    <t>P827580/2017</t>
  </si>
  <si>
    <t>2.10</t>
  </si>
  <si>
    <t>2.12</t>
  </si>
  <si>
    <t>Seleção de jovens egressos do Academia ENEM para intercâmbio Juventude Sem Fronteiras</t>
  </si>
  <si>
    <t>P065585/2018</t>
  </si>
  <si>
    <t>3.18</t>
  </si>
  <si>
    <t>Projeto Liderança Sem Fronteiras</t>
  </si>
  <si>
    <t>Academia  ENEM</t>
  </si>
  <si>
    <t>P087943/2018</t>
  </si>
  <si>
    <t>P076385/2018</t>
  </si>
  <si>
    <t>Aguardando contratação</t>
  </si>
  <si>
    <t>Aquisição de Materiais e Equipamentos para o núcleo Fortaleza do Programa Estação Juventude (Governo Federal)</t>
  </si>
  <si>
    <t>P872450/2017</t>
  </si>
  <si>
    <t>3.20</t>
  </si>
  <si>
    <t>Seleção de equipe técnica para gestão do Programa Estação Juventude (Governo Federal)</t>
  </si>
  <si>
    <t>P971493/2017</t>
  </si>
  <si>
    <t>Seleção Pública Simplificada</t>
  </si>
  <si>
    <t>3.21</t>
  </si>
  <si>
    <t>P872430/2017</t>
  </si>
  <si>
    <t>3.22</t>
  </si>
  <si>
    <t>Recognize &amp; Change</t>
  </si>
  <si>
    <t>P076377/2018</t>
  </si>
  <si>
    <t>Contratação de agência de viagens para fornecimento de passagens aéreas e terrestres</t>
  </si>
  <si>
    <t>Revisão do Marco Lógico da Rede CUCA</t>
  </si>
  <si>
    <t>3.23</t>
  </si>
  <si>
    <t>Perfil dos Jovens dos territórios de ampliação da Rede CUCA</t>
  </si>
  <si>
    <t>Pesquisa sobre a Trajetória dos Jovens Beneficiados pelas PPJs em Fortaleza</t>
  </si>
  <si>
    <t>Pesquisa Juventude e Mercado de Trabalho em Fortaleza</t>
  </si>
  <si>
    <t>4.10</t>
  </si>
  <si>
    <t>Mapeamento dos Grupos de Protagonismo Juvenil na cidade de Fortaleza/CE</t>
  </si>
  <si>
    <t>Contratação de Pesquisadores-Bolsistas para o projeto Plataforma Estratégica de Gestão de Dados de Juventude - Fase 1</t>
  </si>
  <si>
    <t>Equivalente CI</t>
  </si>
  <si>
    <t>P014405/2018</t>
  </si>
  <si>
    <t>Consultor Individual para Mentoria aos projetos selecionados no Edital Startup Jovem Fortaleza 2018/2019</t>
  </si>
  <si>
    <t>CI</t>
  </si>
  <si>
    <t>Elaborando TDR</t>
  </si>
  <si>
    <t>Consultor Individual para Mentoria aos projetos selecionados no Edital Startup Jovem Fortaleza 2020/2021</t>
  </si>
  <si>
    <t>Projovem Urbano 2018/2019</t>
  </si>
  <si>
    <t>6.1</t>
  </si>
  <si>
    <t>6.3</t>
  </si>
  <si>
    <t>6.4</t>
  </si>
  <si>
    <t>6.5</t>
  </si>
  <si>
    <t>Contratação de Pesquisadores-Bolsistas para o projeto Plataforma Estratégica de Gestão de Dados de Juventude - Fase 2</t>
  </si>
  <si>
    <t>Editais de apoio a projetos e negócios protagonizados por jovens</t>
  </si>
  <si>
    <t>3.15</t>
  </si>
  <si>
    <t>3.19</t>
  </si>
  <si>
    <t>Item da Matriz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</si>
  <si>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</si>
  <si>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</si>
  <si>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</si>
  <si>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</si>
  <si>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</si>
  <si>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</si>
  <si>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</si>
  <si>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</si>
  <si>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</si>
  <si>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</si>
  <si>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4.9</t>
  </si>
  <si>
    <t>4.11</t>
  </si>
  <si>
    <t>Contratação de Serviços para Ação Específica Local do núcleo Fortaleza do Programa Estação Juventude (Governo Federal)</t>
  </si>
  <si>
    <t>Custos UGP</t>
  </si>
  <si>
    <t>Aquisição de Equipamentos do CUCA José Walter</t>
  </si>
  <si>
    <t>Aquisição de Equipamentos do CUCA PICI</t>
  </si>
  <si>
    <t>Aquisição de Equipamentos do CUCA III</t>
  </si>
  <si>
    <t>Em execução</t>
  </si>
  <si>
    <t>2.13</t>
  </si>
  <si>
    <t>Item PA</t>
  </si>
  <si>
    <t>UBS Ancuri (Babilônia)</t>
  </si>
  <si>
    <t>UBS Barroso (Ancuri)</t>
  </si>
  <si>
    <t>UBS jancurussu ( Maria Tomasia)</t>
  </si>
  <si>
    <t>UBS Messejana (Coaçu)</t>
  </si>
  <si>
    <t>UBS Parque 2 Irmãos (Rosalina)</t>
  </si>
  <si>
    <t>UBS Cais do Porto) Vicente Pinzon</t>
  </si>
  <si>
    <t>UBS Jacarecanga (Floresta)</t>
  </si>
  <si>
    <t>UBS Montese(Damas)</t>
  </si>
  <si>
    <t>UBS Parreão(Jardim America)</t>
  </si>
  <si>
    <t>UBS Jangurussu</t>
  </si>
  <si>
    <t>Aquisição de 02 automoveis(Fortalecimento Institucional da Rede)</t>
  </si>
  <si>
    <t>Aquisição Equipamentos e Mobiliários da UBS (Fortalecimento Institucional)</t>
  </si>
  <si>
    <t>Funcionamento UPA Vila Velha</t>
  </si>
  <si>
    <r>
      <t xml:space="preserve">Método 
</t>
    </r>
    <r>
      <rPr>
        <i/>
        <sz val="12"/>
        <color indexed="9"/>
        <rFont val="Calibri"/>
        <family val="2"/>
      </rPr>
      <t>(Selecionar uma das Opções)</t>
    </r>
    <r>
      <rPr>
        <sz val="12"/>
        <color indexed="9"/>
        <rFont val="Calibri"/>
        <family val="2"/>
      </rPr>
      <t>*</t>
    </r>
  </si>
  <si>
    <r>
      <rPr>
        <b/>
        <sz val="12"/>
        <color indexed="8"/>
        <rFont val="Calibri"/>
        <family val="2"/>
      </rPr>
      <t>Alterações:</t>
    </r>
    <r>
      <rPr>
        <sz val="12"/>
        <color indexed="8"/>
        <rFont val="Calibri"/>
        <family val="2"/>
      </rPr>
      <t xml:space="preserve"> Indicar em vermelho as alterações feitas nas aquisições já constantes do PA.</t>
    </r>
  </si>
  <si>
    <r>
      <rPr>
        <b/>
        <sz val="12"/>
        <color indexed="8"/>
        <rFont val="Calibri"/>
        <family val="2"/>
      </rPr>
      <t>Inclusões:</t>
    </r>
    <r>
      <rPr>
        <sz val="12"/>
        <color indexed="8"/>
        <rFont val="Calibri"/>
        <family val="2"/>
      </rPr>
      <t xml:space="preserve"> Indicar em azul as aquisições agora incluídas no PA.</t>
    </r>
  </si>
  <si>
    <r>
      <rPr>
        <b/>
        <sz val="12"/>
        <color indexed="8"/>
        <rFont val="Calibri"/>
        <family val="2"/>
      </rPr>
      <t>Cancelamentos:</t>
    </r>
    <r>
      <rPr>
        <sz val="12"/>
        <color indexed="8"/>
        <rFont val="Calibri"/>
        <family val="2"/>
      </rPr>
      <t xml:space="preserve"> Indicar em verde os cancelamentos das aquisições constantes do PA.</t>
    </r>
  </si>
  <si>
    <r>
      <rPr>
        <b/>
        <sz val="12"/>
        <color indexed="8"/>
        <rFont val="Calibri"/>
        <family val="2"/>
      </rPr>
      <t>Adjudicações:</t>
    </r>
    <r>
      <rPr>
        <sz val="12"/>
        <color indexed="8"/>
        <rFont val="Calibri"/>
        <family val="2"/>
      </rPr>
      <t xml:space="preserve"> Indicar em cinza as adjudicações realizadas.</t>
    </r>
  </si>
  <si>
    <t>P224667/2018</t>
  </si>
  <si>
    <t>Aquisição de Equipamentos e Mobiliário para Rede Municipal de Saúde (Fortalecimento Intitucional)</t>
  </si>
  <si>
    <t>Contratação de empresa de logística para realização de oficinas e seminarios</t>
  </si>
  <si>
    <t>Aquisição Equipamentos Centros CEU Vicente Pinzon</t>
  </si>
  <si>
    <t>Aquisição Equipamentos Centros CEU Ancuri</t>
  </si>
  <si>
    <t>Projeto Executivo dos CUCAs</t>
  </si>
  <si>
    <t>Comprovação de CP</t>
  </si>
  <si>
    <t>UBS Goiabeiras</t>
  </si>
  <si>
    <t>UBS Alameda das Palmeiras</t>
  </si>
  <si>
    <t>UBS PICI</t>
  </si>
  <si>
    <t>1.27</t>
  </si>
  <si>
    <t>1.28</t>
  </si>
  <si>
    <t>Construção Policlinicas SRV</t>
  </si>
  <si>
    <t>Construção Policlinica 5 (Execução Fisica)</t>
  </si>
  <si>
    <t>Construção Policlinica 4 (Execução Fisica)</t>
  </si>
  <si>
    <t>P063319/2018</t>
  </si>
  <si>
    <t>Montante Estimado em US$</t>
  </si>
  <si>
    <t>Aquisição de Equipamentos para UGP</t>
  </si>
  <si>
    <t>CP</t>
  </si>
  <si>
    <t xml:space="preserve">Inaugurada em agosto/2018 </t>
  </si>
  <si>
    <t xml:space="preserve">Em funcionamento </t>
  </si>
  <si>
    <t xml:space="preserve">Em execução </t>
  </si>
  <si>
    <t xml:space="preserve">Reconhecimento Contrapartida e Reembolso BID </t>
  </si>
  <si>
    <t>Em andamento</t>
  </si>
  <si>
    <t xml:space="preserve">Início das obras. </t>
  </si>
  <si>
    <t xml:space="preserve">Encontra-se na cotação de preços </t>
  </si>
  <si>
    <t xml:space="preserve">Empenhado e no prazo de entrada do veículo </t>
  </si>
  <si>
    <t xml:space="preserve">Fase de Cotação de Preços </t>
  </si>
  <si>
    <t xml:space="preserve">Atividades de Operação do CEU  </t>
  </si>
  <si>
    <t xml:space="preserve">Contrato de Gestão em Execução 2018/2019 </t>
  </si>
  <si>
    <t>Elaborado TDR</t>
  </si>
  <si>
    <t xml:space="preserve">Elaborado TDR, Edital </t>
  </si>
  <si>
    <t xml:space="preserve">Aguardando homologação do resultado </t>
  </si>
  <si>
    <t xml:space="preserve">Aguardando autorização de adesão </t>
  </si>
  <si>
    <t xml:space="preserve">Elaboração de Plano de Ação </t>
  </si>
  <si>
    <t>Recebimento das Propostas 16/11/2018</t>
  </si>
  <si>
    <t>Elaborado TDR e Elaboração de Orçamentos</t>
  </si>
  <si>
    <t xml:space="preserve">Sistema Nacional </t>
  </si>
  <si>
    <t xml:space="preserve">ATA/PREGÃO </t>
  </si>
  <si>
    <t>2.14</t>
  </si>
  <si>
    <t>4.8</t>
  </si>
  <si>
    <t>6.2</t>
  </si>
  <si>
    <t xml:space="preserve">UGP </t>
  </si>
  <si>
    <t xml:space="preserve">Contratação de Empresa Especializada para Avaliação de Impacto - Final </t>
  </si>
  <si>
    <t>Contratação de Empresa Especializada para Avaliação de Impacto - Linha de Base</t>
  </si>
  <si>
    <t>marco/20</t>
  </si>
  <si>
    <t>4.12</t>
  </si>
  <si>
    <t>6.6</t>
  </si>
  <si>
    <t>Consultoria de Avaliação Intermediária</t>
  </si>
  <si>
    <t>Consultoria de Avaliação Final</t>
  </si>
  <si>
    <t>0ut/19</t>
  </si>
  <si>
    <t>Elevadores do Anexo Hospital IJF 2</t>
  </si>
  <si>
    <t xml:space="preserve">1° Contrato com a Empresa Star foi gasto R$ 7.679.682,60.                                  Ok Empreendimentos concluindo a obra R$ 170.377,28 </t>
  </si>
  <si>
    <t>15% executada</t>
  </si>
  <si>
    <t xml:space="preserve">Construção Hospital IJF 2 </t>
  </si>
  <si>
    <t xml:space="preserve">Ar condicionado do Hospital IJF 2 </t>
  </si>
  <si>
    <t>P216802/2018</t>
  </si>
  <si>
    <t>3.24</t>
  </si>
  <si>
    <t>Contratação de empresa especializada para execução do Programa de Intercâmbio Juventude Sem Fronteiras 2019</t>
  </si>
  <si>
    <t>3.25</t>
  </si>
  <si>
    <t>Seleção de jovens egressos do Academia ENEM para intercâmbio Juventude Sem Fronteiras 2019</t>
  </si>
  <si>
    <t>3.26</t>
  </si>
  <si>
    <t>Contratação de empresa especializada para execução do Programa de Intercâmbio Juventude Sem Fronteiras 2020</t>
  </si>
  <si>
    <t>3.27</t>
  </si>
  <si>
    <t>Seleção de jovens egressos do Academia ENEM para intercâmbio Juventude Sem Fronteiras 2020</t>
  </si>
  <si>
    <t>3.28</t>
  </si>
  <si>
    <t>Contratação de empresa especializada para execução do Programa de Intercâmbio Juventude Sem Fronteiras 2021</t>
  </si>
  <si>
    <t>3.29</t>
  </si>
  <si>
    <t>Seleção de jovens egressos do Academia ENEM para intercâmbio Juventude Sem Fronteiras 2021</t>
  </si>
  <si>
    <t>3.30</t>
  </si>
  <si>
    <t>Elaborado TDR, Edital.</t>
  </si>
  <si>
    <t>Contratação de serviços de seguro para bolsistas do projeto Articulador Jovem de Saúde</t>
  </si>
  <si>
    <t>P403822/2018</t>
  </si>
  <si>
    <t>P403229/2018</t>
  </si>
  <si>
    <t xml:space="preserve">Em execução. </t>
  </si>
  <si>
    <t>P426517/2018</t>
  </si>
  <si>
    <t>2.7 / 2.9</t>
  </si>
  <si>
    <t>Projeto Juventude Em Foco (Formação e Capacitação, Grêmios Escolares e Seminários Temáticos)</t>
  </si>
  <si>
    <t>RDC</t>
  </si>
  <si>
    <t>P349826/2018</t>
  </si>
  <si>
    <t>P147222/2016</t>
  </si>
  <si>
    <t>Edital de seleção pública simplificada de jovens.</t>
  </si>
  <si>
    <t>Contratação Direta</t>
  </si>
  <si>
    <t>1.30</t>
  </si>
  <si>
    <t>1.31</t>
  </si>
  <si>
    <t>1.32</t>
  </si>
  <si>
    <t>1.33</t>
  </si>
  <si>
    <t>1.34</t>
  </si>
  <si>
    <t>P183375/2018, P183398/2018, P434187/2018</t>
  </si>
  <si>
    <t>Elaboração do Plano de Ação</t>
  </si>
  <si>
    <t>Edital específico de contratação, conforme decreto municipal sobre seleção de pesquisadores para PD&amp;I, da Fundação de Ciência, Tecnologia e Inovação de Fortaleza - Citinova.</t>
  </si>
  <si>
    <t>Elaborado TDR.</t>
  </si>
  <si>
    <t>Construção de Centro CEU Vincente Pinzon</t>
  </si>
  <si>
    <t>Construção de Centro CEU Ancuri</t>
  </si>
  <si>
    <t>1.25</t>
  </si>
  <si>
    <t>1.35</t>
  </si>
  <si>
    <t>1.36</t>
  </si>
  <si>
    <t>Aquisição de Mobiliário e Acessorios para UGP</t>
  </si>
  <si>
    <t xml:space="preserve">Recebida 2ª Não Objeção - CBR 3736/2018 </t>
  </si>
  <si>
    <t xml:space="preserve">Finalizando Obra 97 %. 
</t>
  </si>
  <si>
    <t>BRA6662</t>
  </si>
  <si>
    <t xml:space="preserve">Recebida 2ª Não Objeção - CBR 3737/2018 </t>
  </si>
  <si>
    <t>Recebida 2ª Não Objeção - CBR 3516/2018</t>
  </si>
  <si>
    <t xml:space="preserve">Contrato empresa Primare -  Elevadores 55% </t>
  </si>
  <si>
    <t xml:space="preserve">Contrato empresa Belsan - 85% climatização </t>
  </si>
  <si>
    <t xml:space="preserve">Adesão ata de mobiliários. </t>
  </si>
  <si>
    <t>Aguardando adesão ata de cadeiras</t>
  </si>
  <si>
    <t>Executado - Edital n° 001/2018</t>
  </si>
  <si>
    <t xml:space="preserve">Abertura de SP </t>
  </si>
  <si>
    <t xml:space="preserve">Aguardando a realização do pregão eletrônico </t>
  </si>
  <si>
    <t>Contrato n° 42/2016. Em execução 50% - construção</t>
  </si>
  <si>
    <t>P388256/2018</t>
  </si>
  <si>
    <t>ATA  01/2018 - PE 01/2017 -Na Cojur para emitir parecer</t>
  </si>
  <si>
    <t>P337114/2018</t>
  </si>
  <si>
    <t>Não há previsão de desembolso 2018</t>
  </si>
  <si>
    <t>ATA</t>
  </si>
  <si>
    <t>Licitação Prevista para 04/01/2019</t>
  </si>
  <si>
    <t xml:space="preserve">Licitação Prevista para 10/01/2019 </t>
  </si>
  <si>
    <t>Contrato assinado com Empresa Construtora e Imobiliária JMV LTDA</t>
  </si>
  <si>
    <t xml:space="preserve">P371343/2018 </t>
  </si>
  <si>
    <t xml:space="preserve">P371326/2018 </t>
  </si>
  <si>
    <t xml:space="preserve">P416788/2018
P424869/2018 </t>
  </si>
  <si>
    <t xml:space="preserve">P371221/2018 </t>
  </si>
  <si>
    <t xml:space="preserve">P384916/2018 </t>
  </si>
  <si>
    <t xml:space="preserve">P371229/2018 </t>
  </si>
  <si>
    <t xml:space="preserve">P384964/2018 </t>
  </si>
  <si>
    <t xml:space="preserve">P384943/2018
P424896/2018
P387709/2018 </t>
  </si>
  <si>
    <t xml:space="preserve">P424907/2018
P371349/2018 
P393177/2018 </t>
  </si>
  <si>
    <t xml:space="preserve">P393230/2018 </t>
  </si>
  <si>
    <t>Aquisição de Equipamentos para Laboratório  de Prótese da Policlinica do Passaré</t>
  </si>
  <si>
    <t>Aquisição de Equipamentos  Odontológicos da Policlinica do Passaré</t>
  </si>
  <si>
    <t>Aquisição de Equipamento Hospitalar/Ambulatorial da Policlinica do Passaré</t>
  </si>
  <si>
    <t>Aquisição de Equipamentos Ambulatorial (Fono, Otorrino e Oftalmo) da Policlinica do Passaré</t>
  </si>
  <si>
    <t>Aquisição de Equipamentos Ambulatorial (Cardio e Exames de Imagem ) da Policlinica do Passaré</t>
  </si>
  <si>
    <t>Aquisição de Equipamento de Fisioterapia da Policlinica do Passaré</t>
  </si>
  <si>
    <t>Aquisição de Equipamentos de Imagens para Exames de Média e Alta Complexidade) da Policlinica do Passaré</t>
  </si>
  <si>
    <t>Aquisição de Mobiliário Hospitalar da Policlinica do Passaré</t>
  </si>
  <si>
    <t>Aquisição de Mobiliário Administrativo da Policlinica do Passaré</t>
  </si>
  <si>
    <t>Aquisição de Mobiliário e Utensílios da Policlinica do Passaré</t>
  </si>
  <si>
    <t xml:space="preserve">P384943/2018
P424896/2018 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</si>
  <si>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</si>
  <si>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</si>
  <si>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</si>
  <si>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</si>
  <si>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</si>
  <si>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</si>
  <si>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</si>
  <si>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</si>
  <si>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</si>
  <si>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</si>
  <si>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</si>
  <si>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</si>
  <si>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</si>
  <si>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</si>
  <si>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</si>
  <si>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</si>
  <si>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</si>
  <si>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</si>
  <si>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</si>
  <si>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 xml:space="preserve">P340520/2018 </t>
  </si>
  <si>
    <t>Aquisição de Equipamentos para Laboratório  de Prótese da Policlinica da SRV</t>
  </si>
  <si>
    <t>Aquisição de Equipamentos  Odontológicos da Policlinica da SRV</t>
  </si>
  <si>
    <t>Aquisição de Equipamento Hospitalar/Ambulatorial da Policlinica da SRV</t>
  </si>
  <si>
    <t>Aquisição de Equipamentos Ambulatorial (Fono, Otorrino e Oftalmo) da Policlinica da SRV</t>
  </si>
  <si>
    <t>Aquisição de Equipamentos Ambulatorial (Cardio e Exames de Imagem ) da Policlinica da SRV</t>
  </si>
  <si>
    <t>Aquisição de Equipamento de Fisioterapia da Policlinica da SRV</t>
  </si>
  <si>
    <t>Aquisição de Equipamentos de Imagens para Exames de Média e Alta Complexidade) da Policlinica da SRV</t>
  </si>
  <si>
    <t>Aquisição de Mobiliário Hospitalar da Policlinica da SRV</t>
  </si>
  <si>
    <t>Aquisição de Mobiliário Administrativo da Policlinica da SRV</t>
  </si>
  <si>
    <t>Aquisição de Mobiliário e Utensílios da Policlinica da SRV</t>
  </si>
  <si>
    <t>Aquisição de Equipamentos para T.I (Fortalecimento Institucional) - Switch San/Lan</t>
  </si>
  <si>
    <t xml:space="preserve">P340896/2018  </t>
  </si>
  <si>
    <t xml:space="preserve">P340456/2018  </t>
  </si>
  <si>
    <t>P340998/2018</t>
  </si>
  <si>
    <t>Aquisição de Softwares para T.I (Fortalecimento Institucional) - FIREWALL</t>
  </si>
  <si>
    <t>Aquisição de Softwares para T.I (Fortalecimento Institucional) - ANTIVÍRUS</t>
  </si>
  <si>
    <t>Aquisição de Softwares para T.I (Fortalecimento Institucional) - LICENÇAS MICROSOFT</t>
  </si>
  <si>
    <t>2.34</t>
  </si>
  <si>
    <t>2.35</t>
  </si>
  <si>
    <t>Contratação de Empresas para Logistica das Capacitações da UGP</t>
  </si>
  <si>
    <t>Elaboração de TDR</t>
  </si>
  <si>
    <t>Capacitação da UGP</t>
  </si>
</sst>
</file>

<file path=xl/styles.xml><?xml version="1.0" encoding="utf-8"?>
<styleSheet xmlns="http://schemas.openxmlformats.org/spreadsheetml/2006/main">
  <numFmts count="5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&quot;R$ &quot;#,##0.00;[Red]&quot;R$ &quot;#,##0.00"/>
    <numFmt numFmtId="180" formatCode="#,##0.0"/>
    <numFmt numFmtId="181" formatCode="#,##0.000"/>
    <numFmt numFmtId="182" formatCode="[$-416]mmm\-yy;@"/>
    <numFmt numFmtId="183" formatCode="mmm\-yyyy"/>
    <numFmt numFmtId="184" formatCode="[$-416]dddd\,\ d&quot; de &quot;mmmm&quot; de &quot;yyyy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-* #,##0.000_-;\-* #,##0.000_-;_-* &quot;-&quot;??_-;_-@_-"/>
    <numFmt numFmtId="190" formatCode="_-* #,##0.000_-;\-* #,##0.000_-;_-* &quot;-&quot;???_-;_-@_-"/>
    <numFmt numFmtId="191" formatCode="0.0"/>
    <numFmt numFmtId="192" formatCode="_-* #,##0.0_-;\-* #,##0.0_-;_-* &quot;-&quot;??_-;_-@_-"/>
    <numFmt numFmtId="193" formatCode="&quot;$&quot;#,##0.00"/>
    <numFmt numFmtId="194" formatCode="_-&quot;R$ &quot;* #,##0.00_-;&quot;-R$ &quot;* #,##0.00_-;_-&quot;R$ &quot;* \-??_-;_-@_-"/>
    <numFmt numFmtId="195" formatCode="_-[$USD]\ * #,##0_-;\-[$USD]\ * #,##0_-;_-[$USD]\ * \-??_-;_-@_-"/>
    <numFmt numFmtId="196" formatCode="[$USD]\ #,##0.00"/>
    <numFmt numFmtId="197" formatCode="_-[$$-409]* #,##0.00_ ;_-[$$-409]* \-#,##0.00\ ;_-[$$-409]* &quot;-&quot;??_ ;_-@_ "/>
    <numFmt numFmtId="198" formatCode="_(* #,##0_);_(* \(#,##0\);_(* &quot;-&quot;??_);_(@_)"/>
    <numFmt numFmtId="199" formatCode="_-[$USD]\ * #,##0.00_-;\-[$USD]\ * #,##0.00_-;_-[$USD]\ * \-??_-;_-@_-"/>
    <numFmt numFmtId="200" formatCode="_(* #,##0.00_);_(* \(#,##0.00\);_(* \-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;[Red]#,##0.00"/>
    <numFmt numFmtId="205" formatCode="0.000"/>
    <numFmt numFmtId="206" formatCode="0.0000"/>
    <numFmt numFmtId="207" formatCode="[$-409]dddd\,\ mmmm\ dd\,\ yyyy"/>
    <numFmt numFmtId="208" formatCode="[$-409]h:mm:ss\ AM/PM"/>
    <numFmt numFmtId="209" formatCode="mmm/yyyy"/>
    <numFmt numFmtId="210" formatCode="[$USS]\ #,##0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63"/>
      <name val="Corbel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color indexed="55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</font>
    <font>
      <sz val="12"/>
      <color theme="0" tint="-0.3499799966812134"/>
      <name val="Calibri"/>
      <family val="2"/>
    </font>
    <font>
      <sz val="12"/>
      <color rgb="FFFF0000"/>
      <name val="Calibri"/>
      <family val="2"/>
    </font>
    <font>
      <sz val="12"/>
      <color theme="0" tint="-0.24997000396251678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000000"/>
      <name val="Calibri"/>
      <family val="2"/>
    </font>
    <font>
      <sz val="12"/>
      <color theme="1" tint="0.49998000264167786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1" applyNumberFormat="0" applyAlignment="0" applyProtection="0"/>
    <xf numFmtId="0" fontId="41" fillId="40" borderId="2" applyNumberFormat="0" applyAlignment="0" applyProtection="0"/>
    <xf numFmtId="0" fontId="42" fillId="41" borderId="3" applyNumberFormat="0" applyAlignment="0" applyProtection="0"/>
    <xf numFmtId="0" fontId="43" fillId="0" borderId="4" applyNumberFormat="0" applyFill="0" applyAlignment="0" applyProtection="0"/>
    <xf numFmtId="0" fontId="6" fillId="42" borderId="5" applyNumberFormat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4" fillId="49" borderId="2" applyNumberFormat="0" applyAlignment="0" applyProtection="0"/>
    <xf numFmtId="0" fontId="22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4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54" borderId="0" applyNumberFormat="0" applyBorder="0" applyAlignment="0" applyProtection="0"/>
    <xf numFmtId="0" fontId="49" fillId="40" borderId="13" applyNumberFormat="0" applyAlignment="0" applyProtection="0"/>
    <xf numFmtId="41" fontId="0" fillId="0" borderId="0" applyFont="0" applyFill="0" applyBorder="0" applyAlignment="0" applyProtection="0"/>
    <xf numFmtId="177" fontId="2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30" fillId="0" borderId="0" xfId="106" applyFont="1" applyFill="1" applyBorder="1" applyAlignment="1">
      <alignment vertical="center" wrapText="1"/>
      <protection/>
    </xf>
    <xf numFmtId="10" fontId="30" fillId="0" borderId="0" xfId="106" applyNumberFormat="1" applyFont="1" applyFill="1" applyBorder="1" applyAlignment="1">
      <alignment vertical="center" wrapText="1"/>
      <protection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10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4" fontId="58" fillId="0" borderId="0" xfId="0" applyNumberFormat="1" applyFont="1" applyAlignment="1">
      <alignment/>
    </xf>
    <xf numFmtId="10" fontId="58" fillId="0" borderId="0" xfId="0" applyNumberFormat="1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14" fontId="20" fillId="0" borderId="0" xfId="0" applyNumberFormat="1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20" fillId="0" borderId="0" xfId="106" applyFont="1" applyFill="1" applyBorder="1" applyAlignment="1">
      <alignment vertical="center" wrapText="1"/>
      <protection/>
    </xf>
    <xf numFmtId="0" fontId="19" fillId="0" borderId="0" xfId="106" applyFont="1">
      <alignment/>
      <protection/>
    </xf>
    <xf numFmtId="0" fontId="20" fillId="0" borderId="0" xfId="106" applyFont="1" applyFill="1" applyBorder="1" applyAlignment="1">
      <alignment horizontal="left" vertical="center" wrapText="1"/>
      <protection/>
    </xf>
    <xf numFmtId="0" fontId="19" fillId="0" borderId="19" xfId="106" applyFont="1" applyBorder="1">
      <alignment/>
      <protection/>
    </xf>
    <xf numFmtId="0" fontId="58" fillId="0" borderId="19" xfId="0" applyFont="1" applyBorder="1" applyAlignment="1">
      <alignment/>
    </xf>
    <xf numFmtId="0" fontId="57" fillId="0" borderId="0" xfId="0" applyFont="1" applyAlignment="1">
      <alignment/>
    </xf>
    <xf numFmtId="0" fontId="30" fillId="0" borderId="0" xfId="106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0" fontId="32" fillId="0" borderId="0" xfId="106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left" vertical="center" wrapText="1"/>
    </xf>
    <xf numFmtId="49" fontId="62" fillId="0" borderId="20" xfId="0" applyNumberFormat="1" applyFont="1" applyFill="1" applyBorder="1" applyAlignment="1">
      <alignment horizontal="center" vertical="center" wrapText="1"/>
    </xf>
    <xf numFmtId="169" fontId="30" fillId="0" borderId="0" xfId="0" applyNumberFormat="1" applyFont="1" applyFill="1" applyBorder="1" applyAlignment="1">
      <alignment horizontal="left" vertical="center" wrapText="1"/>
    </xf>
    <xf numFmtId="43" fontId="62" fillId="0" borderId="0" xfId="134" applyFont="1" applyFill="1" applyBorder="1" applyAlignment="1">
      <alignment horizontal="left" vertical="center" wrapText="1"/>
    </xf>
    <xf numFmtId="43" fontId="57" fillId="0" borderId="0" xfId="134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43" fontId="62" fillId="0" borderId="0" xfId="134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178" fontId="57" fillId="0" borderId="0" xfId="134" applyNumberFormat="1" applyFont="1" applyAlignment="1">
      <alignment vertical="center"/>
    </xf>
    <xf numFmtId="10" fontId="57" fillId="0" borderId="0" xfId="0" applyNumberFormat="1" applyFont="1" applyAlignment="1">
      <alignment vertical="center"/>
    </xf>
    <xf numFmtId="0" fontId="63" fillId="0" borderId="0" xfId="96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>
      <alignment horizontal="left" vertical="center" wrapText="1"/>
    </xf>
    <xf numFmtId="3" fontId="63" fillId="0" borderId="0" xfId="96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106" applyFont="1" applyFill="1" applyBorder="1" applyAlignment="1">
      <alignment horizontal="center" vertical="center" wrapText="1"/>
      <protection/>
    </xf>
    <xf numFmtId="9" fontId="63" fillId="0" borderId="0" xfId="119" applyFont="1" applyFill="1" applyBorder="1" applyAlignment="1">
      <alignment horizontal="center" vertical="center" wrapText="1"/>
    </xf>
    <xf numFmtId="17" fontId="63" fillId="0" borderId="0" xfId="0" applyNumberFormat="1" applyFont="1" applyFill="1" applyBorder="1" applyAlignment="1">
      <alignment horizontal="center" vertical="center" wrapText="1"/>
    </xf>
    <xf numFmtId="14" fontId="63" fillId="0" borderId="0" xfId="108" applyNumberFormat="1" applyFont="1" applyFill="1" applyBorder="1" applyAlignment="1" applyProtection="1">
      <alignment horizontal="center" vertical="center" wrapText="1"/>
      <protection/>
    </xf>
    <xf numFmtId="178" fontId="30" fillId="0" borderId="0" xfId="134" applyNumberFormat="1" applyFont="1" applyFill="1" applyBorder="1" applyAlignment="1">
      <alignment vertical="center" wrapText="1"/>
    </xf>
    <xf numFmtId="10" fontId="23" fillId="55" borderId="20" xfId="106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178" fontId="57" fillId="0" borderId="0" xfId="134" applyNumberFormat="1" applyFont="1" applyAlignment="1">
      <alignment vertical="center" wrapText="1"/>
    </xf>
    <xf numFmtId="10" fontId="57" fillId="0" borderId="0" xfId="0" applyNumberFormat="1" applyFont="1" applyAlignment="1">
      <alignment vertical="center" wrapText="1"/>
    </xf>
    <xf numFmtId="4" fontId="65" fillId="0" borderId="0" xfId="0" applyNumberFormat="1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10" fontId="62" fillId="0" borderId="0" xfId="0" applyNumberFormat="1" applyFont="1" applyFill="1" applyBorder="1" applyAlignment="1">
      <alignment vertical="center" wrapText="1"/>
    </xf>
    <xf numFmtId="178" fontId="62" fillId="0" borderId="0" xfId="134" applyNumberFormat="1" applyFont="1" applyAlignment="1">
      <alignment vertical="center" wrapText="1"/>
    </xf>
    <xf numFmtId="10" fontId="62" fillId="0" borderId="0" xfId="0" applyNumberFormat="1" applyFont="1" applyAlignment="1">
      <alignment vertical="center" wrapText="1"/>
    </xf>
    <xf numFmtId="4" fontId="23" fillId="55" borderId="20" xfId="106" applyNumberFormat="1" applyFont="1" applyFill="1" applyBorder="1" applyAlignment="1">
      <alignment horizontal="center" vertical="center" wrapText="1"/>
      <protection/>
    </xf>
    <xf numFmtId="0" fontId="30" fillId="56" borderId="2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30" fillId="56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66" fillId="0" borderId="19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vertical="center"/>
    </xf>
    <xf numFmtId="2" fontId="67" fillId="0" borderId="0" xfId="0" applyNumberFormat="1" applyFont="1" applyAlignment="1">
      <alignment vertical="center"/>
    </xf>
    <xf numFmtId="178" fontId="30" fillId="0" borderId="20" xfId="134" applyNumberFormat="1" applyFont="1" applyBorder="1" applyAlignment="1">
      <alignment vertical="center" wrapText="1"/>
    </xf>
    <xf numFmtId="178" fontId="30" fillId="56" borderId="20" xfId="134" applyNumberFormat="1" applyFont="1" applyFill="1" applyBorder="1" applyAlignment="1">
      <alignment vertical="center" wrapText="1"/>
    </xf>
    <xf numFmtId="0" fontId="30" fillId="56" borderId="20" xfId="0" applyFont="1" applyFill="1" applyBorder="1" applyAlignment="1">
      <alignment horizontal="left" vertical="center" wrapText="1"/>
    </xf>
    <xf numFmtId="178" fontId="62" fillId="0" borderId="0" xfId="0" applyNumberFormat="1" applyFont="1" applyAlignment="1">
      <alignment vertical="center" wrapText="1"/>
    </xf>
    <xf numFmtId="178" fontId="23" fillId="55" borderId="20" xfId="134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178" fontId="62" fillId="0" borderId="0" xfId="134" applyNumberFormat="1" applyFont="1" applyFill="1" applyBorder="1" applyAlignment="1">
      <alignment vertical="center" wrapText="1"/>
    </xf>
    <xf numFmtId="4" fontId="23" fillId="55" borderId="20" xfId="107" applyNumberFormat="1" applyFont="1" applyFill="1" applyBorder="1" applyAlignment="1">
      <alignment horizontal="center" vertical="center" wrapText="1"/>
      <protection/>
    </xf>
    <xf numFmtId="10" fontId="23" fillId="55" borderId="20" xfId="107" applyNumberFormat="1" applyFont="1" applyFill="1" applyBorder="1" applyAlignment="1">
      <alignment horizontal="center" vertical="center" wrapText="1"/>
      <protection/>
    </xf>
    <xf numFmtId="0" fontId="30" fillId="56" borderId="20" xfId="0" applyFont="1" applyFill="1" applyBorder="1" applyAlignment="1">
      <alignment vertical="center" wrapText="1"/>
    </xf>
    <xf numFmtId="0" fontId="30" fillId="57" borderId="20" xfId="0" applyFont="1" applyFill="1" applyBorder="1" applyAlignment="1">
      <alignment vertical="center" wrapText="1"/>
    </xf>
    <xf numFmtId="4" fontId="30" fillId="57" borderId="20" xfId="0" applyNumberFormat="1" applyFont="1" applyFill="1" applyBorder="1" applyAlignment="1">
      <alignment horizontal="right" vertical="center" wrapText="1"/>
    </xf>
    <xf numFmtId="4" fontId="68" fillId="57" borderId="0" xfId="0" applyNumberFormat="1" applyFont="1" applyFill="1" applyBorder="1" applyAlignment="1">
      <alignment horizontal="right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0" xfId="134" applyNumberFormat="1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 horizontal="right" vertical="center" wrapText="1"/>
    </xf>
    <xf numFmtId="9" fontId="30" fillId="0" borderId="20" xfId="108" applyNumberFormat="1" applyFont="1" applyFill="1" applyBorder="1" applyAlignment="1" applyProtection="1">
      <alignment horizontal="center" vertical="center" wrapText="1"/>
      <protection locked="0"/>
    </xf>
    <xf numFmtId="4" fontId="32" fillId="0" borderId="0" xfId="134" applyNumberFormat="1" applyFont="1" applyFill="1" applyBorder="1" applyAlignment="1">
      <alignment vertical="center" wrapText="1"/>
    </xf>
    <xf numFmtId="4" fontId="62" fillId="0" borderId="0" xfId="134" applyNumberFormat="1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17" fontId="30" fillId="0" borderId="20" xfId="0" applyNumberFormat="1" applyFont="1" applyFill="1" applyBorder="1" applyAlignment="1">
      <alignment horizontal="center" vertical="center" wrapText="1"/>
    </xf>
    <xf numFmtId="0" fontId="23" fillId="55" borderId="20" xfId="106" applyFont="1" applyFill="1" applyBorder="1" applyAlignment="1">
      <alignment horizontal="center" vertical="center" wrapText="1"/>
      <protection/>
    </xf>
    <xf numFmtId="9" fontId="30" fillId="56" borderId="20" xfId="108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>
      <alignment horizontal="center" vertical="center" wrapText="1"/>
    </xf>
    <xf numFmtId="9" fontId="30" fillId="56" borderId="20" xfId="0" applyNumberFormat="1" applyFont="1" applyFill="1" applyBorder="1" applyAlignment="1">
      <alignment horizontal="center" vertical="center" wrapText="1"/>
    </xf>
    <xf numFmtId="0" fontId="30" fillId="56" borderId="20" xfId="0" applyFont="1" applyFill="1" applyBorder="1" applyAlignment="1">
      <alignment horizontal="center" vertical="center" wrapText="1"/>
    </xf>
    <xf numFmtId="9" fontId="30" fillId="0" borderId="20" xfId="0" applyNumberFormat="1" applyFont="1" applyFill="1" applyBorder="1" applyAlignment="1">
      <alignment horizontal="center" vertical="center" wrapText="1"/>
    </xf>
    <xf numFmtId="0" fontId="30" fillId="56" borderId="20" xfId="134" applyNumberFormat="1" applyFont="1" applyFill="1" applyBorder="1" applyAlignment="1">
      <alignment horizontal="center" vertical="center" wrapText="1"/>
    </xf>
    <xf numFmtId="17" fontId="30" fillId="56" borderId="20" xfId="0" applyNumberFormat="1" applyFont="1" applyFill="1" applyBorder="1" applyAlignment="1">
      <alignment horizontal="center" vertical="center" wrapText="1"/>
    </xf>
    <xf numFmtId="0" fontId="23" fillId="55" borderId="20" xfId="107" applyFont="1" applyFill="1" applyBorder="1" applyAlignment="1">
      <alignment horizontal="center" vertical="center" wrapText="1"/>
      <protection/>
    </xf>
    <xf numFmtId="2" fontId="30" fillId="0" borderId="20" xfId="0" applyNumberFormat="1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2" fontId="30" fillId="0" borderId="20" xfId="0" applyNumberFormat="1" applyFont="1" applyFill="1" applyBorder="1" applyAlignment="1">
      <alignment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10" fontId="57" fillId="0" borderId="0" xfId="0" applyNumberFormat="1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23" fillId="0" borderId="0" xfId="106" applyFont="1" applyFill="1" applyBorder="1" applyAlignment="1">
      <alignment horizontal="center" vertical="center" wrapText="1"/>
      <protection/>
    </xf>
    <xf numFmtId="0" fontId="36" fillId="0" borderId="0" xfId="106" applyFont="1" applyFill="1" applyBorder="1" applyAlignment="1">
      <alignment horizontal="left" vertical="center" wrapText="1"/>
      <protection/>
    </xf>
    <xf numFmtId="0" fontId="36" fillId="0" borderId="0" xfId="107" applyFont="1" applyFill="1" applyBorder="1" applyAlignment="1">
      <alignment horizontal="left" vertical="center" wrapText="1"/>
      <protection/>
    </xf>
    <xf numFmtId="0" fontId="23" fillId="0" borderId="0" xfId="107" applyFont="1" applyFill="1" applyBorder="1" applyAlignment="1">
      <alignment horizontal="center" vertical="center" wrapText="1"/>
      <protection/>
    </xf>
    <xf numFmtId="178" fontId="32" fillId="0" borderId="0" xfId="134" applyNumberFormat="1" applyFont="1" applyBorder="1" applyAlignment="1">
      <alignment horizontal="right" vertical="center" wrapText="1"/>
    </xf>
    <xf numFmtId="4" fontId="32" fillId="0" borderId="0" xfId="134" applyNumberFormat="1" applyFont="1" applyBorder="1" applyAlignment="1">
      <alignment horizontal="right" vertical="center" wrapText="1"/>
    </xf>
    <xf numFmtId="0" fontId="30" fillId="0" borderId="20" xfId="0" applyNumberFormat="1" applyFont="1" applyFill="1" applyBorder="1" applyAlignment="1">
      <alignment horizontal="left" vertical="center" wrapText="1"/>
    </xf>
    <xf numFmtId="178" fontId="30" fillId="0" borderId="20" xfId="134" applyNumberFormat="1" applyFont="1" applyFill="1" applyBorder="1" applyAlignment="1">
      <alignment horizontal="right" vertical="center" wrapText="1"/>
    </xf>
    <xf numFmtId="3" fontId="30" fillId="0" borderId="20" xfId="0" applyNumberFormat="1" applyFont="1" applyFill="1" applyBorder="1" applyAlignment="1">
      <alignment horizontal="right" vertical="center" wrapText="1"/>
    </xf>
    <xf numFmtId="2" fontId="30" fillId="0" borderId="21" xfId="0" applyNumberFormat="1" applyFont="1" applyFill="1" applyBorder="1" applyAlignment="1">
      <alignment horizontal="left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center" vertical="center" wrapText="1"/>
    </xf>
    <xf numFmtId="17" fontId="30" fillId="0" borderId="21" xfId="0" applyNumberFormat="1" applyFont="1" applyFill="1" applyBorder="1" applyAlignment="1">
      <alignment horizontal="center" vertical="center" wrapText="1"/>
    </xf>
    <xf numFmtId="178" fontId="30" fillId="0" borderId="21" xfId="134" applyNumberFormat="1" applyFont="1" applyFill="1" applyBorder="1" applyAlignment="1">
      <alignment horizontal="right" vertical="center" wrapText="1"/>
    </xf>
    <xf numFmtId="9" fontId="30" fillId="0" borderId="21" xfId="0" applyNumberFormat="1" applyFont="1" applyFill="1" applyBorder="1" applyAlignment="1">
      <alignment horizontal="center" vertical="center" wrapText="1"/>
    </xf>
    <xf numFmtId="0" fontId="30" fillId="56" borderId="0" xfId="0" applyNumberFormat="1" applyFont="1" applyFill="1" applyBorder="1" applyAlignment="1">
      <alignment horizontal="left" vertical="center" wrapText="1"/>
    </xf>
    <xf numFmtId="0" fontId="30" fillId="56" borderId="0" xfId="0" applyNumberFormat="1" applyFont="1" applyFill="1" applyBorder="1" applyAlignment="1">
      <alignment horizontal="center" vertical="center" wrapText="1"/>
    </xf>
    <xf numFmtId="0" fontId="30" fillId="57" borderId="0" xfId="0" applyFont="1" applyFill="1" applyBorder="1" applyAlignment="1">
      <alignment vertical="center" wrapText="1"/>
    </xf>
    <xf numFmtId="17" fontId="30" fillId="56" borderId="0" xfId="0" applyNumberFormat="1" applyFont="1" applyFill="1" applyBorder="1" applyAlignment="1">
      <alignment horizontal="center" vertical="center" wrapText="1"/>
    </xf>
    <xf numFmtId="4" fontId="30" fillId="57" borderId="0" xfId="0" applyNumberFormat="1" applyFont="1" applyFill="1" applyBorder="1" applyAlignment="1">
      <alignment horizontal="right" vertical="center" wrapText="1"/>
    </xf>
    <xf numFmtId="9" fontId="30" fillId="0" borderId="0" xfId="108" applyNumberFormat="1" applyFont="1" applyFill="1" applyBorder="1" applyAlignment="1" applyProtection="1">
      <alignment horizontal="center" vertical="center" wrapText="1"/>
      <protection locked="0"/>
    </xf>
    <xf numFmtId="9" fontId="30" fillId="56" borderId="0" xfId="108" applyNumberFormat="1" applyFont="1" applyFill="1" applyBorder="1" applyAlignment="1" applyProtection="1">
      <alignment horizontal="center" vertical="center" wrapText="1"/>
      <protection locked="0"/>
    </xf>
    <xf numFmtId="0" fontId="30" fillId="56" borderId="0" xfId="134" applyNumberFormat="1" applyFont="1" applyFill="1" applyBorder="1" applyAlignment="1">
      <alignment horizontal="center" vertical="center" wrapText="1"/>
    </xf>
    <xf numFmtId="17" fontId="30" fillId="0" borderId="0" xfId="0" applyNumberFormat="1" applyFont="1" applyFill="1" applyBorder="1" applyAlignment="1">
      <alignment horizontal="center" vertical="center" wrapText="1"/>
    </xf>
    <xf numFmtId="182" fontId="30" fillId="0" borderId="20" xfId="0" applyNumberFormat="1" applyFont="1" applyFill="1" applyBorder="1" applyAlignment="1">
      <alignment horizontal="center" vertical="center" wrapText="1"/>
    </xf>
    <xf numFmtId="182" fontId="30" fillId="56" borderId="2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4" fillId="56" borderId="20" xfId="107" applyFont="1" applyFill="1" applyBorder="1" applyAlignment="1">
      <alignment vertical="center" wrapText="1"/>
      <protection/>
    </xf>
    <xf numFmtId="0" fontId="64" fillId="0" borderId="20" xfId="107" applyFont="1" applyFill="1" applyBorder="1" applyAlignment="1">
      <alignment vertical="center" wrapText="1"/>
      <protection/>
    </xf>
    <xf numFmtId="0" fontId="64" fillId="0" borderId="0" xfId="107" applyFont="1" applyFill="1" applyBorder="1" applyAlignment="1">
      <alignment vertical="center" wrapText="1"/>
      <protection/>
    </xf>
    <xf numFmtId="0" fontId="30" fillId="56" borderId="20" xfId="107" applyFont="1" applyFill="1" applyBorder="1" applyAlignment="1">
      <alignment horizontal="center" vertical="top" wrapText="1"/>
      <protection/>
    </xf>
    <xf numFmtId="0" fontId="69" fillId="56" borderId="20" xfId="107" applyFont="1" applyFill="1" applyBorder="1" applyAlignment="1">
      <alignment vertical="center" wrapText="1"/>
      <protection/>
    </xf>
    <xf numFmtId="0" fontId="69" fillId="0" borderId="0" xfId="107" applyFont="1" applyFill="1" applyBorder="1" applyAlignment="1">
      <alignment vertical="center" wrapText="1"/>
      <protection/>
    </xf>
    <xf numFmtId="0" fontId="30" fillId="56" borderId="20" xfId="107" applyFont="1" applyFill="1" applyBorder="1" applyAlignment="1">
      <alignment horizontal="center" vertical="center" wrapText="1"/>
      <protection/>
    </xf>
    <xf numFmtId="0" fontId="30" fillId="56" borderId="20" xfId="107" applyFont="1" applyFill="1" applyBorder="1" applyAlignment="1">
      <alignment vertical="center" wrapText="1"/>
      <protection/>
    </xf>
    <xf numFmtId="0" fontId="30" fillId="0" borderId="20" xfId="107" applyFont="1" applyFill="1" applyBorder="1" applyAlignment="1">
      <alignment vertical="center" wrapText="1"/>
      <protection/>
    </xf>
    <xf numFmtId="0" fontId="30" fillId="0" borderId="0" xfId="107" applyFont="1" applyFill="1" applyBorder="1" applyAlignment="1">
      <alignment vertical="center" wrapText="1"/>
      <protection/>
    </xf>
    <xf numFmtId="0" fontId="30" fillId="0" borderId="0" xfId="107" applyFont="1" applyFill="1" applyBorder="1" applyAlignment="1">
      <alignment horizontal="center" vertical="center" wrapText="1"/>
      <protection/>
    </xf>
    <xf numFmtId="4" fontId="30" fillId="0" borderId="0" xfId="107" applyNumberFormat="1" applyFont="1" applyFill="1" applyBorder="1" applyAlignment="1">
      <alignment vertical="center" wrapText="1"/>
      <protection/>
    </xf>
    <xf numFmtId="10" fontId="30" fillId="0" borderId="0" xfId="107" applyNumberFormat="1" applyFont="1" applyFill="1" applyBorder="1" applyAlignment="1">
      <alignment vertical="center" wrapText="1"/>
      <protection/>
    </xf>
    <xf numFmtId="10" fontId="30" fillId="0" borderId="0" xfId="107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/>
    </xf>
    <xf numFmtId="9" fontId="30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justify" vertical="center" wrapText="1"/>
    </xf>
    <xf numFmtId="0" fontId="30" fillId="0" borderId="21" xfId="134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right" vertical="center" wrapText="1"/>
    </xf>
    <xf numFmtId="14" fontId="30" fillId="0" borderId="20" xfId="108" applyNumberFormat="1" applyFont="1" applyFill="1" applyBorder="1" applyAlignment="1" applyProtection="1">
      <alignment horizontal="center" vertical="center" wrapText="1"/>
      <protection locked="0"/>
    </xf>
    <xf numFmtId="3" fontId="30" fillId="0" borderId="20" xfId="96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vertical="center" wrapText="1"/>
    </xf>
    <xf numFmtId="4" fontId="30" fillId="0" borderId="0" xfId="0" applyNumberFormat="1" applyFont="1" applyFill="1" applyBorder="1" applyAlignment="1">
      <alignment horizontal="right" vertical="center" wrapText="1"/>
    </xf>
    <xf numFmtId="0" fontId="30" fillId="56" borderId="20" xfId="0" applyFont="1" applyFill="1" applyBorder="1" applyAlignment="1">
      <alignment horizontal="center" vertical="center" wrapText="1"/>
    </xf>
    <xf numFmtId="9" fontId="30" fillId="0" borderId="20" xfId="0" applyNumberFormat="1" applyFont="1" applyFill="1" applyBorder="1" applyAlignment="1">
      <alignment horizontal="center" vertical="center" wrapText="1"/>
    </xf>
    <xf numFmtId="9" fontId="30" fillId="0" borderId="22" xfId="108" applyNumberFormat="1" applyFont="1" applyFill="1" applyBorder="1" applyAlignment="1" applyProtection="1">
      <alignment horizontal="center" vertical="center" wrapText="1"/>
      <protection locked="0"/>
    </xf>
    <xf numFmtId="9" fontId="30" fillId="0" borderId="23" xfId="108" applyNumberFormat="1" applyFont="1" applyFill="1" applyBorder="1" applyAlignment="1" applyProtection="1">
      <alignment horizontal="center" vertical="center" wrapText="1"/>
      <protection locked="0"/>
    </xf>
    <xf numFmtId="17" fontId="30" fillId="0" borderId="22" xfId="0" applyNumberFormat="1" applyFont="1" applyFill="1" applyBorder="1" applyAlignment="1">
      <alignment horizontal="center" vertical="center" wrapText="1"/>
    </xf>
    <xf numFmtId="17" fontId="30" fillId="0" borderId="23" xfId="0" applyNumberFormat="1" applyFont="1" applyFill="1" applyBorder="1" applyAlignment="1">
      <alignment horizontal="center" vertical="center" wrapText="1"/>
    </xf>
    <xf numFmtId="9" fontId="30" fillId="0" borderId="20" xfId="0" applyNumberFormat="1" applyFont="1" applyFill="1" applyBorder="1" applyAlignment="1">
      <alignment horizontal="center" vertical="center" wrapText="1"/>
    </xf>
    <xf numFmtId="0" fontId="30" fillId="56" borderId="20" xfId="0" applyFont="1" applyFill="1" applyBorder="1" applyAlignment="1">
      <alignment horizontal="center" vertical="center" wrapText="1"/>
    </xf>
    <xf numFmtId="9" fontId="30" fillId="0" borderId="20" xfId="0" applyNumberFormat="1" applyFont="1" applyFill="1" applyBorder="1" applyAlignment="1">
      <alignment horizontal="center" vertical="center" wrapText="1"/>
    </xf>
    <xf numFmtId="197" fontId="57" fillId="0" borderId="0" xfId="0" applyNumberFormat="1" applyFont="1" applyBorder="1" applyAlignment="1">
      <alignment vertical="center" wrapText="1"/>
    </xf>
    <xf numFmtId="0" fontId="57" fillId="0" borderId="20" xfId="0" applyFont="1" applyFill="1" applyBorder="1" applyAlignment="1">
      <alignment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0" xfId="0" applyNumberFormat="1" applyFont="1" applyFill="1" applyBorder="1" applyAlignment="1">
      <alignment horizontal="center" vertical="center" wrapText="1"/>
    </xf>
    <xf numFmtId="4" fontId="57" fillId="0" borderId="20" xfId="0" applyNumberFormat="1" applyFont="1" applyFill="1" applyBorder="1" applyAlignment="1">
      <alignment horizontal="right" vertical="center" wrapText="1"/>
    </xf>
    <xf numFmtId="9" fontId="57" fillId="0" borderId="20" xfId="0" applyNumberFormat="1" applyFont="1" applyFill="1" applyBorder="1" applyAlignment="1">
      <alignment horizontal="center" vertical="center" wrapText="1"/>
    </xf>
    <xf numFmtId="0" fontId="57" fillId="0" borderId="20" xfId="134" applyNumberFormat="1" applyFont="1" applyFill="1" applyBorder="1" applyAlignment="1">
      <alignment horizontal="center" vertical="center" wrapText="1"/>
    </xf>
    <xf numFmtId="182" fontId="57" fillId="0" borderId="20" xfId="0" applyNumberFormat="1" applyFont="1" applyFill="1" applyBorder="1" applyAlignment="1">
      <alignment horizontal="center" vertical="center" wrapText="1"/>
    </xf>
    <xf numFmtId="17" fontId="57" fillId="0" borderId="2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right" vertical="center" wrapText="1"/>
    </xf>
    <xf numFmtId="197" fontId="57" fillId="0" borderId="0" xfId="0" applyNumberFormat="1" applyFont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0" xfId="134" applyNumberFormat="1" applyFont="1" applyFill="1" applyBorder="1" applyAlignment="1">
      <alignment horizontal="center" vertical="center" wrapText="1"/>
    </xf>
    <xf numFmtId="17" fontId="30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9" fontId="30" fillId="0" borderId="20" xfId="0" applyNumberFormat="1" applyFont="1" applyFill="1" applyBorder="1" applyAlignment="1">
      <alignment horizontal="center" vertical="center" wrapText="1"/>
    </xf>
    <xf numFmtId="17" fontId="30" fillId="56" borderId="20" xfId="107" applyNumberFormat="1" applyFont="1" applyFill="1" applyBorder="1" applyAlignment="1">
      <alignment vertical="center" wrapText="1"/>
      <protection/>
    </xf>
    <xf numFmtId="198" fontId="2" fillId="0" borderId="20" xfId="134" applyNumberFormat="1" applyFont="1" applyFill="1" applyBorder="1" applyAlignment="1">
      <alignment horizontal="center"/>
    </xf>
    <xf numFmtId="198" fontId="2" fillId="0" borderId="20" xfId="134" applyNumberFormat="1" applyFont="1" applyFill="1" applyBorder="1" applyAlignment="1">
      <alignment/>
    </xf>
    <xf numFmtId="0" fontId="67" fillId="58" borderId="21" xfId="0" applyFont="1" applyFill="1" applyBorder="1" applyAlignment="1">
      <alignment horizontal="center" vertical="center"/>
    </xf>
    <xf numFmtId="0" fontId="67" fillId="58" borderId="24" xfId="0" applyFont="1" applyFill="1" applyBorder="1" applyAlignment="1">
      <alignment horizontal="center" vertical="center"/>
    </xf>
    <xf numFmtId="0" fontId="67" fillId="58" borderId="25" xfId="0" applyFont="1" applyFill="1" applyBorder="1" applyAlignment="1">
      <alignment horizontal="center" vertical="center"/>
    </xf>
    <xf numFmtId="17" fontId="30" fillId="0" borderId="22" xfId="0" applyNumberFormat="1" applyFont="1" applyFill="1" applyBorder="1" applyAlignment="1">
      <alignment horizontal="center" vertical="center" wrapText="1"/>
    </xf>
    <xf numFmtId="17" fontId="30" fillId="0" borderId="23" xfId="0" applyNumberFormat="1" applyFont="1" applyFill="1" applyBorder="1" applyAlignment="1">
      <alignment horizontal="center" vertical="center" wrapText="1"/>
    </xf>
    <xf numFmtId="0" fontId="36" fillId="55" borderId="22" xfId="106" applyFont="1" applyFill="1" applyBorder="1" applyAlignment="1">
      <alignment horizontal="left" vertical="center" wrapText="1"/>
      <protection/>
    </xf>
    <xf numFmtId="0" fontId="36" fillId="55" borderId="26" xfId="106" applyFont="1" applyFill="1" applyBorder="1" applyAlignment="1">
      <alignment horizontal="left" vertical="center" wrapText="1"/>
      <protection/>
    </xf>
    <xf numFmtId="0" fontId="36" fillId="55" borderId="23" xfId="106" applyFont="1" applyFill="1" applyBorder="1" applyAlignment="1">
      <alignment horizontal="left" vertical="center" wrapText="1"/>
      <protection/>
    </xf>
    <xf numFmtId="0" fontId="23" fillId="55" borderId="20" xfId="106" applyFont="1" applyFill="1" applyBorder="1" applyAlignment="1">
      <alignment horizontal="center" vertical="center" wrapText="1"/>
      <protection/>
    </xf>
    <xf numFmtId="9" fontId="30" fillId="56" borderId="20" xfId="0" applyNumberFormat="1" applyFont="1" applyFill="1" applyBorder="1" applyAlignment="1">
      <alignment horizontal="center" vertical="center" wrapText="1"/>
    </xf>
    <xf numFmtId="9" fontId="30" fillId="0" borderId="22" xfId="108" applyNumberFormat="1" applyFont="1" applyFill="1" applyBorder="1" applyAlignment="1" applyProtection="1">
      <alignment horizontal="center" vertical="center" wrapText="1"/>
      <protection locked="0"/>
    </xf>
    <xf numFmtId="9" fontId="30" fillId="0" borderId="23" xfId="108" applyNumberFormat="1" applyFont="1" applyFill="1" applyBorder="1" applyAlignment="1" applyProtection="1">
      <alignment horizontal="center" vertical="center" wrapText="1"/>
      <protection locked="0"/>
    </xf>
    <xf numFmtId="9" fontId="30" fillId="56" borderId="20" xfId="108" applyNumberFormat="1" applyFont="1" applyFill="1" applyBorder="1" applyAlignment="1" applyProtection="1">
      <alignment horizontal="center" vertical="center" wrapText="1"/>
      <protection locked="0"/>
    </xf>
    <xf numFmtId="0" fontId="36" fillId="55" borderId="27" xfId="106" applyFont="1" applyFill="1" applyBorder="1" applyAlignment="1">
      <alignment horizontal="left" vertical="center" wrapText="1"/>
      <protection/>
    </xf>
    <xf numFmtId="0" fontId="36" fillId="55" borderId="19" xfId="106" applyFont="1" applyFill="1" applyBorder="1" applyAlignment="1">
      <alignment horizontal="left" vertical="center" wrapText="1"/>
      <protection/>
    </xf>
    <xf numFmtId="0" fontId="36" fillId="55" borderId="28" xfId="106" applyFont="1" applyFill="1" applyBorder="1" applyAlignment="1">
      <alignment horizontal="left" vertical="center" wrapText="1"/>
      <protection/>
    </xf>
    <xf numFmtId="0" fontId="36" fillId="55" borderId="20" xfId="107" applyFont="1" applyFill="1" applyBorder="1" applyAlignment="1">
      <alignment horizontal="left" vertical="center" wrapText="1"/>
      <protection/>
    </xf>
    <xf numFmtId="0" fontId="23" fillId="55" borderId="22" xfId="106" applyFont="1" applyFill="1" applyBorder="1" applyAlignment="1">
      <alignment horizontal="center" vertical="center" wrapText="1"/>
      <protection/>
    </xf>
    <xf numFmtId="0" fontId="23" fillId="55" borderId="23" xfId="106" applyFont="1" applyFill="1" applyBorder="1" applyAlignment="1">
      <alignment horizontal="center" vertical="center" wrapText="1"/>
      <protection/>
    </xf>
    <xf numFmtId="0" fontId="30" fillId="0" borderId="20" xfId="112" applyFont="1" applyFill="1" applyBorder="1" applyAlignment="1">
      <alignment horizontal="left" vertical="center" wrapText="1"/>
      <protection/>
    </xf>
    <xf numFmtId="0" fontId="30" fillId="0" borderId="2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67" fillId="59" borderId="20" xfId="0" applyFont="1" applyFill="1" applyBorder="1" applyAlignment="1">
      <alignment horizontal="center" vertical="center" wrapText="1"/>
    </xf>
    <xf numFmtId="0" fontId="30" fillId="0" borderId="20" xfId="112" applyFont="1" applyFill="1" applyBorder="1" applyAlignment="1">
      <alignment horizontal="center" vertical="center" wrapText="1"/>
      <protection/>
    </xf>
    <xf numFmtId="0" fontId="24" fillId="0" borderId="20" xfId="0" applyFont="1" applyFill="1" applyBorder="1" applyAlignment="1">
      <alignment horizontal="left" vertical="center" wrapText="1"/>
    </xf>
    <xf numFmtId="0" fontId="67" fillId="59" borderId="22" xfId="0" applyFont="1" applyFill="1" applyBorder="1" applyAlignment="1">
      <alignment horizontal="center" vertical="center" wrapText="1"/>
    </xf>
    <xf numFmtId="0" fontId="67" fillId="59" borderId="26" xfId="0" applyFont="1" applyFill="1" applyBorder="1" applyAlignment="1">
      <alignment horizontal="center" vertical="center" wrapText="1"/>
    </xf>
    <xf numFmtId="0" fontId="67" fillId="59" borderId="23" xfId="0" applyFont="1" applyFill="1" applyBorder="1" applyAlignment="1">
      <alignment horizontal="center" vertical="center" wrapText="1"/>
    </xf>
    <xf numFmtId="0" fontId="23" fillId="55" borderId="21" xfId="106" applyFont="1" applyFill="1" applyBorder="1" applyAlignment="1">
      <alignment horizontal="center" vertical="center" wrapText="1"/>
      <protection/>
    </xf>
    <xf numFmtId="0" fontId="23" fillId="55" borderId="25" xfId="106" applyFont="1" applyFill="1" applyBorder="1" applyAlignment="1">
      <alignment horizontal="center" vertical="center" wrapText="1"/>
      <protection/>
    </xf>
    <xf numFmtId="0" fontId="30" fillId="56" borderId="20" xfId="0" applyFont="1" applyFill="1" applyBorder="1" applyAlignment="1">
      <alignment horizontal="center" vertical="center" wrapText="1"/>
    </xf>
    <xf numFmtId="0" fontId="30" fillId="56" borderId="20" xfId="0" applyNumberFormat="1" applyFont="1" applyFill="1" applyBorder="1" applyAlignment="1">
      <alignment horizontal="center" vertical="center" wrapText="1"/>
    </xf>
    <xf numFmtId="0" fontId="36" fillId="55" borderId="20" xfId="106" applyFont="1" applyFill="1" applyBorder="1" applyAlignment="1">
      <alignment horizontal="left" vertical="center" wrapText="1"/>
      <protection/>
    </xf>
    <xf numFmtId="0" fontId="67" fillId="55" borderId="20" xfId="106" applyFont="1" applyFill="1" applyBorder="1" applyAlignment="1">
      <alignment horizontal="center" vertical="center" wrapText="1"/>
      <protection/>
    </xf>
    <xf numFmtId="0" fontId="30" fillId="0" borderId="20" xfId="0" applyFont="1" applyBorder="1" applyAlignment="1">
      <alignment horizontal="center" vertical="center" wrapText="1"/>
    </xf>
    <xf numFmtId="4" fontId="30" fillId="57" borderId="21" xfId="0" applyNumberFormat="1" applyFont="1" applyFill="1" applyBorder="1" applyAlignment="1">
      <alignment horizontal="right" vertical="center" wrapText="1"/>
    </xf>
    <xf numFmtId="4" fontId="30" fillId="57" borderId="25" xfId="0" applyNumberFormat="1" applyFont="1" applyFill="1" applyBorder="1" applyAlignment="1">
      <alignment horizontal="right" vertical="center" wrapText="1"/>
    </xf>
    <xf numFmtId="0" fontId="23" fillId="55" borderId="26" xfId="106" applyFont="1" applyFill="1" applyBorder="1" applyAlignment="1">
      <alignment horizontal="center" vertical="center" wrapText="1"/>
      <protection/>
    </xf>
    <xf numFmtId="0" fontId="30" fillId="56" borderId="21" xfId="0" applyFont="1" applyFill="1" applyBorder="1" applyAlignment="1">
      <alignment vertical="center" wrapText="1"/>
    </xf>
    <xf numFmtId="0" fontId="30" fillId="56" borderId="25" xfId="0" applyFont="1" applyFill="1" applyBorder="1" applyAlignment="1">
      <alignment vertical="center" wrapText="1"/>
    </xf>
    <xf numFmtId="0" fontId="23" fillId="55" borderId="20" xfId="107" applyFont="1" applyFill="1" applyBorder="1" applyAlignment="1">
      <alignment horizontal="center" vertical="center" wrapText="1"/>
      <protection/>
    </xf>
    <xf numFmtId="0" fontId="30" fillId="0" borderId="25" xfId="0" applyFont="1" applyBorder="1" applyAlignment="1">
      <alignment vertical="center" wrapText="1"/>
    </xf>
    <xf numFmtId="0" fontId="30" fillId="57" borderId="20" xfId="0" applyFont="1" applyFill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56" borderId="20" xfId="134" applyNumberFormat="1" applyFont="1" applyFill="1" applyBorder="1" applyAlignment="1">
      <alignment horizontal="center" vertical="center" wrapText="1"/>
    </xf>
    <xf numFmtId="9" fontId="30" fillId="0" borderId="20" xfId="0" applyNumberFormat="1" applyFont="1" applyFill="1" applyBorder="1" applyAlignment="1">
      <alignment horizontal="center" vertical="center" wrapText="1"/>
    </xf>
    <xf numFmtId="0" fontId="23" fillId="55" borderId="20" xfId="107" applyFont="1" applyFill="1" applyBorder="1" applyAlignment="1">
      <alignment horizontal="center" vertical="center"/>
      <protection/>
    </xf>
    <xf numFmtId="0" fontId="58" fillId="0" borderId="29" xfId="0" applyFont="1" applyBorder="1" applyAlignment="1">
      <alignment horizontal="justify" vertical="center" wrapText="1"/>
    </xf>
    <xf numFmtId="0" fontId="58" fillId="0" borderId="30" xfId="0" applyFont="1" applyBorder="1" applyAlignment="1">
      <alignment horizontal="justify" vertical="center" wrapText="1"/>
    </xf>
    <xf numFmtId="0" fontId="20" fillId="0" borderId="0" xfId="106" applyFont="1" applyFill="1" applyBorder="1" applyAlignment="1">
      <alignment horizontal="center" vertical="center" wrapText="1"/>
      <protection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justify" vertical="center" wrapText="1"/>
    </xf>
    <xf numFmtId="0" fontId="59" fillId="0" borderId="30" xfId="0" applyFont="1" applyBorder="1" applyAlignment="1">
      <alignment horizontal="justify" vertical="center" wrapText="1"/>
    </xf>
  </cellXfs>
  <cellStyles count="123">
    <cellStyle name="Normal" xfId="0"/>
    <cellStyle name="20% - Accent1 2" xfId="15"/>
    <cellStyle name="20% - Accent1 2 2" xfId="16"/>
    <cellStyle name="20% - Accent2 2" xfId="17"/>
    <cellStyle name="20% - Accent2 2 2" xfId="18"/>
    <cellStyle name="20% - Accent3 2" xfId="19"/>
    <cellStyle name="20% - Accent3 2 2" xfId="20"/>
    <cellStyle name="20% - Accent4 2" xfId="21"/>
    <cellStyle name="20% - Accent4 2 2" xfId="22"/>
    <cellStyle name="20% - Accent5 2" xfId="23"/>
    <cellStyle name="20% - Accent5 2 2" xfId="24"/>
    <cellStyle name="20% - Accent6 2" xfId="25"/>
    <cellStyle name="20% - Accent6 2 2" xfId="26"/>
    <cellStyle name="20% - Ênfase1" xfId="27"/>
    <cellStyle name="20% - Ênfase2" xfId="28"/>
    <cellStyle name="20% - Ênfase3" xfId="29"/>
    <cellStyle name="20% - Ênfase4" xfId="30"/>
    <cellStyle name="20% - Ênfase5" xfId="31"/>
    <cellStyle name="20% - Ênfase6" xfId="32"/>
    <cellStyle name="40% - Accent1 2" xfId="33"/>
    <cellStyle name="40% - Accent1 2 2" xfId="34"/>
    <cellStyle name="40% - Accent2 2" xfId="35"/>
    <cellStyle name="40% - Accent2 2 2" xfId="36"/>
    <cellStyle name="40% - Accent3 2" xfId="37"/>
    <cellStyle name="40% - Accent3 2 2" xfId="38"/>
    <cellStyle name="40% - Accent4 2" xfId="39"/>
    <cellStyle name="40% - Accent4 2 2" xfId="40"/>
    <cellStyle name="40% - Accent5 2" xfId="41"/>
    <cellStyle name="40% - Accent5 2 2" xfId="42"/>
    <cellStyle name="40% - Accent6 2" xfId="43"/>
    <cellStyle name="40% - Accent6 2 2" xfId="44"/>
    <cellStyle name="40% - Ênfase1" xfId="45"/>
    <cellStyle name="40% - Ênfase2" xfId="46"/>
    <cellStyle name="40% - Ênfase3" xfId="47"/>
    <cellStyle name="40% - Ênfase4" xfId="48"/>
    <cellStyle name="40% - Ênfase5" xfId="49"/>
    <cellStyle name="40% - Ênfase6" xfId="50"/>
    <cellStyle name="60% - Accent1 2" xfId="51"/>
    <cellStyle name="60% - Accent2 2" xfId="52"/>
    <cellStyle name="60% - Accent3 2" xfId="53"/>
    <cellStyle name="60% - Accent4 2" xfId="54"/>
    <cellStyle name="60% - Accent5 2" xfId="55"/>
    <cellStyle name="60% - Accent6 2" xfId="56"/>
    <cellStyle name="60% - Ênfase1" xfId="57"/>
    <cellStyle name="60% - Ênfase2" xfId="58"/>
    <cellStyle name="60% - Ênfase3" xfId="59"/>
    <cellStyle name="60% - Ênfase4" xfId="60"/>
    <cellStyle name="60% - Ênfase5" xfId="61"/>
    <cellStyle name="60% - Ênfase6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Bad 2" xfId="69"/>
    <cellStyle name="Bom" xfId="70"/>
    <cellStyle name="Calculation 2" xfId="71"/>
    <cellStyle name="Cálculo" xfId="72"/>
    <cellStyle name="Célula de Verificação" xfId="73"/>
    <cellStyle name="Célula Vinculada" xfId="74"/>
    <cellStyle name="Check Cell 2" xfId="75"/>
    <cellStyle name="Ênfase1" xfId="76"/>
    <cellStyle name="Ênfase2" xfId="77"/>
    <cellStyle name="Ênfase3" xfId="78"/>
    <cellStyle name="Ênfase4" xfId="79"/>
    <cellStyle name="Ênfase5" xfId="80"/>
    <cellStyle name="Ênfase6" xfId="81"/>
    <cellStyle name="Entrada" xfId="82"/>
    <cellStyle name="Excel Built-in Normal" xfId="83"/>
    <cellStyle name="Explanatory Text 2" xfId="84"/>
    <cellStyle name="Good 2" xfId="85"/>
    <cellStyle name="Heading 1 2" xfId="86"/>
    <cellStyle name="Heading 2 2" xfId="87"/>
    <cellStyle name="Heading 3 2" xfId="88"/>
    <cellStyle name="Heading 4 2" xfId="89"/>
    <cellStyle name="Hyperlink" xfId="90"/>
    <cellStyle name="Followed Hyperlink" xfId="91"/>
    <cellStyle name="Input 2" xfId="92"/>
    <cellStyle name="Linked Cell 2" xfId="93"/>
    <cellStyle name="Currency" xfId="94"/>
    <cellStyle name="Currency [0]" xfId="95"/>
    <cellStyle name="Moeda 2" xfId="96"/>
    <cellStyle name="Neutral 2" xfId="97"/>
    <cellStyle name="Neutro" xfId="98"/>
    <cellStyle name="Normal 12" xfId="99"/>
    <cellStyle name="Normal 13" xfId="100"/>
    <cellStyle name="Normal 14" xfId="101"/>
    <cellStyle name="Normal 16" xfId="102"/>
    <cellStyle name="Normal 17" xfId="103"/>
    <cellStyle name="Normal 18" xfId="104"/>
    <cellStyle name="Normal 19" xfId="105"/>
    <cellStyle name="Normal 2" xfId="106"/>
    <cellStyle name="Normal 2 2" xfId="107"/>
    <cellStyle name="Normal 2 2 2" xfId="108"/>
    <cellStyle name="Normal 20" xfId="109"/>
    <cellStyle name="Normal 21" xfId="110"/>
    <cellStyle name="Normal 23" xfId="111"/>
    <cellStyle name="Normal 3" xfId="112"/>
    <cellStyle name="Normal 9" xfId="113"/>
    <cellStyle name="Nota" xfId="114"/>
    <cellStyle name="Note 2" xfId="115"/>
    <cellStyle name="Note 2 2" xfId="116"/>
    <cellStyle name="Output 2" xfId="117"/>
    <cellStyle name="Percent" xfId="118"/>
    <cellStyle name="Porcentagem 2" xfId="119"/>
    <cellStyle name="Ruim" xfId="120"/>
    <cellStyle name="Saída" xfId="121"/>
    <cellStyle name="Comma [0]" xfId="122"/>
    <cellStyle name="Separador de milhares 2 2" xfId="123"/>
    <cellStyle name="Texto de Aviso" xfId="124"/>
    <cellStyle name="Texto Explicativo" xfId="125"/>
    <cellStyle name="Title 2" xfId="126"/>
    <cellStyle name="Título" xfId="127"/>
    <cellStyle name="Título 1" xfId="128"/>
    <cellStyle name="Título 2" xfId="129"/>
    <cellStyle name="Título 3" xfId="130"/>
    <cellStyle name="Título 4" xfId="131"/>
    <cellStyle name="Total" xfId="132"/>
    <cellStyle name="Total 2" xfId="133"/>
    <cellStyle name="Comma" xfId="134"/>
    <cellStyle name="Vírgula 2 2" xfId="135"/>
    <cellStyle name="Warning Text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-IN&#205;CIO'!A1" /><Relationship Id="rId3" Type="http://schemas.openxmlformats.org/officeDocument/2006/relationships/hyperlink" Target="#'A-IN&#205;CIO'!A1" /><Relationship Id="rId4" Type="http://schemas.openxmlformats.org/officeDocument/2006/relationships/image" Target="../media/image2.jpeg" /><Relationship Id="rId5" Type="http://schemas.openxmlformats.org/officeDocument/2006/relationships/image" Target="cid:image003.png@01D0779C.E4C95E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5</xdr:row>
      <xdr:rowOff>66675</xdr:rowOff>
    </xdr:from>
    <xdr:to>
      <xdr:col>11</xdr:col>
      <xdr:colOff>457200</xdr:colOff>
      <xdr:row>7</xdr:row>
      <xdr:rowOff>123825</xdr:rowOff>
    </xdr:to>
    <xdr:pic>
      <xdr:nvPicPr>
        <xdr:cNvPr id="1" name="Imagem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12575" y="104775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428625</xdr:colOff>
      <xdr:row>5</xdr:row>
      <xdr:rowOff>76200</xdr:rowOff>
    </xdr:from>
    <xdr:to>
      <xdr:col>12</xdr:col>
      <xdr:colOff>609600</xdr:colOff>
      <xdr:row>7</xdr:row>
      <xdr:rowOff>161925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55725" y="1057275"/>
          <a:ext cx="180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3" name="Picture 3" descr="cid:image003.png@01D0779C.E4C95E30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390525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4"/>
  <sheetViews>
    <sheetView tabSelected="1" zoomScale="70" zoomScaleNormal="70" zoomScaleSheetLayoutView="70" zoomScalePageLayoutView="0" workbookViewId="0" topLeftCell="A13">
      <pane xSplit="4" ySplit="3" topLeftCell="E75" activePane="bottomRight" state="frozen"/>
      <selection pane="topLeft" activeCell="A13" sqref="A13"/>
      <selection pane="topRight" activeCell="D13" sqref="D13"/>
      <selection pane="bottomLeft" activeCell="A16" sqref="A16"/>
      <selection pane="bottomRight" activeCell="A75" sqref="A75"/>
    </sheetView>
  </sheetViews>
  <sheetFormatPr defaultColWidth="8.7109375" defaultRowHeight="15"/>
  <cols>
    <col min="1" max="1" width="8.7109375" style="69" customWidth="1"/>
    <col min="2" max="2" width="7.7109375" style="53" customWidth="1"/>
    <col min="3" max="3" width="11.7109375" style="83" customWidth="1"/>
    <col min="4" max="4" width="52.00390625" style="83" customWidth="1"/>
    <col min="5" max="5" width="14.7109375" style="83" customWidth="1"/>
    <col min="6" max="6" width="22.57421875" style="83" customWidth="1"/>
    <col min="7" max="7" width="15.57421875" style="83" customWidth="1"/>
    <col min="8" max="8" width="22.140625" style="53" customWidth="1"/>
    <col min="9" max="9" width="21.140625" style="54" customWidth="1"/>
    <col min="10" max="10" width="19.28125" style="55" customWidth="1"/>
    <col min="11" max="11" width="19.7109375" style="55" customWidth="1"/>
    <col min="12" max="12" width="16.140625" style="53" customWidth="1"/>
    <col min="13" max="13" width="19.140625" style="83" customWidth="1"/>
    <col min="14" max="14" width="18.7109375" style="83" customWidth="1"/>
    <col min="15" max="15" width="16.8515625" style="83" customWidth="1"/>
    <col min="16" max="16" width="39.7109375" style="83" customWidth="1"/>
    <col min="17" max="17" width="18.8515625" style="53" customWidth="1"/>
    <col min="18" max="18" width="38.28125" style="53" customWidth="1"/>
    <col min="19" max="19" width="2.7109375" style="116" customWidth="1"/>
    <col min="20" max="25" width="8.7109375" style="69" customWidth="1"/>
    <col min="26" max="27" width="13.140625" style="69" bestFit="1" customWidth="1"/>
    <col min="28" max="16384" width="8.7109375" style="69" customWidth="1"/>
  </cols>
  <sheetData>
    <row r="1" spans="2:19" s="68" customFormat="1" ht="15.75">
      <c r="B1" s="36"/>
      <c r="C1" s="2"/>
      <c r="D1" s="38"/>
      <c r="E1" s="38"/>
      <c r="F1" s="38"/>
      <c r="G1" s="38"/>
      <c r="H1" s="36"/>
      <c r="I1" s="39"/>
      <c r="J1" s="40"/>
      <c r="K1" s="40"/>
      <c r="L1" s="36"/>
      <c r="M1" s="38"/>
      <c r="N1" s="38"/>
      <c r="O1" s="38"/>
      <c r="P1" s="38"/>
      <c r="Q1" s="36"/>
      <c r="R1" s="36"/>
      <c r="S1" s="118"/>
    </row>
    <row r="2" spans="2:19" s="68" customFormat="1" ht="15.75">
      <c r="B2" s="36"/>
      <c r="C2" s="146" t="s">
        <v>11</v>
      </c>
      <c r="D2" s="38"/>
      <c r="E2" s="38"/>
      <c r="F2" s="38"/>
      <c r="G2" s="38"/>
      <c r="H2" s="36"/>
      <c r="I2" s="39"/>
      <c r="J2" s="40"/>
      <c r="K2" s="40"/>
      <c r="L2" s="36"/>
      <c r="M2" s="38"/>
      <c r="N2" s="38"/>
      <c r="O2" s="38"/>
      <c r="P2" s="38"/>
      <c r="Q2" s="36"/>
      <c r="R2" s="36"/>
      <c r="S2" s="118"/>
    </row>
    <row r="3" spans="2:19" s="68" customFormat="1" ht="15.75">
      <c r="B3" s="36"/>
      <c r="C3" s="147" t="s">
        <v>116</v>
      </c>
      <c r="D3" s="38"/>
      <c r="E3" s="38"/>
      <c r="F3" s="38"/>
      <c r="G3" s="38"/>
      <c r="H3" s="36"/>
      <c r="I3" s="39"/>
      <c r="J3" s="40"/>
      <c r="K3" s="40"/>
      <c r="L3" s="36"/>
      <c r="M3" s="38"/>
      <c r="N3" s="38"/>
      <c r="O3" s="38"/>
      <c r="P3" s="38"/>
      <c r="Q3" s="36"/>
      <c r="R3" s="36"/>
      <c r="S3" s="118"/>
    </row>
    <row r="4" spans="2:19" s="68" customFormat="1" ht="15.75">
      <c r="B4" s="36"/>
      <c r="C4" s="147" t="s">
        <v>114</v>
      </c>
      <c r="D4" s="38"/>
      <c r="E4" s="38"/>
      <c r="F4" s="38"/>
      <c r="G4" s="38"/>
      <c r="H4" s="36"/>
      <c r="I4" s="39"/>
      <c r="J4" s="40"/>
      <c r="K4" s="40"/>
      <c r="L4" s="36"/>
      <c r="M4" s="38"/>
      <c r="N4" s="38"/>
      <c r="O4" s="38"/>
      <c r="P4" s="38"/>
      <c r="Q4" s="36"/>
      <c r="R4" s="36"/>
      <c r="S4" s="118"/>
    </row>
    <row r="5" spans="2:19" s="68" customFormat="1" ht="15.75">
      <c r="B5" s="36"/>
      <c r="C5" s="148" t="s">
        <v>91</v>
      </c>
      <c r="D5" s="147"/>
      <c r="E5" s="38"/>
      <c r="F5" s="38"/>
      <c r="G5" s="38"/>
      <c r="H5" s="36"/>
      <c r="I5" s="39"/>
      <c r="J5" s="40"/>
      <c r="K5" s="40"/>
      <c r="L5" s="36"/>
      <c r="M5" s="38"/>
      <c r="N5" s="38"/>
      <c r="O5" s="38"/>
      <c r="P5" s="38"/>
      <c r="Q5" s="36"/>
      <c r="R5" s="36"/>
      <c r="S5" s="118"/>
    </row>
    <row r="6" spans="2:19" s="68" customFormat="1" ht="15.75">
      <c r="B6" s="36"/>
      <c r="C6" s="2"/>
      <c r="D6" s="38"/>
      <c r="E6" s="38"/>
      <c r="F6" s="38"/>
      <c r="G6" s="38"/>
      <c r="H6" s="36"/>
      <c r="I6" s="39"/>
      <c r="J6" s="40"/>
      <c r="K6" s="40"/>
      <c r="L6" s="36"/>
      <c r="M6" s="38"/>
      <c r="N6" s="38"/>
      <c r="O6" s="38"/>
      <c r="P6" s="38"/>
      <c r="Q6" s="36"/>
      <c r="R6" s="36"/>
      <c r="S6" s="118"/>
    </row>
    <row r="7" spans="2:19" s="68" customFormat="1" ht="15.75">
      <c r="B7" s="36"/>
      <c r="C7" s="147" t="s">
        <v>115</v>
      </c>
      <c r="D7" s="38"/>
      <c r="E7" s="38"/>
      <c r="F7" s="38"/>
      <c r="G7" s="38"/>
      <c r="H7" s="36"/>
      <c r="I7" s="39"/>
      <c r="J7" s="40"/>
      <c r="K7" s="40"/>
      <c r="L7" s="36"/>
      <c r="M7" s="38"/>
      <c r="N7" s="38"/>
      <c r="O7" s="38"/>
      <c r="P7" s="38"/>
      <c r="Q7" s="36"/>
      <c r="R7" s="36"/>
      <c r="S7" s="118"/>
    </row>
    <row r="8" spans="2:19" s="68" customFormat="1" ht="15.75">
      <c r="B8" s="36"/>
      <c r="C8" s="149" t="s">
        <v>92</v>
      </c>
      <c r="D8" s="67"/>
      <c r="E8" s="67"/>
      <c r="F8" s="38"/>
      <c r="G8" s="38"/>
      <c r="H8" s="36"/>
      <c r="I8" s="39"/>
      <c r="J8" s="40"/>
      <c r="K8" s="40"/>
      <c r="L8" s="36"/>
      <c r="M8" s="38"/>
      <c r="N8" s="38"/>
      <c r="O8" s="38"/>
      <c r="P8" s="38"/>
      <c r="Q8" s="36"/>
      <c r="R8" s="36"/>
      <c r="S8" s="118"/>
    </row>
    <row r="9" spans="2:19" s="68" customFormat="1" ht="15.75">
      <c r="B9" s="36"/>
      <c r="C9" s="150" t="s">
        <v>117</v>
      </c>
      <c r="D9" s="150"/>
      <c r="F9" s="73"/>
      <c r="G9" s="38"/>
      <c r="H9" s="36"/>
      <c r="I9" s="77">
        <v>3</v>
      </c>
      <c r="J9" s="40"/>
      <c r="K9" s="40"/>
      <c r="L9" s="36"/>
      <c r="M9" s="38"/>
      <c r="N9" s="38"/>
      <c r="O9" s="38"/>
      <c r="P9" s="38"/>
      <c r="Q9" s="36"/>
      <c r="R9" s="36"/>
      <c r="S9" s="118"/>
    </row>
    <row r="10" spans="2:19" s="68" customFormat="1" ht="15.75">
      <c r="B10" s="36"/>
      <c r="C10" s="147" t="s">
        <v>93</v>
      </c>
      <c r="D10" s="150"/>
      <c r="F10" s="73"/>
      <c r="G10" s="38"/>
      <c r="H10" s="36"/>
      <c r="I10" s="77"/>
      <c r="J10" s="40"/>
      <c r="K10" s="40"/>
      <c r="L10" s="36"/>
      <c r="M10" s="38"/>
      <c r="N10" s="38"/>
      <c r="O10" s="38"/>
      <c r="P10" s="38"/>
      <c r="Q10" s="36"/>
      <c r="R10" s="36"/>
      <c r="S10" s="118"/>
    </row>
    <row r="11" spans="2:19" s="68" customFormat="1" ht="15" customHeight="1">
      <c r="B11" s="36"/>
      <c r="C11" s="147"/>
      <c r="D11" s="150"/>
      <c r="F11" s="73"/>
      <c r="G11" s="38"/>
      <c r="H11" s="36"/>
      <c r="I11" s="77"/>
      <c r="J11" s="40"/>
      <c r="K11" s="40"/>
      <c r="L11" s="36"/>
      <c r="M11" s="38"/>
      <c r="N11" s="38"/>
      <c r="O11" s="38"/>
      <c r="P11" s="38"/>
      <c r="Q11" s="36"/>
      <c r="R11" s="36"/>
      <c r="S11" s="118"/>
    </row>
    <row r="12" spans="2:19" s="68" customFormat="1" ht="15.75">
      <c r="B12" s="74"/>
      <c r="C12" s="75"/>
      <c r="D12" s="76"/>
      <c r="E12" s="76"/>
      <c r="F12" s="76"/>
      <c r="G12" s="38"/>
      <c r="H12" s="36"/>
      <c r="I12" s="39"/>
      <c r="J12" s="40"/>
      <c r="K12" s="40"/>
      <c r="L12" s="36"/>
      <c r="M12" s="38"/>
      <c r="N12" s="38"/>
      <c r="O12" s="38"/>
      <c r="P12" s="38"/>
      <c r="Q12" s="36"/>
      <c r="R12" s="36"/>
      <c r="S12" s="118"/>
    </row>
    <row r="13" spans="1:19" ht="15" customHeight="1">
      <c r="A13" s="205" t="s">
        <v>297</v>
      </c>
      <c r="B13" s="210" t="s">
        <v>0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2"/>
      <c r="S13" s="101"/>
    </row>
    <row r="14" spans="1:19" ht="15.75" customHeight="1">
      <c r="A14" s="206"/>
      <c r="B14" s="213" t="s">
        <v>277</v>
      </c>
      <c r="C14" s="213" t="s">
        <v>95</v>
      </c>
      <c r="D14" s="213" t="s">
        <v>15</v>
      </c>
      <c r="E14" s="213" t="s">
        <v>27</v>
      </c>
      <c r="F14" s="213" t="s">
        <v>311</v>
      </c>
      <c r="G14" s="213" t="s">
        <v>26</v>
      </c>
      <c r="H14" s="213" t="s">
        <v>28</v>
      </c>
      <c r="I14" s="213"/>
      <c r="J14" s="213"/>
      <c r="K14" s="213"/>
      <c r="L14" s="240" t="s">
        <v>94</v>
      </c>
      <c r="M14" s="213" t="s">
        <v>31</v>
      </c>
      <c r="N14" s="213" t="s">
        <v>16</v>
      </c>
      <c r="O14" s="213"/>
      <c r="P14" s="213" t="s">
        <v>9</v>
      </c>
      <c r="Q14" s="213" t="s">
        <v>32</v>
      </c>
      <c r="R14" s="213" t="s">
        <v>8</v>
      </c>
      <c r="S14" s="119"/>
    </row>
    <row r="15" spans="1:19" ht="66" customHeight="1">
      <c r="A15" s="207"/>
      <c r="B15" s="213"/>
      <c r="C15" s="213"/>
      <c r="D15" s="213"/>
      <c r="E15" s="213"/>
      <c r="F15" s="213"/>
      <c r="G15" s="213"/>
      <c r="H15" s="213"/>
      <c r="I15" s="82" t="s">
        <v>332</v>
      </c>
      <c r="J15" s="50" t="s">
        <v>30</v>
      </c>
      <c r="K15" s="50" t="s">
        <v>29</v>
      </c>
      <c r="L15" s="240"/>
      <c r="M15" s="213"/>
      <c r="N15" s="99" t="s">
        <v>17</v>
      </c>
      <c r="O15" s="99" t="s">
        <v>3</v>
      </c>
      <c r="P15" s="213"/>
      <c r="Q15" s="213"/>
      <c r="R15" s="213"/>
      <c r="S15" s="119"/>
    </row>
    <row r="16" spans="1:19" s="51" customFormat="1" ht="94.5">
      <c r="A16" s="245" t="s">
        <v>142</v>
      </c>
      <c r="B16" s="245" t="s">
        <v>142</v>
      </c>
      <c r="C16" s="237" t="s">
        <v>130</v>
      </c>
      <c r="D16" s="249" t="s">
        <v>118</v>
      </c>
      <c r="E16" s="103" t="s">
        <v>190</v>
      </c>
      <c r="F16" s="237" t="s">
        <v>1</v>
      </c>
      <c r="G16" s="103"/>
      <c r="H16" s="112" t="s">
        <v>191</v>
      </c>
      <c r="I16" s="242">
        <v>2125000</v>
      </c>
      <c r="J16" s="252">
        <v>0</v>
      </c>
      <c r="K16" s="214">
        <v>1</v>
      </c>
      <c r="L16" s="251">
        <v>1</v>
      </c>
      <c r="M16" s="237" t="s">
        <v>1</v>
      </c>
      <c r="N16" s="144">
        <v>42131</v>
      </c>
      <c r="O16" s="144">
        <v>42227</v>
      </c>
      <c r="P16" s="238" t="s">
        <v>415</v>
      </c>
      <c r="Q16" s="106"/>
      <c r="R16" s="237" t="s">
        <v>368</v>
      </c>
      <c r="S16" s="28"/>
    </row>
    <row r="17" spans="1:19" s="51" customFormat="1" ht="78.75">
      <c r="A17" s="248"/>
      <c r="B17" s="246"/>
      <c r="C17" s="241"/>
      <c r="D17" s="250"/>
      <c r="E17" s="103" t="s">
        <v>192</v>
      </c>
      <c r="F17" s="237"/>
      <c r="G17" s="103"/>
      <c r="H17" s="112" t="s">
        <v>193</v>
      </c>
      <c r="I17" s="243"/>
      <c r="J17" s="252"/>
      <c r="K17" s="214"/>
      <c r="L17" s="251"/>
      <c r="M17" s="237"/>
      <c r="N17" s="144">
        <v>43115</v>
      </c>
      <c r="O17" s="144">
        <v>43150</v>
      </c>
      <c r="P17" s="238"/>
      <c r="Q17" s="106"/>
      <c r="R17" s="237"/>
      <c r="S17" s="28"/>
    </row>
    <row r="18" spans="1:19" s="51" customFormat="1" ht="31.5">
      <c r="A18" s="97" t="s">
        <v>145</v>
      </c>
      <c r="B18" s="97" t="s">
        <v>142</v>
      </c>
      <c r="C18" s="91" t="s">
        <v>130</v>
      </c>
      <c r="D18" s="109" t="s">
        <v>328</v>
      </c>
      <c r="E18" s="91"/>
      <c r="F18" s="91" t="s">
        <v>119</v>
      </c>
      <c r="G18" s="91"/>
      <c r="H18" s="112"/>
      <c r="I18" s="93">
        <f>9170000/2</f>
        <v>4585000</v>
      </c>
      <c r="J18" s="104">
        <v>1</v>
      </c>
      <c r="K18" s="104">
        <v>0</v>
      </c>
      <c r="L18" s="92">
        <v>1</v>
      </c>
      <c r="M18" s="91" t="s">
        <v>131</v>
      </c>
      <c r="N18" s="144">
        <v>43272</v>
      </c>
      <c r="O18" s="144">
        <v>43405</v>
      </c>
      <c r="P18" s="112"/>
      <c r="Q18" s="98"/>
      <c r="R18" s="91" t="s">
        <v>414</v>
      </c>
      <c r="S18" s="28"/>
    </row>
    <row r="19" spans="1:19" s="51" customFormat="1" ht="31.5">
      <c r="A19" s="97" t="s">
        <v>143</v>
      </c>
      <c r="B19" s="97" t="s">
        <v>142</v>
      </c>
      <c r="C19" s="91" t="s">
        <v>130</v>
      </c>
      <c r="D19" s="109" t="s">
        <v>146</v>
      </c>
      <c r="E19" s="91"/>
      <c r="F19" s="91" t="s">
        <v>119</v>
      </c>
      <c r="G19" s="91"/>
      <c r="H19" s="112"/>
      <c r="I19" s="93">
        <f>9170000/2</f>
        <v>4585000</v>
      </c>
      <c r="J19" s="104">
        <v>1</v>
      </c>
      <c r="K19" s="104">
        <v>0</v>
      </c>
      <c r="L19" s="92">
        <v>1</v>
      </c>
      <c r="M19" s="91" t="s">
        <v>131</v>
      </c>
      <c r="N19" s="144">
        <v>43277</v>
      </c>
      <c r="O19" s="144">
        <v>43405</v>
      </c>
      <c r="P19" s="112"/>
      <c r="Q19" s="98"/>
      <c r="R19" s="91" t="s">
        <v>418</v>
      </c>
      <c r="S19" s="28"/>
    </row>
    <row r="20" spans="1:19" s="51" customFormat="1" ht="15.75">
      <c r="A20" s="97" t="s">
        <v>147</v>
      </c>
      <c r="B20" s="97" t="s">
        <v>142</v>
      </c>
      <c r="C20" s="91" t="s">
        <v>134</v>
      </c>
      <c r="D20" s="109" t="s">
        <v>330</v>
      </c>
      <c r="E20" s="91"/>
      <c r="F20" s="91" t="s">
        <v>1</v>
      </c>
      <c r="G20" s="91"/>
      <c r="H20" s="112"/>
      <c r="I20" s="93">
        <v>0</v>
      </c>
      <c r="J20" s="182"/>
      <c r="K20" s="182"/>
      <c r="L20" s="92"/>
      <c r="M20" s="91" t="s">
        <v>1</v>
      </c>
      <c r="N20" s="144"/>
      <c r="O20" s="144"/>
      <c r="P20" s="112" t="s">
        <v>144</v>
      </c>
      <c r="Q20" s="98"/>
      <c r="R20" s="91"/>
      <c r="S20" s="28"/>
    </row>
    <row r="21" spans="1:19" s="51" customFormat="1" ht="15.75">
      <c r="A21" s="97" t="s">
        <v>148</v>
      </c>
      <c r="B21" s="97" t="s">
        <v>142</v>
      </c>
      <c r="C21" s="91" t="s">
        <v>134</v>
      </c>
      <c r="D21" s="109" t="s">
        <v>329</v>
      </c>
      <c r="E21" s="91"/>
      <c r="F21" s="91" t="s">
        <v>1</v>
      </c>
      <c r="G21" s="91"/>
      <c r="H21" s="112"/>
      <c r="I21" s="93">
        <v>0</v>
      </c>
      <c r="J21" s="182"/>
      <c r="K21" s="182"/>
      <c r="L21" s="92"/>
      <c r="M21" s="91" t="s">
        <v>1</v>
      </c>
      <c r="N21" s="144"/>
      <c r="O21" s="144"/>
      <c r="P21" s="112" t="s">
        <v>144</v>
      </c>
      <c r="Q21" s="98"/>
      <c r="R21" s="91"/>
      <c r="S21" s="28"/>
    </row>
    <row r="22" spans="1:19" ht="15.75">
      <c r="A22" s="184" t="s">
        <v>149</v>
      </c>
      <c r="B22" s="184" t="s">
        <v>145</v>
      </c>
      <c r="C22" s="185" t="s">
        <v>134</v>
      </c>
      <c r="D22" s="184" t="s">
        <v>150</v>
      </c>
      <c r="E22" s="185"/>
      <c r="F22" s="185" t="s">
        <v>1</v>
      </c>
      <c r="G22" s="185"/>
      <c r="H22" s="186"/>
      <c r="I22" s="187">
        <v>130867.18</v>
      </c>
      <c r="J22" s="188">
        <v>1</v>
      </c>
      <c r="K22" s="188"/>
      <c r="L22" s="189">
        <v>1</v>
      </c>
      <c r="M22" s="185" t="s">
        <v>1</v>
      </c>
      <c r="N22" s="190"/>
      <c r="O22" s="190"/>
      <c r="P22" s="186" t="s">
        <v>335</v>
      </c>
      <c r="Q22" s="191"/>
      <c r="R22" s="185" t="s">
        <v>200</v>
      </c>
      <c r="S22" s="101"/>
    </row>
    <row r="23" spans="1:19" ht="15.75">
      <c r="A23" s="184" t="s">
        <v>161</v>
      </c>
      <c r="B23" s="184" t="s">
        <v>145</v>
      </c>
      <c r="C23" s="185" t="s">
        <v>134</v>
      </c>
      <c r="D23" s="184" t="s">
        <v>298</v>
      </c>
      <c r="E23" s="185"/>
      <c r="F23" s="185" t="s">
        <v>1</v>
      </c>
      <c r="G23" s="185"/>
      <c r="H23" s="186"/>
      <c r="I23" s="187">
        <v>272618.03</v>
      </c>
      <c r="J23" s="188">
        <v>1</v>
      </c>
      <c r="K23" s="188"/>
      <c r="L23" s="189">
        <v>1</v>
      </c>
      <c r="M23" s="185" t="s">
        <v>1</v>
      </c>
      <c r="N23" s="190"/>
      <c r="O23" s="190"/>
      <c r="P23" s="186" t="s">
        <v>336</v>
      </c>
      <c r="Q23" s="191"/>
      <c r="R23" s="185" t="s">
        <v>200</v>
      </c>
      <c r="S23" s="101"/>
    </row>
    <row r="24" spans="1:19" ht="15.75">
      <c r="A24" s="184" t="s">
        <v>162</v>
      </c>
      <c r="B24" s="184" t="s">
        <v>145</v>
      </c>
      <c r="C24" s="185" t="s">
        <v>134</v>
      </c>
      <c r="D24" s="184" t="s">
        <v>299</v>
      </c>
      <c r="E24" s="185"/>
      <c r="F24" s="185" t="s">
        <v>1</v>
      </c>
      <c r="G24" s="185"/>
      <c r="H24" s="186"/>
      <c r="I24" s="187">
        <v>346905.98</v>
      </c>
      <c r="J24" s="188">
        <v>1</v>
      </c>
      <c r="K24" s="188"/>
      <c r="L24" s="189">
        <v>1</v>
      </c>
      <c r="M24" s="185" t="s">
        <v>1</v>
      </c>
      <c r="N24" s="190"/>
      <c r="O24" s="190"/>
      <c r="P24" s="186" t="s">
        <v>336</v>
      </c>
      <c r="Q24" s="191"/>
      <c r="R24" s="185" t="s">
        <v>200</v>
      </c>
      <c r="S24" s="101"/>
    </row>
    <row r="25" spans="1:19" ht="15.75">
      <c r="A25" s="184" t="s">
        <v>163</v>
      </c>
      <c r="B25" s="184" t="s">
        <v>145</v>
      </c>
      <c r="C25" s="185" t="s">
        <v>134</v>
      </c>
      <c r="D25" s="184" t="s">
        <v>300</v>
      </c>
      <c r="E25" s="185"/>
      <c r="F25" s="185" t="s">
        <v>1</v>
      </c>
      <c r="G25" s="185"/>
      <c r="H25" s="186"/>
      <c r="I25" s="187">
        <v>350150.53</v>
      </c>
      <c r="J25" s="188">
        <v>1</v>
      </c>
      <c r="K25" s="188"/>
      <c r="L25" s="189">
        <v>1</v>
      </c>
      <c r="M25" s="185" t="s">
        <v>1</v>
      </c>
      <c r="N25" s="190"/>
      <c r="O25" s="190"/>
      <c r="P25" s="186" t="s">
        <v>336</v>
      </c>
      <c r="Q25" s="191"/>
      <c r="R25" s="185" t="s">
        <v>200</v>
      </c>
      <c r="S25" s="101"/>
    </row>
    <row r="26" spans="1:19" ht="15.75">
      <c r="A26" s="184" t="s">
        <v>164</v>
      </c>
      <c r="B26" s="184" t="s">
        <v>145</v>
      </c>
      <c r="C26" s="185" t="s">
        <v>134</v>
      </c>
      <c r="D26" s="184" t="s">
        <v>301</v>
      </c>
      <c r="E26" s="185"/>
      <c r="F26" s="185" t="s">
        <v>1</v>
      </c>
      <c r="G26" s="185"/>
      <c r="H26" s="186"/>
      <c r="I26" s="187">
        <v>119584.82</v>
      </c>
      <c r="J26" s="188">
        <v>1</v>
      </c>
      <c r="K26" s="188"/>
      <c r="L26" s="189">
        <v>1</v>
      </c>
      <c r="M26" s="185" t="s">
        <v>1</v>
      </c>
      <c r="N26" s="190"/>
      <c r="O26" s="190"/>
      <c r="P26" s="186" t="s">
        <v>336</v>
      </c>
      <c r="Q26" s="191"/>
      <c r="R26" s="185" t="s">
        <v>200</v>
      </c>
      <c r="S26" s="101"/>
    </row>
    <row r="27" spans="1:19" ht="15.75">
      <c r="A27" s="184" t="s">
        <v>165</v>
      </c>
      <c r="B27" s="184" t="s">
        <v>145</v>
      </c>
      <c r="C27" s="185" t="s">
        <v>134</v>
      </c>
      <c r="D27" s="184" t="s">
        <v>151</v>
      </c>
      <c r="E27" s="185"/>
      <c r="F27" s="185" t="s">
        <v>1</v>
      </c>
      <c r="G27" s="185"/>
      <c r="H27" s="186"/>
      <c r="I27" s="187">
        <v>126533.99</v>
      </c>
      <c r="J27" s="188">
        <v>1</v>
      </c>
      <c r="K27" s="188"/>
      <c r="L27" s="189">
        <v>1</v>
      </c>
      <c r="M27" s="185" t="s">
        <v>1</v>
      </c>
      <c r="N27" s="190"/>
      <c r="O27" s="190"/>
      <c r="P27" s="186" t="s">
        <v>336</v>
      </c>
      <c r="Q27" s="191"/>
      <c r="R27" s="185" t="s">
        <v>200</v>
      </c>
      <c r="S27" s="101"/>
    </row>
    <row r="28" spans="1:19" ht="15.75">
      <c r="A28" s="184" t="s">
        <v>166</v>
      </c>
      <c r="B28" s="184" t="s">
        <v>145</v>
      </c>
      <c r="C28" s="185" t="s">
        <v>134</v>
      </c>
      <c r="D28" s="184" t="s">
        <v>302</v>
      </c>
      <c r="E28" s="185"/>
      <c r="F28" s="185" t="s">
        <v>1</v>
      </c>
      <c r="G28" s="185"/>
      <c r="H28" s="186"/>
      <c r="I28" s="187">
        <v>200822.86</v>
      </c>
      <c r="J28" s="188">
        <v>1</v>
      </c>
      <c r="K28" s="188"/>
      <c r="L28" s="189">
        <v>1</v>
      </c>
      <c r="M28" s="185" t="s">
        <v>1</v>
      </c>
      <c r="N28" s="190"/>
      <c r="O28" s="190"/>
      <c r="P28" s="186" t="s">
        <v>336</v>
      </c>
      <c r="Q28" s="191"/>
      <c r="R28" s="185" t="s">
        <v>200</v>
      </c>
      <c r="S28" s="101"/>
    </row>
    <row r="29" spans="1:19" ht="15.75">
      <c r="A29" s="184" t="s">
        <v>167</v>
      </c>
      <c r="B29" s="184" t="s">
        <v>145</v>
      </c>
      <c r="C29" s="185" t="s">
        <v>134</v>
      </c>
      <c r="D29" s="184" t="s">
        <v>303</v>
      </c>
      <c r="E29" s="185"/>
      <c r="F29" s="185" t="s">
        <v>1</v>
      </c>
      <c r="G29" s="185"/>
      <c r="H29" s="186"/>
      <c r="I29" s="187">
        <v>208963.12</v>
      </c>
      <c r="J29" s="188">
        <v>1</v>
      </c>
      <c r="K29" s="188"/>
      <c r="L29" s="189">
        <v>1</v>
      </c>
      <c r="M29" s="185" t="s">
        <v>1</v>
      </c>
      <c r="N29" s="190"/>
      <c r="O29" s="190"/>
      <c r="P29" s="186" t="s">
        <v>336</v>
      </c>
      <c r="Q29" s="191"/>
      <c r="R29" s="185" t="s">
        <v>200</v>
      </c>
      <c r="S29" s="101"/>
    </row>
    <row r="30" spans="1:19" ht="15.75">
      <c r="A30" s="184" t="s">
        <v>168</v>
      </c>
      <c r="B30" s="184" t="s">
        <v>145</v>
      </c>
      <c r="C30" s="185" t="s">
        <v>134</v>
      </c>
      <c r="D30" s="184" t="s">
        <v>152</v>
      </c>
      <c r="E30" s="185"/>
      <c r="F30" s="185" t="s">
        <v>1</v>
      </c>
      <c r="G30" s="185"/>
      <c r="H30" s="186"/>
      <c r="I30" s="187">
        <v>201551.28</v>
      </c>
      <c r="J30" s="188">
        <v>1</v>
      </c>
      <c r="K30" s="188"/>
      <c r="L30" s="189">
        <v>1</v>
      </c>
      <c r="M30" s="185" t="s">
        <v>1</v>
      </c>
      <c r="N30" s="190"/>
      <c r="O30" s="190"/>
      <c r="P30" s="186" t="s">
        <v>336</v>
      </c>
      <c r="Q30" s="191"/>
      <c r="R30" s="185" t="s">
        <v>200</v>
      </c>
      <c r="S30" s="101"/>
    </row>
    <row r="31" spans="1:19" ht="15.75">
      <c r="A31" s="184" t="s">
        <v>169</v>
      </c>
      <c r="B31" s="184" t="s">
        <v>145</v>
      </c>
      <c r="C31" s="185" t="s">
        <v>134</v>
      </c>
      <c r="D31" s="184" t="s">
        <v>304</v>
      </c>
      <c r="E31" s="185"/>
      <c r="F31" s="185" t="s">
        <v>1</v>
      </c>
      <c r="G31" s="185"/>
      <c r="H31" s="186"/>
      <c r="I31" s="187">
        <v>243931.35</v>
      </c>
      <c r="J31" s="188">
        <v>1</v>
      </c>
      <c r="K31" s="188"/>
      <c r="L31" s="189">
        <v>1</v>
      </c>
      <c r="M31" s="185" t="s">
        <v>1</v>
      </c>
      <c r="N31" s="190"/>
      <c r="O31" s="190"/>
      <c r="P31" s="186" t="s">
        <v>336</v>
      </c>
      <c r="Q31" s="191"/>
      <c r="R31" s="185" t="s">
        <v>200</v>
      </c>
      <c r="S31" s="101"/>
    </row>
    <row r="32" spans="1:19" ht="15.75">
      <c r="A32" s="184" t="s">
        <v>170</v>
      </c>
      <c r="B32" s="184" t="s">
        <v>145</v>
      </c>
      <c r="C32" s="185" t="s">
        <v>134</v>
      </c>
      <c r="D32" s="184" t="s">
        <v>305</v>
      </c>
      <c r="E32" s="185"/>
      <c r="F32" s="185" t="s">
        <v>1</v>
      </c>
      <c r="G32" s="185"/>
      <c r="H32" s="186"/>
      <c r="I32" s="187">
        <v>119772.3</v>
      </c>
      <c r="J32" s="188">
        <v>1</v>
      </c>
      <c r="K32" s="188"/>
      <c r="L32" s="189">
        <v>1</v>
      </c>
      <c r="M32" s="185" t="s">
        <v>1</v>
      </c>
      <c r="N32" s="190"/>
      <c r="O32" s="190"/>
      <c r="P32" s="186" t="s">
        <v>336</v>
      </c>
      <c r="Q32" s="191"/>
      <c r="R32" s="185" t="s">
        <v>200</v>
      </c>
      <c r="S32" s="101"/>
    </row>
    <row r="33" spans="1:27" ht="15.75">
      <c r="A33" s="184" t="s">
        <v>171</v>
      </c>
      <c r="B33" s="184" t="s">
        <v>145</v>
      </c>
      <c r="C33" s="185" t="s">
        <v>134</v>
      </c>
      <c r="D33" s="184" t="s">
        <v>306</v>
      </c>
      <c r="E33" s="185"/>
      <c r="F33" s="185" t="s">
        <v>1</v>
      </c>
      <c r="G33" s="185"/>
      <c r="H33" s="186"/>
      <c r="I33" s="187">
        <v>232900.24</v>
      </c>
      <c r="J33" s="188">
        <v>1</v>
      </c>
      <c r="K33" s="188"/>
      <c r="L33" s="189">
        <v>1</v>
      </c>
      <c r="M33" s="185" t="s">
        <v>1</v>
      </c>
      <c r="N33" s="190"/>
      <c r="O33" s="190"/>
      <c r="P33" s="186" t="s">
        <v>336</v>
      </c>
      <c r="Q33" s="191"/>
      <c r="R33" s="185" t="s">
        <v>200</v>
      </c>
      <c r="S33" s="101"/>
      <c r="Z33" s="192"/>
      <c r="AA33" s="192"/>
    </row>
    <row r="34" spans="1:27" ht="15.75">
      <c r="A34" s="184" t="s">
        <v>172</v>
      </c>
      <c r="B34" s="184" t="s">
        <v>145</v>
      </c>
      <c r="C34" s="185" t="s">
        <v>134</v>
      </c>
      <c r="D34" s="184" t="s">
        <v>153</v>
      </c>
      <c r="E34" s="185"/>
      <c r="F34" s="185" t="s">
        <v>1</v>
      </c>
      <c r="G34" s="185"/>
      <c r="H34" s="186"/>
      <c r="I34" s="187">
        <v>110424.52</v>
      </c>
      <c r="J34" s="188">
        <v>1</v>
      </c>
      <c r="K34" s="188"/>
      <c r="L34" s="189">
        <v>1</v>
      </c>
      <c r="M34" s="185" t="s">
        <v>1</v>
      </c>
      <c r="N34" s="190"/>
      <c r="O34" s="190"/>
      <c r="P34" s="186" t="s">
        <v>336</v>
      </c>
      <c r="Q34" s="191"/>
      <c r="R34" s="185" t="s">
        <v>200</v>
      </c>
      <c r="S34" s="101"/>
      <c r="Z34" s="192"/>
      <c r="AA34" s="192"/>
    </row>
    <row r="35" spans="1:27" ht="15.75">
      <c r="A35" s="184" t="s">
        <v>173</v>
      </c>
      <c r="B35" s="184" t="s">
        <v>145</v>
      </c>
      <c r="C35" s="185" t="s">
        <v>134</v>
      </c>
      <c r="D35" s="184" t="s">
        <v>154</v>
      </c>
      <c r="E35" s="185"/>
      <c r="F35" s="185" t="s">
        <v>1</v>
      </c>
      <c r="G35" s="185"/>
      <c r="H35" s="186"/>
      <c r="I35" s="187">
        <v>224462.72</v>
      </c>
      <c r="J35" s="188">
        <v>1</v>
      </c>
      <c r="K35" s="188"/>
      <c r="L35" s="189">
        <v>1</v>
      </c>
      <c r="M35" s="185" t="s">
        <v>1</v>
      </c>
      <c r="N35" s="190"/>
      <c r="O35" s="190"/>
      <c r="P35" s="186" t="s">
        <v>336</v>
      </c>
      <c r="Q35" s="191"/>
      <c r="R35" s="185" t="s">
        <v>200</v>
      </c>
      <c r="S35" s="101"/>
      <c r="Z35" s="192"/>
      <c r="AA35" s="192"/>
    </row>
    <row r="36" spans="1:27" ht="15.75">
      <c r="A36" s="184" t="s">
        <v>174</v>
      </c>
      <c r="B36" s="184" t="s">
        <v>145</v>
      </c>
      <c r="C36" s="185" t="s">
        <v>134</v>
      </c>
      <c r="D36" s="184" t="s">
        <v>155</v>
      </c>
      <c r="E36" s="185"/>
      <c r="F36" s="185" t="s">
        <v>1</v>
      </c>
      <c r="G36" s="185"/>
      <c r="H36" s="186"/>
      <c r="I36" s="187">
        <v>427838.62</v>
      </c>
      <c r="J36" s="188">
        <v>1</v>
      </c>
      <c r="K36" s="188"/>
      <c r="L36" s="189">
        <v>1</v>
      </c>
      <c r="M36" s="185" t="s">
        <v>1</v>
      </c>
      <c r="N36" s="190"/>
      <c r="O36" s="190"/>
      <c r="P36" s="186" t="s">
        <v>336</v>
      </c>
      <c r="Q36" s="191"/>
      <c r="R36" s="185" t="s">
        <v>200</v>
      </c>
      <c r="S36" s="101"/>
      <c r="Z36" s="192"/>
      <c r="AA36" s="192"/>
    </row>
    <row r="37" spans="1:27" ht="15.75">
      <c r="A37" s="184" t="s">
        <v>175</v>
      </c>
      <c r="B37" s="184" t="s">
        <v>145</v>
      </c>
      <c r="C37" s="185" t="s">
        <v>134</v>
      </c>
      <c r="D37" s="184" t="s">
        <v>156</v>
      </c>
      <c r="E37" s="185"/>
      <c r="F37" s="185" t="s">
        <v>1</v>
      </c>
      <c r="G37" s="185"/>
      <c r="H37" s="186"/>
      <c r="I37" s="187">
        <v>336255.97</v>
      </c>
      <c r="J37" s="188">
        <v>1</v>
      </c>
      <c r="K37" s="188"/>
      <c r="L37" s="189">
        <v>1</v>
      </c>
      <c r="M37" s="185" t="s">
        <v>1</v>
      </c>
      <c r="N37" s="190"/>
      <c r="O37" s="190"/>
      <c r="P37" s="186" t="s">
        <v>336</v>
      </c>
      <c r="Q37" s="191"/>
      <c r="R37" s="185" t="s">
        <v>200</v>
      </c>
      <c r="S37" s="101"/>
      <c r="Z37" s="192"/>
      <c r="AA37" s="192"/>
    </row>
    <row r="38" spans="1:27" ht="15.75">
      <c r="A38" s="184" t="s">
        <v>176</v>
      </c>
      <c r="B38" s="184" t="s">
        <v>145</v>
      </c>
      <c r="C38" s="185" t="s">
        <v>134</v>
      </c>
      <c r="D38" s="184" t="s">
        <v>157</v>
      </c>
      <c r="E38" s="185"/>
      <c r="F38" s="185" t="s">
        <v>1</v>
      </c>
      <c r="G38" s="185"/>
      <c r="H38" s="186"/>
      <c r="I38" s="187">
        <v>362864.66</v>
      </c>
      <c r="J38" s="188">
        <v>1</v>
      </c>
      <c r="K38" s="188"/>
      <c r="L38" s="189">
        <v>1</v>
      </c>
      <c r="M38" s="185" t="s">
        <v>1</v>
      </c>
      <c r="N38" s="190"/>
      <c r="O38" s="190"/>
      <c r="P38" s="186" t="s">
        <v>336</v>
      </c>
      <c r="Q38" s="191"/>
      <c r="R38" s="185" t="s">
        <v>200</v>
      </c>
      <c r="S38" s="101"/>
      <c r="Z38" s="192"/>
      <c r="AA38" s="192"/>
    </row>
    <row r="39" spans="1:27" ht="15.75">
      <c r="A39" s="184" t="s">
        <v>177</v>
      </c>
      <c r="B39" s="184" t="s">
        <v>145</v>
      </c>
      <c r="C39" s="185" t="s">
        <v>134</v>
      </c>
      <c r="D39" s="184" t="s">
        <v>307</v>
      </c>
      <c r="E39" s="185"/>
      <c r="F39" s="185" t="s">
        <v>1</v>
      </c>
      <c r="G39" s="185"/>
      <c r="H39" s="186"/>
      <c r="I39" s="187">
        <v>166451.63</v>
      </c>
      <c r="J39" s="188">
        <v>1</v>
      </c>
      <c r="K39" s="188"/>
      <c r="L39" s="189">
        <v>1</v>
      </c>
      <c r="M39" s="185" t="s">
        <v>1</v>
      </c>
      <c r="N39" s="190"/>
      <c r="O39" s="190"/>
      <c r="P39" s="186" t="s">
        <v>336</v>
      </c>
      <c r="Q39" s="191"/>
      <c r="R39" s="185" t="s">
        <v>200</v>
      </c>
      <c r="S39" s="101"/>
      <c r="Z39" s="192"/>
      <c r="AA39" s="192"/>
    </row>
    <row r="40" spans="1:27" ht="15.75">
      <c r="A40" s="184" t="s">
        <v>178</v>
      </c>
      <c r="B40" s="184" t="s">
        <v>145</v>
      </c>
      <c r="C40" s="185" t="s">
        <v>134</v>
      </c>
      <c r="D40" s="184" t="s">
        <v>158</v>
      </c>
      <c r="E40" s="185"/>
      <c r="F40" s="185" t="s">
        <v>1</v>
      </c>
      <c r="G40" s="185"/>
      <c r="H40" s="186"/>
      <c r="I40" s="187">
        <v>63412.35</v>
      </c>
      <c r="J40" s="188">
        <v>1</v>
      </c>
      <c r="K40" s="188"/>
      <c r="L40" s="189">
        <v>1</v>
      </c>
      <c r="M40" s="185" t="s">
        <v>1</v>
      </c>
      <c r="N40" s="190"/>
      <c r="O40" s="190"/>
      <c r="P40" s="186" t="s">
        <v>336</v>
      </c>
      <c r="Q40" s="191"/>
      <c r="R40" s="185" t="s">
        <v>200</v>
      </c>
      <c r="S40" s="101"/>
      <c r="Z40" s="192"/>
      <c r="AA40" s="192"/>
    </row>
    <row r="41" spans="1:27" s="51" customFormat="1" ht="15.75">
      <c r="A41" s="97" t="s">
        <v>410</v>
      </c>
      <c r="B41" s="97" t="s">
        <v>145</v>
      </c>
      <c r="C41" s="91" t="s">
        <v>134</v>
      </c>
      <c r="D41" s="97" t="s">
        <v>323</v>
      </c>
      <c r="E41" s="91"/>
      <c r="F41" s="91" t="s">
        <v>119</v>
      </c>
      <c r="G41" s="91"/>
      <c r="H41" s="112"/>
      <c r="I41" s="93">
        <f>1753687.85/2</f>
        <v>876843.925</v>
      </c>
      <c r="J41" s="175">
        <v>1</v>
      </c>
      <c r="K41" s="175"/>
      <c r="L41" s="92">
        <v>1</v>
      </c>
      <c r="M41" s="91" t="s">
        <v>121</v>
      </c>
      <c r="N41" s="144">
        <v>43497</v>
      </c>
      <c r="O41" s="144">
        <v>43556</v>
      </c>
      <c r="P41" s="112"/>
      <c r="Q41" s="98"/>
      <c r="R41" s="112" t="s">
        <v>432</v>
      </c>
      <c r="S41" s="28"/>
      <c r="Z41" s="173"/>
      <c r="AA41" s="173"/>
    </row>
    <row r="42" spans="1:27" s="51" customFormat="1" ht="15.75">
      <c r="A42" s="97" t="s">
        <v>179</v>
      </c>
      <c r="B42" s="97" t="s">
        <v>145</v>
      </c>
      <c r="C42" s="91" t="s">
        <v>134</v>
      </c>
      <c r="D42" s="97" t="s">
        <v>324</v>
      </c>
      <c r="E42" s="91"/>
      <c r="F42" s="91" t="s">
        <v>119</v>
      </c>
      <c r="G42" s="91"/>
      <c r="H42" s="112"/>
      <c r="I42" s="93">
        <f>1753687.85/2</f>
        <v>876843.925</v>
      </c>
      <c r="J42" s="175">
        <v>1</v>
      </c>
      <c r="K42" s="175"/>
      <c r="L42" s="92">
        <v>1</v>
      </c>
      <c r="M42" s="91" t="s">
        <v>121</v>
      </c>
      <c r="N42" s="144">
        <v>43497</v>
      </c>
      <c r="O42" s="144">
        <v>43557</v>
      </c>
      <c r="P42" s="112"/>
      <c r="Q42" s="98"/>
      <c r="R42" s="91" t="s">
        <v>433</v>
      </c>
      <c r="S42" s="28"/>
      <c r="Z42" s="173"/>
      <c r="AA42" s="173"/>
    </row>
    <row r="43" spans="1:27" s="51" customFormat="1" ht="15.75">
      <c r="A43" s="97" t="s">
        <v>326</v>
      </c>
      <c r="B43" s="97" t="s">
        <v>145</v>
      </c>
      <c r="C43" s="91" t="s">
        <v>134</v>
      </c>
      <c r="D43" s="97" t="s">
        <v>325</v>
      </c>
      <c r="E43" s="91"/>
      <c r="F43" s="91" t="s">
        <v>1</v>
      </c>
      <c r="G43" s="91"/>
      <c r="H43" s="112" t="s">
        <v>331</v>
      </c>
      <c r="I43" s="93">
        <v>530000</v>
      </c>
      <c r="J43" s="175"/>
      <c r="K43" s="175">
        <v>1</v>
      </c>
      <c r="L43" s="92">
        <v>1</v>
      </c>
      <c r="M43" s="91" t="s">
        <v>1</v>
      </c>
      <c r="N43" s="144">
        <v>43221</v>
      </c>
      <c r="O43" s="144">
        <v>43282</v>
      </c>
      <c r="P43" s="112" t="s">
        <v>337</v>
      </c>
      <c r="Q43" s="98"/>
      <c r="R43" s="112" t="s">
        <v>369</v>
      </c>
      <c r="S43" s="28"/>
      <c r="Z43" s="173"/>
      <c r="AA43" s="173"/>
    </row>
    <row r="44" spans="1:27" s="51" customFormat="1" ht="31.5">
      <c r="A44" s="97" t="s">
        <v>327</v>
      </c>
      <c r="B44" s="110" t="s">
        <v>143</v>
      </c>
      <c r="C44" s="91" t="s">
        <v>130</v>
      </c>
      <c r="D44" s="97" t="s">
        <v>370</v>
      </c>
      <c r="E44" s="91"/>
      <c r="F44" s="91" t="s">
        <v>1</v>
      </c>
      <c r="G44" s="91"/>
      <c r="H44" s="112" t="s">
        <v>194</v>
      </c>
      <c r="I44" s="93">
        <v>8185600</v>
      </c>
      <c r="J44" s="104">
        <v>0.63</v>
      </c>
      <c r="K44" s="104">
        <v>0.37</v>
      </c>
      <c r="L44" s="92">
        <v>1</v>
      </c>
      <c r="M44" s="91" t="s">
        <v>1</v>
      </c>
      <c r="N44" s="144">
        <v>42391</v>
      </c>
      <c r="O44" s="144">
        <v>42467</v>
      </c>
      <c r="P44" s="91" t="s">
        <v>338</v>
      </c>
      <c r="Q44" s="98"/>
      <c r="R44" s="91" t="s">
        <v>426</v>
      </c>
      <c r="S44" s="28"/>
      <c r="Z44" s="173"/>
      <c r="AA44" s="173"/>
    </row>
    <row r="45" spans="1:27" s="51" customFormat="1" ht="31.5">
      <c r="A45" s="97" t="s">
        <v>181</v>
      </c>
      <c r="B45" s="110" t="s">
        <v>143</v>
      </c>
      <c r="C45" s="91" t="s">
        <v>130</v>
      </c>
      <c r="D45" s="97" t="s">
        <v>371</v>
      </c>
      <c r="E45" s="91"/>
      <c r="F45" s="91" t="s">
        <v>1</v>
      </c>
      <c r="G45" s="91"/>
      <c r="H45" s="112"/>
      <c r="I45" s="93">
        <v>1155500</v>
      </c>
      <c r="J45" s="180"/>
      <c r="K45" s="180"/>
      <c r="L45" s="92"/>
      <c r="M45" s="91" t="s">
        <v>1</v>
      </c>
      <c r="N45" s="144"/>
      <c r="O45" s="144"/>
      <c r="P45" s="91"/>
      <c r="Q45" s="98"/>
      <c r="R45" s="91" t="s">
        <v>419</v>
      </c>
      <c r="S45" s="28"/>
      <c r="Z45" s="173"/>
      <c r="AA45" s="173"/>
    </row>
    <row r="46" spans="1:27" s="51" customFormat="1" ht="31.5">
      <c r="A46" s="97" t="s">
        <v>399</v>
      </c>
      <c r="B46" s="110" t="s">
        <v>143</v>
      </c>
      <c r="C46" s="91" t="s">
        <v>130</v>
      </c>
      <c r="D46" s="97" t="s">
        <v>367</v>
      </c>
      <c r="E46" s="91"/>
      <c r="F46" s="91" t="s">
        <v>1</v>
      </c>
      <c r="G46" s="91"/>
      <c r="H46" s="112"/>
      <c r="I46" s="93">
        <v>288900</v>
      </c>
      <c r="J46" s="180"/>
      <c r="K46" s="180"/>
      <c r="L46" s="92"/>
      <c r="M46" s="91" t="s">
        <v>1</v>
      </c>
      <c r="N46" s="144"/>
      <c r="O46" s="144"/>
      <c r="P46" s="91"/>
      <c r="Q46" s="98"/>
      <c r="R46" s="91" t="s">
        <v>420</v>
      </c>
      <c r="S46" s="28"/>
      <c r="Z46" s="173"/>
      <c r="AA46" s="173"/>
    </row>
    <row r="47" spans="1:27" s="51" customFormat="1" ht="31.5">
      <c r="A47" s="97" t="s">
        <v>400</v>
      </c>
      <c r="B47" s="97" t="s">
        <v>88</v>
      </c>
      <c r="C47" s="91" t="s">
        <v>130</v>
      </c>
      <c r="D47" s="97" t="s">
        <v>159</v>
      </c>
      <c r="E47" s="91"/>
      <c r="F47" s="91" t="s">
        <v>119</v>
      </c>
      <c r="G47" s="91"/>
      <c r="H47" s="112" t="s">
        <v>195</v>
      </c>
      <c r="I47" s="93">
        <f>19562500*55%</f>
        <v>10759375</v>
      </c>
      <c r="J47" s="104">
        <v>1</v>
      </c>
      <c r="K47" s="104">
        <v>0</v>
      </c>
      <c r="L47" s="92">
        <v>2</v>
      </c>
      <c r="M47" s="91" t="s">
        <v>131</v>
      </c>
      <c r="N47" s="144">
        <v>43282</v>
      </c>
      <c r="O47" s="144">
        <v>43434</v>
      </c>
      <c r="P47" s="112"/>
      <c r="Q47" s="98"/>
      <c r="R47" s="91" t="s">
        <v>417</v>
      </c>
      <c r="S47" s="28"/>
      <c r="Z47" s="173"/>
      <c r="AA47" s="173"/>
    </row>
    <row r="48" spans="1:27" s="51" customFormat="1" ht="15.75">
      <c r="A48" s="97" t="s">
        <v>401</v>
      </c>
      <c r="B48" s="97" t="s">
        <v>88</v>
      </c>
      <c r="C48" s="91" t="s">
        <v>130</v>
      </c>
      <c r="D48" s="97" t="s">
        <v>160</v>
      </c>
      <c r="E48" s="91"/>
      <c r="F48" s="91" t="s">
        <v>119</v>
      </c>
      <c r="G48" s="91"/>
      <c r="H48" s="112" t="s">
        <v>196</v>
      </c>
      <c r="I48" s="93">
        <f>19562500*45%</f>
        <v>8803125</v>
      </c>
      <c r="J48" s="104">
        <v>1</v>
      </c>
      <c r="K48" s="104">
        <v>0</v>
      </c>
      <c r="L48" s="92">
        <v>2</v>
      </c>
      <c r="M48" s="91" t="s">
        <v>131</v>
      </c>
      <c r="N48" s="144">
        <v>43283</v>
      </c>
      <c r="O48" s="144">
        <v>43403</v>
      </c>
      <c r="P48" s="112"/>
      <c r="Q48" s="98" t="s">
        <v>416</v>
      </c>
      <c r="R48" s="91" t="s">
        <v>337</v>
      </c>
      <c r="S48" s="28"/>
      <c r="Z48" s="173"/>
      <c r="AA48" s="173"/>
    </row>
    <row r="49" spans="1:27" s="51" customFormat="1" ht="15.75">
      <c r="A49" s="97" t="s">
        <v>402</v>
      </c>
      <c r="B49" s="87" t="s">
        <v>88</v>
      </c>
      <c r="C49" s="103" t="s">
        <v>130</v>
      </c>
      <c r="D49" s="88" t="s">
        <v>120</v>
      </c>
      <c r="E49" s="103"/>
      <c r="F49" s="103" t="s">
        <v>1</v>
      </c>
      <c r="G49" s="103"/>
      <c r="H49" s="66"/>
      <c r="I49" s="89">
        <f>9146000</f>
        <v>9146000</v>
      </c>
      <c r="J49" s="104">
        <v>0</v>
      </c>
      <c r="K49" s="102">
        <v>1</v>
      </c>
      <c r="L49" s="105">
        <v>2</v>
      </c>
      <c r="M49" s="174" t="s">
        <v>1</v>
      </c>
      <c r="N49" s="144">
        <v>43617</v>
      </c>
      <c r="O49" s="144">
        <v>43708</v>
      </c>
      <c r="P49" s="66"/>
      <c r="Q49" s="106"/>
      <c r="R49" s="103"/>
      <c r="S49" s="28"/>
      <c r="Z49" s="173"/>
      <c r="AA49" s="173"/>
    </row>
    <row r="50" spans="1:27" s="51" customFormat="1" ht="31.5">
      <c r="A50" s="97" t="s">
        <v>403</v>
      </c>
      <c r="B50" s="110" t="s">
        <v>90</v>
      </c>
      <c r="C50" s="181" t="s">
        <v>130</v>
      </c>
      <c r="D50" s="97" t="s">
        <v>408</v>
      </c>
      <c r="E50" s="91"/>
      <c r="F50" s="91" t="s">
        <v>394</v>
      </c>
      <c r="G50" s="91"/>
      <c r="H50" s="112" t="s">
        <v>395</v>
      </c>
      <c r="I50" s="93">
        <v>875000</v>
      </c>
      <c r="J50" s="182">
        <v>0</v>
      </c>
      <c r="K50" s="182">
        <v>1</v>
      </c>
      <c r="L50" s="92">
        <v>2</v>
      </c>
      <c r="M50" s="91" t="s">
        <v>1</v>
      </c>
      <c r="N50" s="144">
        <v>43383</v>
      </c>
      <c r="O50" s="144">
        <v>43435</v>
      </c>
      <c r="P50" s="91" t="s">
        <v>434</v>
      </c>
      <c r="Q50" s="98"/>
      <c r="R50" s="91" t="s">
        <v>337</v>
      </c>
      <c r="S50" s="28"/>
      <c r="Z50" s="173"/>
      <c r="AA50" s="173"/>
    </row>
    <row r="51" spans="1:27" s="51" customFormat="1" ht="15.75">
      <c r="A51" s="97" t="s">
        <v>411</v>
      </c>
      <c r="B51" s="110" t="s">
        <v>90</v>
      </c>
      <c r="C51" s="181" t="s">
        <v>130</v>
      </c>
      <c r="D51" s="97" t="s">
        <v>409</v>
      </c>
      <c r="E51" s="91"/>
      <c r="F51" s="91" t="s">
        <v>1</v>
      </c>
      <c r="G51" s="91"/>
      <c r="H51" s="112" t="s">
        <v>396</v>
      </c>
      <c r="I51" s="93">
        <v>1000000</v>
      </c>
      <c r="J51" s="182">
        <v>0</v>
      </c>
      <c r="K51" s="182">
        <v>1</v>
      </c>
      <c r="L51" s="92">
        <v>2</v>
      </c>
      <c r="M51" s="91" t="s">
        <v>1</v>
      </c>
      <c r="N51" s="144"/>
      <c r="O51" s="144"/>
      <c r="P51" s="112"/>
      <c r="Q51" s="98"/>
      <c r="R51" s="91" t="s">
        <v>339</v>
      </c>
      <c r="S51" s="28"/>
      <c r="Z51" s="173"/>
      <c r="AA51" s="173"/>
    </row>
    <row r="52" spans="1:27" s="51" customFormat="1" ht="15.75">
      <c r="A52" s="97" t="s">
        <v>412</v>
      </c>
      <c r="B52" s="87" t="s">
        <v>180</v>
      </c>
      <c r="C52" s="103" t="s">
        <v>130</v>
      </c>
      <c r="D52" s="88" t="s">
        <v>138</v>
      </c>
      <c r="E52" s="103"/>
      <c r="F52" s="103" t="s">
        <v>1</v>
      </c>
      <c r="G52" s="103"/>
      <c r="H52" s="66" t="s">
        <v>197</v>
      </c>
      <c r="I52" s="89">
        <v>6250000</v>
      </c>
      <c r="J52" s="104">
        <v>0</v>
      </c>
      <c r="K52" s="102">
        <v>1</v>
      </c>
      <c r="L52" s="105">
        <v>2</v>
      </c>
      <c r="M52" s="174" t="s">
        <v>1</v>
      </c>
      <c r="N52" s="145">
        <v>43179</v>
      </c>
      <c r="O52" s="145">
        <v>43269</v>
      </c>
      <c r="P52" s="66"/>
      <c r="Q52" s="106"/>
      <c r="R52" s="103" t="s">
        <v>340</v>
      </c>
      <c r="S52" s="28"/>
      <c r="Z52" s="173"/>
      <c r="AA52" s="173"/>
    </row>
    <row r="53" spans="2:27" ht="15.75">
      <c r="B53" s="101"/>
      <c r="C53" s="113"/>
      <c r="D53" s="113"/>
      <c r="E53" s="113"/>
      <c r="F53" s="113"/>
      <c r="G53" s="113"/>
      <c r="H53" s="114" t="s">
        <v>82</v>
      </c>
      <c r="I53" s="90">
        <f>SUM(I16:I52)</f>
        <v>64288500</v>
      </c>
      <c r="J53" s="183"/>
      <c r="K53" s="115"/>
      <c r="L53" s="116"/>
      <c r="M53" s="113"/>
      <c r="N53" s="113"/>
      <c r="O53" s="113"/>
      <c r="P53" s="113"/>
      <c r="Q53" s="116"/>
      <c r="R53" s="116"/>
      <c r="S53" s="101"/>
      <c r="Z53" s="172"/>
      <c r="AA53" s="172"/>
    </row>
    <row r="54" spans="2:19" ht="15.75">
      <c r="B54" s="101"/>
      <c r="C54" s="113"/>
      <c r="D54" s="69"/>
      <c r="E54" s="113"/>
      <c r="F54" s="113"/>
      <c r="G54" s="113"/>
      <c r="H54" s="114"/>
      <c r="I54" s="117"/>
      <c r="J54" s="183"/>
      <c r="K54" s="115"/>
      <c r="L54" s="116"/>
      <c r="M54" s="113"/>
      <c r="N54" s="113"/>
      <c r="O54" s="113"/>
      <c r="P54" s="113"/>
      <c r="Q54" s="116"/>
      <c r="R54" s="116"/>
      <c r="S54" s="101"/>
    </row>
    <row r="55" spans="1:19" ht="15.75">
      <c r="A55" s="205" t="s">
        <v>297</v>
      </c>
      <c r="B55" s="239" t="s">
        <v>4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120"/>
    </row>
    <row r="56" spans="1:19" ht="15.75" customHeight="1">
      <c r="A56" s="206"/>
      <c r="B56" s="213" t="s">
        <v>277</v>
      </c>
      <c r="C56" s="213" t="s">
        <v>95</v>
      </c>
      <c r="D56" s="213" t="s">
        <v>13</v>
      </c>
      <c r="E56" s="213" t="s">
        <v>27</v>
      </c>
      <c r="F56" s="213" t="s">
        <v>311</v>
      </c>
      <c r="G56" s="213" t="s">
        <v>26</v>
      </c>
      <c r="H56" s="213" t="s">
        <v>28</v>
      </c>
      <c r="I56" s="213"/>
      <c r="J56" s="213"/>
      <c r="K56" s="213"/>
      <c r="L56" s="213" t="s">
        <v>34</v>
      </c>
      <c r="M56" s="213" t="s">
        <v>33</v>
      </c>
      <c r="N56" s="213" t="s">
        <v>14</v>
      </c>
      <c r="O56" s="213"/>
      <c r="P56" s="213" t="s">
        <v>39</v>
      </c>
      <c r="Q56" s="213" t="s">
        <v>32</v>
      </c>
      <c r="R56" s="213" t="s">
        <v>8</v>
      </c>
      <c r="S56" s="119"/>
    </row>
    <row r="57" spans="1:19" ht="31.5">
      <c r="A57" s="207"/>
      <c r="B57" s="213"/>
      <c r="C57" s="213"/>
      <c r="D57" s="213"/>
      <c r="E57" s="213"/>
      <c r="F57" s="213"/>
      <c r="G57" s="213"/>
      <c r="H57" s="213"/>
      <c r="I57" s="82" t="s">
        <v>332</v>
      </c>
      <c r="J57" s="50" t="s">
        <v>30</v>
      </c>
      <c r="K57" s="50" t="s">
        <v>29</v>
      </c>
      <c r="L57" s="213"/>
      <c r="M57" s="213"/>
      <c r="N57" s="99" t="s">
        <v>17</v>
      </c>
      <c r="O57" s="99" t="s">
        <v>3</v>
      </c>
      <c r="P57" s="213"/>
      <c r="Q57" s="213"/>
      <c r="R57" s="213"/>
      <c r="S57" s="119"/>
    </row>
    <row r="58" spans="1:19" s="195" customFormat="1" ht="31.5">
      <c r="A58" s="199" t="s">
        <v>88</v>
      </c>
      <c r="B58" s="199" t="s">
        <v>182</v>
      </c>
      <c r="C58" s="200" t="s">
        <v>134</v>
      </c>
      <c r="D58" s="199" t="s">
        <v>476</v>
      </c>
      <c r="E58" s="196"/>
      <c r="F58" s="196" t="s">
        <v>122</v>
      </c>
      <c r="G58" s="196"/>
      <c r="H58" s="196" t="s">
        <v>435</v>
      </c>
      <c r="I58" s="203">
        <v>368000</v>
      </c>
      <c r="J58" s="201">
        <v>1</v>
      </c>
      <c r="K58" s="201">
        <v>0</v>
      </c>
      <c r="L58" s="197">
        <v>1</v>
      </c>
      <c r="M58" s="196" t="s">
        <v>1</v>
      </c>
      <c r="N58" s="198">
        <v>43690</v>
      </c>
      <c r="O58" s="198">
        <v>43871</v>
      </c>
      <c r="P58" s="198"/>
      <c r="Q58" s="198"/>
      <c r="R58" s="198" t="s">
        <v>341</v>
      </c>
      <c r="S58" s="194"/>
    </row>
    <row r="59" spans="1:19" s="195" customFormat="1" ht="31.5">
      <c r="A59" s="199" t="s">
        <v>89</v>
      </c>
      <c r="B59" s="199" t="s">
        <v>182</v>
      </c>
      <c r="C59" s="200" t="s">
        <v>134</v>
      </c>
      <c r="D59" s="199" t="s">
        <v>477</v>
      </c>
      <c r="E59" s="196"/>
      <c r="F59" s="196" t="s">
        <v>122</v>
      </c>
      <c r="G59" s="196"/>
      <c r="H59" s="196" t="s">
        <v>436</v>
      </c>
      <c r="I59" s="203">
        <v>190172</v>
      </c>
      <c r="J59" s="201">
        <v>1</v>
      </c>
      <c r="K59" s="201">
        <v>0</v>
      </c>
      <c r="L59" s="197">
        <v>1</v>
      </c>
      <c r="M59" s="196" t="s">
        <v>1</v>
      </c>
      <c r="N59" s="198">
        <v>43678</v>
      </c>
      <c r="O59" s="198">
        <v>43871</v>
      </c>
      <c r="P59" s="198"/>
      <c r="Q59" s="198"/>
      <c r="R59" s="198" t="s">
        <v>341</v>
      </c>
      <c r="S59" s="194"/>
    </row>
    <row r="60" spans="1:19" s="195" customFormat="1" ht="31.5">
      <c r="A60" s="199" t="s">
        <v>183</v>
      </c>
      <c r="B60" s="199" t="s">
        <v>182</v>
      </c>
      <c r="C60" s="200" t="s">
        <v>134</v>
      </c>
      <c r="D60" s="199" t="s">
        <v>478</v>
      </c>
      <c r="E60" s="196"/>
      <c r="F60" s="196" t="s">
        <v>122</v>
      </c>
      <c r="G60" s="196"/>
      <c r="H60" s="196" t="s">
        <v>437</v>
      </c>
      <c r="I60" s="203">
        <v>170594</v>
      </c>
      <c r="J60" s="201">
        <v>1</v>
      </c>
      <c r="K60" s="201">
        <v>0</v>
      </c>
      <c r="L60" s="197">
        <v>1</v>
      </c>
      <c r="M60" s="196" t="s">
        <v>1</v>
      </c>
      <c r="N60" s="198">
        <v>43678</v>
      </c>
      <c r="O60" s="198">
        <v>43871</v>
      </c>
      <c r="P60" s="198"/>
      <c r="Q60" s="198"/>
      <c r="R60" s="198" t="s">
        <v>341</v>
      </c>
      <c r="S60" s="194"/>
    </row>
    <row r="61" spans="1:19" s="195" customFormat="1" ht="31.5">
      <c r="A61" s="199" t="s">
        <v>90</v>
      </c>
      <c r="B61" s="199" t="s">
        <v>182</v>
      </c>
      <c r="C61" s="200" t="s">
        <v>134</v>
      </c>
      <c r="D61" s="199" t="s">
        <v>479</v>
      </c>
      <c r="E61" s="196"/>
      <c r="F61" s="196" t="s">
        <v>122</v>
      </c>
      <c r="G61" s="196"/>
      <c r="H61" s="196" t="s">
        <v>438</v>
      </c>
      <c r="I61" s="203">
        <v>368000</v>
      </c>
      <c r="J61" s="201">
        <v>1</v>
      </c>
      <c r="K61" s="201">
        <v>0</v>
      </c>
      <c r="L61" s="197">
        <v>1</v>
      </c>
      <c r="M61" s="196" t="s">
        <v>1</v>
      </c>
      <c r="N61" s="198">
        <v>43678</v>
      </c>
      <c r="O61" s="198">
        <v>43871</v>
      </c>
      <c r="P61" s="198"/>
      <c r="Q61" s="198"/>
      <c r="R61" s="198" t="s">
        <v>341</v>
      </c>
      <c r="S61" s="194"/>
    </row>
    <row r="62" spans="1:19" s="195" customFormat="1" ht="31.5">
      <c r="A62" s="199" t="s">
        <v>184</v>
      </c>
      <c r="B62" s="199" t="s">
        <v>182</v>
      </c>
      <c r="C62" s="200" t="s">
        <v>134</v>
      </c>
      <c r="D62" s="199" t="s">
        <v>480</v>
      </c>
      <c r="E62" s="196"/>
      <c r="F62" s="196" t="s">
        <v>122</v>
      </c>
      <c r="G62" s="196"/>
      <c r="H62" s="196" t="s">
        <v>439</v>
      </c>
      <c r="I62" s="203">
        <v>368000</v>
      </c>
      <c r="J62" s="201">
        <v>1</v>
      </c>
      <c r="K62" s="201">
        <v>0</v>
      </c>
      <c r="L62" s="197">
        <v>1</v>
      </c>
      <c r="M62" s="196" t="s">
        <v>1</v>
      </c>
      <c r="N62" s="198">
        <v>43678</v>
      </c>
      <c r="O62" s="198">
        <v>43871</v>
      </c>
      <c r="P62" s="198"/>
      <c r="Q62" s="198"/>
      <c r="R62" s="198" t="s">
        <v>341</v>
      </c>
      <c r="S62" s="194"/>
    </row>
    <row r="63" spans="1:19" s="195" customFormat="1" ht="31.5">
      <c r="A63" s="199" t="s">
        <v>185</v>
      </c>
      <c r="B63" s="199" t="s">
        <v>182</v>
      </c>
      <c r="C63" s="200" t="s">
        <v>134</v>
      </c>
      <c r="D63" s="199" t="s">
        <v>481</v>
      </c>
      <c r="E63" s="196"/>
      <c r="F63" s="196" t="s">
        <v>122</v>
      </c>
      <c r="G63" s="196"/>
      <c r="H63" s="196" t="s">
        <v>440</v>
      </c>
      <c r="I63" s="203">
        <v>164122</v>
      </c>
      <c r="J63" s="201">
        <v>1</v>
      </c>
      <c r="K63" s="201">
        <v>0</v>
      </c>
      <c r="L63" s="197">
        <v>1</v>
      </c>
      <c r="M63" s="196" t="s">
        <v>1</v>
      </c>
      <c r="N63" s="198">
        <v>43678</v>
      </c>
      <c r="O63" s="198">
        <v>43871</v>
      </c>
      <c r="P63" s="198"/>
      <c r="Q63" s="198"/>
      <c r="R63" s="198" t="s">
        <v>341</v>
      </c>
      <c r="S63" s="194"/>
    </row>
    <row r="64" spans="1:19" s="195" customFormat="1" ht="31.5">
      <c r="A64" s="199" t="s">
        <v>186</v>
      </c>
      <c r="B64" s="199" t="s">
        <v>182</v>
      </c>
      <c r="C64" s="200" t="s">
        <v>134</v>
      </c>
      <c r="D64" s="199" t="s">
        <v>482</v>
      </c>
      <c r="E64" s="196"/>
      <c r="F64" s="196" t="s">
        <v>122</v>
      </c>
      <c r="G64" s="196"/>
      <c r="H64" s="196" t="s">
        <v>441</v>
      </c>
      <c r="I64" s="203">
        <v>276000</v>
      </c>
      <c r="J64" s="201">
        <v>1</v>
      </c>
      <c r="K64" s="201">
        <v>0</v>
      </c>
      <c r="L64" s="197">
        <v>1</v>
      </c>
      <c r="M64" s="196" t="s">
        <v>1</v>
      </c>
      <c r="N64" s="198">
        <v>43678</v>
      </c>
      <c r="O64" s="198">
        <v>43871</v>
      </c>
      <c r="P64" s="198"/>
      <c r="Q64" s="198"/>
      <c r="R64" s="198" t="s">
        <v>341</v>
      </c>
      <c r="S64" s="194"/>
    </row>
    <row r="65" spans="1:19" s="195" customFormat="1" ht="47.25">
      <c r="A65" s="199" t="s">
        <v>187</v>
      </c>
      <c r="B65" s="199" t="s">
        <v>182</v>
      </c>
      <c r="C65" s="200" t="s">
        <v>134</v>
      </c>
      <c r="D65" s="199" t="s">
        <v>483</v>
      </c>
      <c r="E65" s="196"/>
      <c r="F65" s="196" t="s">
        <v>122</v>
      </c>
      <c r="G65" s="196"/>
      <c r="H65" s="196" t="s">
        <v>442</v>
      </c>
      <c r="I65" s="203">
        <v>253000</v>
      </c>
      <c r="J65" s="201">
        <v>1</v>
      </c>
      <c r="K65" s="201">
        <v>0</v>
      </c>
      <c r="L65" s="197">
        <v>1</v>
      </c>
      <c r="M65" s="196" t="s">
        <v>1</v>
      </c>
      <c r="N65" s="198">
        <v>43678</v>
      </c>
      <c r="O65" s="198">
        <v>43871</v>
      </c>
      <c r="P65" s="198"/>
      <c r="Q65" s="198"/>
      <c r="R65" s="198" t="s">
        <v>341</v>
      </c>
      <c r="S65" s="194"/>
    </row>
    <row r="66" spans="1:19" s="195" customFormat="1" ht="47.25">
      <c r="A66" s="199" t="s">
        <v>202</v>
      </c>
      <c r="B66" s="199" t="s">
        <v>182</v>
      </c>
      <c r="C66" s="200" t="s">
        <v>134</v>
      </c>
      <c r="D66" s="199" t="s">
        <v>484</v>
      </c>
      <c r="E66" s="196"/>
      <c r="F66" s="196" t="s">
        <v>122</v>
      </c>
      <c r="G66" s="196"/>
      <c r="H66" s="196" t="s">
        <v>443</v>
      </c>
      <c r="I66" s="203">
        <v>50112</v>
      </c>
      <c r="J66" s="201">
        <v>1</v>
      </c>
      <c r="K66" s="201">
        <v>0</v>
      </c>
      <c r="L66" s="197">
        <v>1</v>
      </c>
      <c r="M66" s="196" t="s">
        <v>1</v>
      </c>
      <c r="N66" s="198">
        <v>43678</v>
      </c>
      <c r="O66" s="198">
        <v>43871</v>
      </c>
      <c r="P66" s="198"/>
      <c r="Q66" s="198"/>
      <c r="R66" s="198" t="s">
        <v>341</v>
      </c>
      <c r="S66" s="194"/>
    </row>
    <row r="67" spans="1:19" s="195" customFormat="1" ht="31.5">
      <c r="A67" s="199" t="s">
        <v>232</v>
      </c>
      <c r="B67" s="199" t="s">
        <v>182</v>
      </c>
      <c r="C67" s="200" t="s">
        <v>134</v>
      </c>
      <c r="D67" s="199" t="s">
        <v>485</v>
      </c>
      <c r="E67" s="196"/>
      <c r="F67" s="196" t="s">
        <v>122</v>
      </c>
      <c r="G67" s="196"/>
      <c r="H67" s="196" t="s">
        <v>444</v>
      </c>
      <c r="I67" s="203">
        <v>92000</v>
      </c>
      <c r="J67" s="201">
        <v>1</v>
      </c>
      <c r="K67" s="201">
        <v>0</v>
      </c>
      <c r="L67" s="197">
        <v>1</v>
      </c>
      <c r="M67" s="196" t="s">
        <v>1</v>
      </c>
      <c r="N67" s="198">
        <v>43678</v>
      </c>
      <c r="O67" s="198">
        <v>43871</v>
      </c>
      <c r="P67" s="198"/>
      <c r="Q67" s="198"/>
      <c r="R67" s="198" t="s">
        <v>341</v>
      </c>
      <c r="S67" s="194"/>
    </row>
    <row r="68" spans="1:19" s="195" customFormat="1" ht="31.5">
      <c r="A68" s="199" t="s">
        <v>180</v>
      </c>
      <c r="B68" s="199" t="s">
        <v>182</v>
      </c>
      <c r="C68" s="200" t="s">
        <v>134</v>
      </c>
      <c r="D68" s="130" t="s">
        <v>445</v>
      </c>
      <c r="E68" s="196"/>
      <c r="F68" s="196" t="s">
        <v>122</v>
      </c>
      <c r="G68" s="196"/>
      <c r="H68" s="196" t="s">
        <v>435</v>
      </c>
      <c r="I68" s="204">
        <v>368000</v>
      </c>
      <c r="J68" s="201">
        <v>1</v>
      </c>
      <c r="K68" s="201">
        <v>0</v>
      </c>
      <c r="L68" s="197">
        <v>1</v>
      </c>
      <c r="M68" s="196" t="s">
        <v>1</v>
      </c>
      <c r="N68" s="198">
        <v>43678</v>
      </c>
      <c r="O68" s="198">
        <v>43871</v>
      </c>
      <c r="P68" s="198"/>
      <c r="Q68" s="198"/>
      <c r="R68" s="198" t="s">
        <v>341</v>
      </c>
      <c r="S68" s="194"/>
    </row>
    <row r="69" spans="1:19" s="195" customFormat="1" ht="31.5">
      <c r="A69" s="199" t="s">
        <v>233</v>
      </c>
      <c r="B69" s="199" t="s">
        <v>182</v>
      </c>
      <c r="C69" s="200" t="s">
        <v>134</v>
      </c>
      <c r="D69" s="199" t="s">
        <v>446</v>
      </c>
      <c r="E69" s="196"/>
      <c r="F69" s="196" t="s">
        <v>122</v>
      </c>
      <c r="G69" s="196"/>
      <c r="H69" s="196" t="s">
        <v>436</v>
      </c>
      <c r="I69" s="204">
        <v>190172</v>
      </c>
      <c r="J69" s="201">
        <v>1</v>
      </c>
      <c r="K69" s="201">
        <v>0</v>
      </c>
      <c r="L69" s="197">
        <v>1</v>
      </c>
      <c r="M69" s="196" t="s">
        <v>1</v>
      </c>
      <c r="N69" s="198">
        <v>43678</v>
      </c>
      <c r="O69" s="198">
        <v>43871</v>
      </c>
      <c r="P69" s="198"/>
      <c r="Q69" s="198"/>
      <c r="R69" s="198" t="s">
        <v>341</v>
      </c>
      <c r="S69" s="194"/>
    </row>
    <row r="70" spans="1:19" s="195" customFormat="1" ht="31.5">
      <c r="A70" s="199" t="s">
        <v>296</v>
      </c>
      <c r="B70" s="199" t="s">
        <v>182</v>
      </c>
      <c r="C70" s="200" t="s">
        <v>134</v>
      </c>
      <c r="D70" s="199" t="s">
        <v>447</v>
      </c>
      <c r="E70" s="196"/>
      <c r="F70" s="196" t="s">
        <v>122</v>
      </c>
      <c r="G70" s="196"/>
      <c r="H70" s="196" t="s">
        <v>437</v>
      </c>
      <c r="I70" s="204">
        <v>170594</v>
      </c>
      <c r="J70" s="201">
        <v>1</v>
      </c>
      <c r="K70" s="201">
        <v>0</v>
      </c>
      <c r="L70" s="197">
        <v>1</v>
      </c>
      <c r="M70" s="196" t="s">
        <v>1</v>
      </c>
      <c r="N70" s="198">
        <v>43678</v>
      </c>
      <c r="O70" s="198">
        <v>43871</v>
      </c>
      <c r="P70" s="198"/>
      <c r="Q70" s="198"/>
      <c r="R70" s="198" t="s">
        <v>341</v>
      </c>
      <c r="S70" s="194"/>
    </row>
    <row r="71" spans="1:19" s="195" customFormat="1" ht="31.5">
      <c r="A71" s="199" t="s">
        <v>355</v>
      </c>
      <c r="B71" s="199" t="s">
        <v>182</v>
      </c>
      <c r="C71" s="200" t="s">
        <v>134</v>
      </c>
      <c r="D71" s="199" t="s">
        <v>448</v>
      </c>
      <c r="E71" s="196"/>
      <c r="F71" s="196" t="s">
        <v>122</v>
      </c>
      <c r="G71" s="196"/>
      <c r="H71" s="196" t="s">
        <v>438</v>
      </c>
      <c r="I71" s="204">
        <v>368000</v>
      </c>
      <c r="J71" s="201">
        <v>1</v>
      </c>
      <c r="K71" s="201">
        <v>0</v>
      </c>
      <c r="L71" s="197">
        <v>1</v>
      </c>
      <c r="M71" s="196" t="s">
        <v>1</v>
      </c>
      <c r="N71" s="198">
        <v>43678</v>
      </c>
      <c r="O71" s="198">
        <v>43871</v>
      </c>
      <c r="P71" s="198"/>
      <c r="Q71" s="198"/>
      <c r="R71" s="198" t="s">
        <v>341</v>
      </c>
      <c r="S71" s="194"/>
    </row>
    <row r="72" spans="1:19" s="195" customFormat="1" ht="31.5">
      <c r="A72" s="199" t="s">
        <v>456</v>
      </c>
      <c r="B72" s="199" t="s">
        <v>182</v>
      </c>
      <c r="C72" s="200" t="s">
        <v>134</v>
      </c>
      <c r="D72" s="199" t="s">
        <v>449</v>
      </c>
      <c r="E72" s="196"/>
      <c r="F72" s="196" t="s">
        <v>122</v>
      </c>
      <c r="G72" s="196"/>
      <c r="H72" s="196" t="s">
        <v>439</v>
      </c>
      <c r="I72" s="204">
        <v>368000</v>
      </c>
      <c r="J72" s="201">
        <v>1</v>
      </c>
      <c r="K72" s="201">
        <v>0</v>
      </c>
      <c r="L72" s="197">
        <v>1</v>
      </c>
      <c r="M72" s="196" t="s">
        <v>1</v>
      </c>
      <c r="N72" s="198">
        <v>43678</v>
      </c>
      <c r="O72" s="198">
        <v>43871</v>
      </c>
      <c r="P72" s="198"/>
      <c r="Q72" s="198"/>
      <c r="R72" s="198" t="s">
        <v>341</v>
      </c>
      <c r="S72" s="194"/>
    </row>
    <row r="73" spans="1:19" s="195" customFormat="1" ht="31.5">
      <c r="A73" s="199" t="s">
        <v>457</v>
      </c>
      <c r="B73" s="199" t="s">
        <v>182</v>
      </c>
      <c r="C73" s="200" t="s">
        <v>134</v>
      </c>
      <c r="D73" s="199" t="s">
        <v>450</v>
      </c>
      <c r="E73" s="196"/>
      <c r="F73" s="196" t="s">
        <v>122</v>
      </c>
      <c r="G73" s="196"/>
      <c r="H73" s="196" t="s">
        <v>440</v>
      </c>
      <c r="I73" s="204">
        <v>164122</v>
      </c>
      <c r="J73" s="201">
        <v>1</v>
      </c>
      <c r="K73" s="201">
        <v>0</v>
      </c>
      <c r="L73" s="197">
        <v>1</v>
      </c>
      <c r="M73" s="196" t="s">
        <v>1</v>
      </c>
      <c r="N73" s="198">
        <v>43678</v>
      </c>
      <c r="O73" s="198">
        <v>43871</v>
      </c>
      <c r="P73" s="198"/>
      <c r="Q73" s="198"/>
      <c r="R73" s="198" t="s">
        <v>341</v>
      </c>
      <c r="S73" s="194"/>
    </row>
    <row r="74" spans="1:19" s="195" customFormat="1" ht="47.25">
      <c r="A74" s="199" t="s">
        <v>458</v>
      </c>
      <c r="B74" s="199" t="s">
        <v>182</v>
      </c>
      <c r="C74" s="200" t="s">
        <v>134</v>
      </c>
      <c r="D74" s="199" t="s">
        <v>451</v>
      </c>
      <c r="E74" s="196"/>
      <c r="F74" s="196" t="s">
        <v>122</v>
      </c>
      <c r="G74" s="196"/>
      <c r="H74" s="196" t="s">
        <v>441</v>
      </c>
      <c r="I74" s="204">
        <v>276000</v>
      </c>
      <c r="J74" s="201">
        <v>1</v>
      </c>
      <c r="K74" s="201">
        <v>0</v>
      </c>
      <c r="L74" s="197">
        <v>1</v>
      </c>
      <c r="M74" s="196" t="s">
        <v>1</v>
      </c>
      <c r="N74" s="198">
        <v>43678</v>
      </c>
      <c r="O74" s="198">
        <v>43871</v>
      </c>
      <c r="P74" s="198"/>
      <c r="Q74" s="198"/>
      <c r="R74" s="198" t="s">
        <v>341</v>
      </c>
      <c r="S74" s="194"/>
    </row>
    <row r="75" spans="1:19" s="195" customFormat="1" ht="31.5">
      <c r="A75" s="199" t="s">
        <v>459</v>
      </c>
      <c r="B75" s="199" t="s">
        <v>182</v>
      </c>
      <c r="C75" s="200" t="s">
        <v>134</v>
      </c>
      <c r="D75" s="199" t="s">
        <v>452</v>
      </c>
      <c r="E75" s="196"/>
      <c r="F75" s="196" t="s">
        <v>122</v>
      </c>
      <c r="G75" s="196"/>
      <c r="H75" s="196" t="s">
        <v>455</v>
      </c>
      <c r="I75" s="204">
        <v>253000</v>
      </c>
      <c r="J75" s="201">
        <v>1</v>
      </c>
      <c r="K75" s="201">
        <v>0</v>
      </c>
      <c r="L75" s="197">
        <v>1</v>
      </c>
      <c r="M75" s="196" t="s">
        <v>1</v>
      </c>
      <c r="N75" s="198">
        <v>43678</v>
      </c>
      <c r="O75" s="198">
        <v>43871</v>
      </c>
      <c r="P75" s="198"/>
      <c r="Q75" s="198"/>
      <c r="R75" s="198" t="s">
        <v>341</v>
      </c>
      <c r="S75" s="194"/>
    </row>
    <row r="76" spans="1:19" s="195" customFormat="1" ht="47.25">
      <c r="A76" s="199" t="s">
        <v>460</v>
      </c>
      <c r="B76" s="199" t="s">
        <v>182</v>
      </c>
      <c r="C76" s="200" t="s">
        <v>134</v>
      </c>
      <c r="D76" s="199" t="s">
        <v>453</v>
      </c>
      <c r="E76" s="196"/>
      <c r="F76" s="196" t="s">
        <v>122</v>
      </c>
      <c r="G76" s="196"/>
      <c r="H76" s="196" t="s">
        <v>443</v>
      </c>
      <c r="I76" s="204">
        <v>50112</v>
      </c>
      <c r="J76" s="201">
        <v>1</v>
      </c>
      <c r="K76" s="201">
        <v>0</v>
      </c>
      <c r="L76" s="197">
        <v>1</v>
      </c>
      <c r="M76" s="196" t="s">
        <v>1</v>
      </c>
      <c r="N76" s="198">
        <v>43678</v>
      </c>
      <c r="O76" s="198">
        <v>43871</v>
      </c>
      <c r="P76" s="198"/>
      <c r="Q76" s="198"/>
      <c r="R76" s="198" t="s">
        <v>341</v>
      </c>
      <c r="S76" s="194"/>
    </row>
    <row r="77" spans="1:19" s="195" customFormat="1" ht="31.5">
      <c r="A77" s="199" t="s">
        <v>461</v>
      </c>
      <c r="B77" s="199" t="s">
        <v>182</v>
      </c>
      <c r="C77" s="200" t="s">
        <v>134</v>
      </c>
      <c r="D77" s="199" t="s">
        <v>454</v>
      </c>
      <c r="E77" s="196"/>
      <c r="F77" s="196" t="s">
        <v>122</v>
      </c>
      <c r="G77" s="196"/>
      <c r="H77" s="196" t="s">
        <v>444</v>
      </c>
      <c r="I77" s="204">
        <v>92000</v>
      </c>
      <c r="J77" s="201">
        <v>1</v>
      </c>
      <c r="K77" s="201">
        <v>0</v>
      </c>
      <c r="L77" s="197">
        <v>1</v>
      </c>
      <c r="M77" s="196" t="s">
        <v>1</v>
      </c>
      <c r="N77" s="198">
        <v>43678</v>
      </c>
      <c r="O77" s="198">
        <v>43871</v>
      </c>
      <c r="P77" s="198"/>
      <c r="Q77" s="198"/>
      <c r="R77" s="198" t="s">
        <v>341</v>
      </c>
      <c r="S77" s="194"/>
    </row>
    <row r="78" spans="1:19" s="195" customFormat="1" ht="31.5">
      <c r="A78" s="199" t="s">
        <v>462</v>
      </c>
      <c r="B78" s="199" t="s">
        <v>182</v>
      </c>
      <c r="C78" s="200" t="s">
        <v>134</v>
      </c>
      <c r="D78" s="199" t="s">
        <v>309</v>
      </c>
      <c r="E78" s="196"/>
      <c r="F78" s="196" t="s">
        <v>122</v>
      </c>
      <c r="G78" s="196"/>
      <c r="H78" s="196" t="s">
        <v>429</v>
      </c>
      <c r="I78" s="127">
        <v>300000</v>
      </c>
      <c r="J78" s="201">
        <v>1</v>
      </c>
      <c r="K78" s="201">
        <v>0</v>
      </c>
      <c r="L78" s="197">
        <v>1</v>
      </c>
      <c r="M78" s="196" t="s">
        <v>1</v>
      </c>
      <c r="N78" s="198">
        <v>43687</v>
      </c>
      <c r="O78" s="198">
        <v>43749</v>
      </c>
      <c r="P78" s="198"/>
      <c r="Q78" s="198"/>
      <c r="R78" s="198" t="s">
        <v>341</v>
      </c>
      <c r="S78" s="194"/>
    </row>
    <row r="79" spans="1:19" s="195" customFormat="1" ht="31.5">
      <c r="A79" s="199" t="s">
        <v>463</v>
      </c>
      <c r="B79" s="199" t="s">
        <v>182</v>
      </c>
      <c r="C79" s="200" t="s">
        <v>134</v>
      </c>
      <c r="D79" s="97" t="s">
        <v>317</v>
      </c>
      <c r="E79" s="196"/>
      <c r="F79" s="196" t="s">
        <v>122</v>
      </c>
      <c r="G79" s="196"/>
      <c r="H79" s="196"/>
      <c r="I79" s="127">
        <v>593500</v>
      </c>
      <c r="J79" s="201">
        <v>1</v>
      </c>
      <c r="K79" s="201">
        <v>0</v>
      </c>
      <c r="L79" s="197">
        <v>1</v>
      </c>
      <c r="M79" s="196" t="s">
        <v>1</v>
      </c>
      <c r="N79" s="198">
        <f>N78</f>
        <v>43687</v>
      </c>
      <c r="O79" s="198">
        <f>O78</f>
        <v>43749</v>
      </c>
      <c r="P79" s="198"/>
      <c r="Q79" s="198"/>
      <c r="R79" s="196"/>
      <c r="S79" s="194"/>
    </row>
    <row r="80" spans="1:19" s="195" customFormat="1" ht="31.5">
      <c r="A80" s="199" t="s">
        <v>464</v>
      </c>
      <c r="B80" s="199" t="s">
        <v>182</v>
      </c>
      <c r="C80" s="200" t="s">
        <v>134</v>
      </c>
      <c r="D80" s="97" t="s">
        <v>486</v>
      </c>
      <c r="E80" s="196"/>
      <c r="F80" s="196" t="s">
        <v>122</v>
      </c>
      <c r="G80" s="196"/>
      <c r="H80" s="196" t="s">
        <v>475</v>
      </c>
      <c r="I80" s="127">
        <v>381679</v>
      </c>
      <c r="J80" s="201">
        <v>1</v>
      </c>
      <c r="K80" s="201">
        <v>0</v>
      </c>
      <c r="L80" s="197">
        <v>1</v>
      </c>
      <c r="M80" s="196" t="s">
        <v>1</v>
      </c>
      <c r="N80" s="198">
        <f>N79</f>
        <v>43687</v>
      </c>
      <c r="O80" s="198">
        <v>43739</v>
      </c>
      <c r="P80" s="198" t="s">
        <v>341</v>
      </c>
      <c r="Q80" s="198"/>
      <c r="R80" s="198" t="s">
        <v>341</v>
      </c>
      <c r="S80" s="194"/>
    </row>
    <row r="81" spans="1:19" s="195" customFormat="1" ht="31.5">
      <c r="A81" s="199" t="s">
        <v>465</v>
      </c>
      <c r="B81" s="199" t="s">
        <v>182</v>
      </c>
      <c r="C81" s="200" t="s">
        <v>134</v>
      </c>
      <c r="D81" s="97" t="s">
        <v>490</v>
      </c>
      <c r="E81" s="196"/>
      <c r="F81" s="196" t="s">
        <v>122</v>
      </c>
      <c r="G81" s="196"/>
      <c r="H81" s="196" t="s">
        <v>488</v>
      </c>
      <c r="I81" s="127">
        <v>195328</v>
      </c>
      <c r="J81" s="201">
        <v>1</v>
      </c>
      <c r="K81" s="201">
        <v>0</v>
      </c>
      <c r="L81" s="197">
        <v>1</v>
      </c>
      <c r="M81" s="196" t="s">
        <v>1</v>
      </c>
      <c r="N81" s="198">
        <f>N80</f>
        <v>43687</v>
      </c>
      <c r="O81" s="198">
        <v>43739</v>
      </c>
      <c r="P81" s="198" t="s">
        <v>341</v>
      </c>
      <c r="Q81" s="198"/>
      <c r="R81" s="198" t="s">
        <v>341</v>
      </c>
      <c r="S81" s="194"/>
    </row>
    <row r="82" spans="1:19" s="195" customFormat="1" ht="31.5">
      <c r="A82" s="199" t="s">
        <v>466</v>
      </c>
      <c r="B82" s="199" t="s">
        <v>182</v>
      </c>
      <c r="C82" s="200" t="s">
        <v>134</v>
      </c>
      <c r="D82" s="97" t="s">
        <v>491</v>
      </c>
      <c r="E82" s="196"/>
      <c r="F82" s="196" t="s">
        <v>122</v>
      </c>
      <c r="G82" s="196"/>
      <c r="H82" s="196" t="s">
        <v>487</v>
      </c>
      <c r="I82" s="127">
        <v>123258</v>
      </c>
      <c r="J82" s="201">
        <v>1</v>
      </c>
      <c r="K82" s="201">
        <v>0</v>
      </c>
      <c r="L82" s="197">
        <v>1</v>
      </c>
      <c r="M82" s="196" t="s">
        <v>1</v>
      </c>
      <c r="N82" s="198">
        <f>N81</f>
        <v>43687</v>
      </c>
      <c r="O82" s="198">
        <v>43739</v>
      </c>
      <c r="P82" s="198" t="s">
        <v>341</v>
      </c>
      <c r="Q82" s="198"/>
      <c r="R82" s="198" t="s">
        <v>341</v>
      </c>
      <c r="S82" s="194"/>
    </row>
    <row r="83" spans="1:19" s="195" customFormat="1" ht="31.5">
      <c r="A83" s="199" t="s">
        <v>467</v>
      </c>
      <c r="B83" s="199" t="s">
        <v>182</v>
      </c>
      <c r="C83" s="200" t="s">
        <v>134</v>
      </c>
      <c r="D83" s="97" t="s">
        <v>492</v>
      </c>
      <c r="E83" s="196"/>
      <c r="F83" s="196" t="s">
        <v>122</v>
      </c>
      <c r="G83" s="196"/>
      <c r="H83" s="196" t="s">
        <v>489</v>
      </c>
      <c r="I83" s="127">
        <v>127735</v>
      </c>
      <c r="J83" s="201">
        <v>1</v>
      </c>
      <c r="K83" s="201">
        <v>0</v>
      </c>
      <c r="L83" s="197">
        <v>1</v>
      </c>
      <c r="M83" s="196" t="s">
        <v>1</v>
      </c>
      <c r="N83" s="198">
        <f>N82</f>
        <v>43687</v>
      </c>
      <c r="O83" s="198">
        <v>43739</v>
      </c>
      <c r="P83" s="198" t="s">
        <v>341</v>
      </c>
      <c r="Q83" s="198"/>
      <c r="R83" s="198" t="s">
        <v>341</v>
      </c>
      <c r="S83" s="194"/>
    </row>
    <row r="84" spans="1:19" s="195" customFormat="1" ht="31.5">
      <c r="A84" s="199" t="s">
        <v>468</v>
      </c>
      <c r="B84" s="199" t="s">
        <v>188</v>
      </c>
      <c r="C84" s="200" t="s">
        <v>134</v>
      </c>
      <c r="D84" s="97" t="s">
        <v>308</v>
      </c>
      <c r="E84" s="196"/>
      <c r="F84" s="196" t="s">
        <v>431</v>
      </c>
      <c r="G84" s="196"/>
      <c r="H84" s="196"/>
      <c r="I84" s="93">
        <v>25000</v>
      </c>
      <c r="J84" s="201">
        <v>1</v>
      </c>
      <c r="K84" s="201">
        <v>0</v>
      </c>
      <c r="L84" s="197">
        <v>1</v>
      </c>
      <c r="M84" s="196" t="s">
        <v>1</v>
      </c>
      <c r="N84" s="198">
        <v>43282</v>
      </c>
      <c r="O84" s="198">
        <v>43313</v>
      </c>
      <c r="P84" s="198"/>
      <c r="Q84" s="198"/>
      <c r="R84" s="198" t="s">
        <v>342</v>
      </c>
      <c r="S84" s="194"/>
    </row>
    <row r="85" spans="1:19" s="195" customFormat="1" ht="15.75">
      <c r="A85" s="199" t="s">
        <v>469</v>
      </c>
      <c r="B85" s="199" t="s">
        <v>89</v>
      </c>
      <c r="C85" s="200" t="s">
        <v>139</v>
      </c>
      <c r="D85" s="167" t="s">
        <v>292</v>
      </c>
      <c r="E85" s="196"/>
      <c r="F85" s="196" t="s">
        <v>122</v>
      </c>
      <c r="G85" s="196"/>
      <c r="H85" s="196"/>
      <c r="I85" s="93">
        <v>1700000</v>
      </c>
      <c r="J85" s="201">
        <v>1</v>
      </c>
      <c r="K85" s="201">
        <v>0</v>
      </c>
      <c r="L85" s="197">
        <v>2</v>
      </c>
      <c r="M85" s="196" t="s">
        <v>1</v>
      </c>
      <c r="N85" s="198">
        <v>43862</v>
      </c>
      <c r="O85" s="198">
        <v>43922</v>
      </c>
      <c r="P85" s="198"/>
      <c r="Q85" s="198"/>
      <c r="R85" s="196"/>
      <c r="S85" s="194"/>
    </row>
    <row r="86" spans="1:19" s="195" customFormat="1" ht="15.75">
      <c r="A86" s="199" t="s">
        <v>470</v>
      </c>
      <c r="B86" s="199" t="s">
        <v>89</v>
      </c>
      <c r="C86" s="200" t="s">
        <v>139</v>
      </c>
      <c r="D86" s="167" t="s">
        <v>293</v>
      </c>
      <c r="E86" s="196"/>
      <c r="F86" s="196" t="s">
        <v>122</v>
      </c>
      <c r="G86" s="196"/>
      <c r="H86" s="196"/>
      <c r="I86" s="93">
        <v>1700000</v>
      </c>
      <c r="J86" s="201">
        <v>1</v>
      </c>
      <c r="K86" s="201">
        <v>0</v>
      </c>
      <c r="L86" s="197">
        <v>2</v>
      </c>
      <c r="M86" s="196" t="s">
        <v>1</v>
      </c>
      <c r="N86" s="198">
        <v>43647</v>
      </c>
      <c r="O86" s="198">
        <v>43738</v>
      </c>
      <c r="P86" s="198"/>
      <c r="Q86" s="198"/>
      <c r="R86" s="196"/>
      <c r="S86" s="194"/>
    </row>
    <row r="87" spans="1:19" s="195" customFormat="1" ht="15.75">
      <c r="A87" s="199" t="s">
        <v>471</v>
      </c>
      <c r="B87" s="199" t="s">
        <v>89</v>
      </c>
      <c r="C87" s="200" t="s">
        <v>139</v>
      </c>
      <c r="D87" s="167" t="s">
        <v>294</v>
      </c>
      <c r="E87" s="196"/>
      <c r="F87" s="196" t="s">
        <v>122</v>
      </c>
      <c r="G87" s="196"/>
      <c r="H87" s="196"/>
      <c r="I87" s="93">
        <v>816500</v>
      </c>
      <c r="J87" s="201">
        <v>0</v>
      </c>
      <c r="K87" s="201">
        <v>1</v>
      </c>
      <c r="L87" s="197">
        <v>2</v>
      </c>
      <c r="M87" s="196" t="s">
        <v>1</v>
      </c>
      <c r="N87" s="198">
        <v>43862</v>
      </c>
      <c r="O87" s="198">
        <v>43952</v>
      </c>
      <c r="P87" s="198"/>
      <c r="Q87" s="198"/>
      <c r="R87" s="196"/>
      <c r="S87" s="194"/>
    </row>
    <row r="88" spans="1:19" s="195" customFormat="1" ht="15.75">
      <c r="A88" s="199" t="s">
        <v>472</v>
      </c>
      <c r="B88" s="199" t="s">
        <v>184</v>
      </c>
      <c r="C88" s="200" t="s">
        <v>139</v>
      </c>
      <c r="D88" s="167" t="s">
        <v>319</v>
      </c>
      <c r="E88" s="196"/>
      <c r="F88" s="196" t="s">
        <v>122</v>
      </c>
      <c r="G88" s="196"/>
      <c r="H88" s="196"/>
      <c r="I88" s="93">
        <v>93750</v>
      </c>
      <c r="J88" s="201">
        <v>0</v>
      </c>
      <c r="K88" s="201">
        <v>1</v>
      </c>
      <c r="L88" s="197">
        <v>2</v>
      </c>
      <c r="M88" s="196" t="s">
        <v>1</v>
      </c>
      <c r="N88" s="198">
        <v>43617</v>
      </c>
      <c r="O88" s="198">
        <v>43739</v>
      </c>
      <c r="P88" s="198"/>
      <c r="Q88" s="198"/>
      <c r="R88" s="196"/>
      <c r="S88" s="194"/>
    </row>
    <row r="89" spans="1:19" s="195" customFormat="1" ht="15.75">
      <c r="A89" s="199" t="s">
        <v>473</v>
      </c>
      <c r="B89" s="199" t="s">
        <v>184</v>
      </c>
      <c r="C89" s="200" t="s">
        <v>139</v>
      </c>
      <c r="D89" s="167" t="s">
        <v>320</v>
      </c>
      <c r="E89" s="196"/>
      <c r="F89" s="196" t="s">
        <v>122</v>
      </c>
      <c r="G89" s="196"/>
      <c r="H89" s="196"/>
      <c r="I89" s="93">
        <v>93750</v>
      </c>
      <c r="J89" s="201">
        <v>0</v>
      </c>
      <c r="K89" s="201">
        <v>1</v>
      </c>
      <c r="L89" s="197">
        <v>2</v>
      </c>
      <c r="M89" s="196" t="s">
        <v>1</v>
      </c>
      <c r="N89" s="198">
        <v>43983</v>
      </c>
      <c r="O89" s="198">
        <v>44105</v>
      </c>
      <c r="P89" s="198"/>
      <c r="Q89" s="198"/>
      <c r="R89" s="196"/>
      <c r="S89" s="194"/>
    </row>
    <row r="90" spans="1:19" s="195" customFormat="1" ht="47.25">
      <c r="A90" s="199" t="s">
        <v>474</v>
      </c>
      <c r="B90" s="128" t="s">
        <v>186</v>
      </c>
      <c r="C90" s="129" t="s">
        <v>139</v>
      </c>
      <c r="D90" s="130" t="s">
        <v>242</v>
      </c>
      <c r="E90" s="131"/>
      <c r="F90" s="131" t="s">
        <v>122</v>
      </c>
      <c r="G90" s="131">
        <v>4</v>
      </c>
      <c r="H90" s="132" t="s">
        <v>243</v>
      </c>
      <c r="I90" s="133">
        <v>45000</v>
      </c>
      <c r="J90" s="134">
        <v>0</v>
      </c>
      <c r="K90" s="134">
        <v>1</v>
      </c>
      <c r="L90" s="168">
        <v>2</v>
      </c>
      <c r="M90" s="196" t="s">
        <v>1</v>
      </c>
      <c r="N90" s="132">
        <v>43373</v>
      </c>
      <c r="O90" s="132">
        <v>43434</v>
      </c>
      <c r="P90" s="132"/>
      <c r="Q90" s="132"/>
      <c r="R90" s="196" t="s">
        <v>425</v>
      </c>
      <c r="S90" s="194"/>
    </row>
    <row r="91" spans="1:19" s="195" customFormat="1" ht="15.75">
      <c r="A91" s="199" t="s">
        <v>493</v>
      </c>
      <c r="B91" s="199" t="s">
        <v>201</v>
      </c>
      <c r="C91" s="200" t="s">
        <v>141</v>
      </c>
      <c r="D91" s="97" t="s">
        <v>413</v>
      </c>
      <c r="E91" s="196"/>
      <c r="F91" s="196" t="s">
        <v>122</v>
      </c>
      <c r="G91" s="196"/>
      <c r="H91" s="196"/>
      <c r="I91" s="93">
        <v>205000</v>
      </c>
      <c r="J91" s="201">
        <v>1</v>
      </c>
      <c r="K91" s="201">
        <v>0</v>
      </c>
      <c r="L91" s="197">
        <v>3</v>
      </c>
      <c r="M91" s="196" t="s">
        <v>1</v>
      </c>
      <c r="N91" s="198">
        <v>43374</v>
      </c>
      <c r="O91" s="198">
        <v>43405</v>
      </c>
      <c r="P91" s="198" t="s">
        <v>421</v>
      </c>
      <c r="Q91" s="198"/>
      <c r="R91" s="196" t="s">
        <v>422</v>
      </c>
      <c r="S91" s="194"/>
    </row>
    <row r="92" spans="1:19" s="195" customFormat="1" ht="15.75">
      <c r="A92" s="199" t="s">
        <v>494</v>
      </c>
      <c r="B92" s="199" t="s">
        <v>201</v>
      </c>
      <c r="C92" s="200" t="s">
        <v>141</v>
      </c>
      <c r="D92" s="97" t="s">
        <v>333</v>
      </c>
      <c r="E92" s="196"/>
      <c r="F92" s="196" t="s">
        <v>334</v>
      </c>
      <c r="G92" s="196"/>
      <c r="H92" s="196"/>
      <c r="I92" s="93">
        <v>95000</v>
      </c>
      <c r="J92" s="201">
        <v>1</v>
      </c>
      <c r="K92" s="201">
        <v>0</v>
      </c>
      <c r="L92" s="197">
        <v>3</v>
      </c>
      <c r="M92" s="196" t="s">
        <v>334</v>
      </c>
      <c r="N92" s="198">
        <v>43374</v>
      </c>
      <c r="O92" s="198">
        <v>43405</v>
      </c>
      <c r="P92" s="97"/>
      <c r="Q92" s="198"/>
      <c r="R92" s="198" t="s">
        <v>343</v>
      </c>
      <c r="S92" s="194"/>
    </row>
    <row r="93" spans="2:19" ht="15.75">
      <c r="B93" s="101"/>
      <c r="C93" s="4"/>
      <c r="D93" s="4"/>
      <c r="E93" s="4"/>
      <c r="F93" s="4"/>
      <c r="G93" s="4"/>
      <c r="H93" s="123" t="s">
        <v>82</v>
      </c>
      <c r="I93" s="124">
        <f>SUM(I58:I92)</f>
        <v>11095500</v>
      </c>
      <c r="J93" s="5"/>
      <c r="K93" s="5"/>
      <c r="L93" s="27"/>
      <c r="M93" s="4"/>
      <c r="N93" s="4"/>
      <c r="O93" s="4"/>
      <c r="P93" s="4"/>
      <c r="Q93" s="27"/>
      <c r="R93" s="27"/>
      <c r="S93" s="27"/>
    </row>
    <row r="94" spans="2:19" ht="15.75">
      <c r="B94" s="101"/>
      <c r="C94" s="4"/>
      <c r="D94" s="4"/>
      <c r="E94" s="4"/>
      <c r="F94" s="4"/>
      <c r="G94" s="4"/>
      <c r="H94" s="123"/>
      <c r="I94" s="123"/>
      <c r="J94" s="5"/>
      <c r="K94" s="5"/>
      <c r="L94" s="27"/>
      <c r="M94" s="4"/>
      <c r="N94" s="4"/>
      <c r="O94" s="4"/>
      <c r="P94" s="4"/>
      <c r="Q94" s="27"/>
      <c r="R94" s="27"/>
      <c r="S94" s="27"/>
    </row>
    <row r="95" spans="1:19" ht="15.75" customHeight="1">
      <c r="A95" s="205" t="s">
        <v>297</v>
      </c>
      <c r="B95" s="239" t="s">
        <v>5</v>
      </c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120"/>
    </row>
    <row r="96" spans="1:19" ht="15.75" customHeight="1">
      <c r="A96" s="206"/>
      <c r="B96" s="213" t="s">
        <v>277</v>
      </c>
      <c r="C96" s="213" t="s">
        <v>95</v>
      </c>
      <c r="D96" s="235" t="s">
        <v>13</v>
      </c>
      <c r="E96" s="235" t="s">
        <v>27</v>
      </c>
      <c r="F96" s="235" t="s">
        <v>311</v>
      </c>
      <c r="G96" s="235" t="s">
        <v>26</v>
      </c>
      <c r="H96" s="235" t="s">
        <v>28</v>
      </c>
      <c r="I96" s="244"/>
      <c r="J96" s="244"/>
      <c r="K96" s="223"/>
      <c r="L96" s="235" t="s">
        <v>34</v>
      </c>
      <c r="M96" s="235" t="s">
        <v>33</v>
      </c>
      <c r="N96" s="222" t="s">
        <v>14</v>
      </c>
      <c r="O96" s="223"/>
      <c r="P96" s="235" t="s">
        <v>39</v>
      </c>
      <c r="Q96" s="235" t="s">
        <v>32</v>
      </c>
      <c r="R96" s="213" t="s">
        <v>8</v>
      </c>
      <c r="S96" s="119"/>
    </row>
    <row r="97" spans="1:19" ht="31.5">
      <c r="A97" s="207"/>
      <c r="B97" s="213"/>
      <c r="C97" s="213"/>
      <c r="D97" s="236"/>
      <c r="E97" s="236"/>
      <c r="F97" s="236"/>
      <c r="G97" s="236"/>
      <c r="H97" s="236"/>
      <c r="I97" s="82" t="s">
        <v>332</v>
      </c>
      <c r="J97" s="50" t="s">
        <v>30</v>
      </c>
      <c r="K97" s="50" t="s">
        <v>29</v>
      </c>
      <c r="L97" s="236"/>
      <c r="M97" s="236"/>
      <c r="N97" s="99" t="s">
        <v>17</v>
      </c>
      <c r="O97" s="99" t="s">
        <v>3</v>
      </c>
      <c r="P97" s="236"/>
      <c r="Q97" s="236"/>
      <c r="R97" s="213"/>
      <c r="S97" s="119"/>
    </row>
    <row r="98" spans="1:19" s="51" customFormat="1" ht="15.75">
      <c r="A98" s="109" t="s">
        <v>214</v>
      </c>
      <c r="B98" s="109" t="s">
        <v>147</v>
      </c>
      <c r="C98" s="112" t="s">
        <v>134</v>
      </c>
      <c r="D98" s="97" t="s">
        <v>310</v>
      </c>
      <c r="E98" s="91"/>
      <c r="F98" s="91" t="s">
        <v>1</v>
      </c>
      <c r="G98" s="91"/>
      <c r="H98" s="112" t="s">
        <v>198</v>
      </c>
      <c r="I98" s="93">
        <f>23644000/2</f>
        <v>11822000</v>
      </c>
      <c r="J98" s="175">
        <v>0</v>
      </c>
      <c r="K98" s="175">
        <v>1</v>
      </c>
      <c r="L98" s="92">
        <v>1</v>
      </c>
      <c r="M98" s="91" t="s">
        <v>1</v>
      </c>
      <c r="N98" s="144">
        <v>42500</v>
      </c>
      <c r="O98" s="144">
        <v>42501</v>
      </c>
      <c r="P98" s="112" t="s">
        <v>133</v>
      </c>
      <c r="Q98" s="98"/>
      <c r="R98" s="91" t="s">
        <v>295</v>
      </c>
      <c r="S98" s="28"/>
    </row>
    <row r="99" spans="1:19" s="51" customFormat="1" ht="15.75">
      <c r="A99" s="109" t="s">
        <v>201</v>
      </c>
      <c r="B99" s="109" t="s">
        <v>147</v>
      </c>
      <c r="C99" s="112" t="s">
        <v>134</v>
      </c>
      <c r="D99" s="97" t="s">
        <v>132</v>
      </c>
      <c r="E99" s="91"/>
      <c r="F99" s="91" t="s">
        <v>1</v>
      </c>
      <c r="G99" s="91"/>
      <c r="H99" s="112" t="s">
        <v>198</v>
      </c>
      <c r="I99" s="93">
        <f>I98</f>
        <v>11822000</v>
      </c>
      <c r="J99" s="175">
        <v>0</v>
      </c>
      <c r="K99" s="175">
        <v>1</v>
      </c>
      <c r="L99" s="92">
        <v>1</v>
      </c>
      <c r="M99" s="91" t="s">
        <v>1</v>
      </c>
      <c r="N99" s="144">
        <v>42500</v>
      </c>
      <c r="O99" s="144">
        <v>42501</v>
      </c>
      <c r="P99" s="112" t="s">
        <v>133</v>
      </c>
      <c r="Q99" s="98"/>
      <c r="R99" s="91" t="s">
        <v>295</v>
      </c>
      <c r="S99" s="28"/>
    </row>
    <row r="100" spans="1:19" s="51" customFormat="1" ht="31.5">
      <c r="A100" s="109" t="s">
        <v>203</v>
      </c>
      <c r="B100" s="109" t="s">
        <v>149</v>
      </c>
      <c r="C100" s="112" t="s">
        <v>134</v>
      </c>
      <c r="D100" s="97" t="s">
        <v>318</v>
      </c>
      <c r="E100" s="91"/>
      <c r="F100" s="91" t="s">
        <v>137</v>
      </c>
      <c r="G100" s="91"/>
      <c r="H100" s="91"/>
      <c r="I100" s="93">
        <v>100000</v>
      </c>
      <c r="J100" s="175">
        <v>1</v>
      </c>
      <c r="K100" s="175">
        <v>0</v>
      </c>
      <c r="L100" s="92">
        <v>1</v>
      </c>
      <c r="M100" s="91" t="s">
        <v>1</v>
      </c>
      <c r="N100" s="98">
        <v>43709</v>
      </c>
      <c r="O100" s="98">
        <v>43891</v>
      </c>
      <c r="P100" s="112"/>
      <c r="Q100" s="98"/>
      <c r="R100" s="91" t="s">
        <v>430</v>
      </c>
      <c r="S100" s="28"/>
    </row>
    <row r="101" spans="1:19" s="51" customFormat="1" ht="15.75">
      <c r="A101" s="109" t="s">
        <v>212</v>
      </c>
      <c r="B101" s="125" t="s">
        <v>183</v>
      </c>
      <c r="C101" s="112" t="s">
        <v>139</v>
      </c>
      <c r="D101" s="97" t="s">
        <v>221</v>
      </c>
      <c r="E101" s="97"/>
      <c r="F101" s="91" t="s">
        <v>1</v>
      </c>
      <c r="G101" s="98"/>
      <c r="H101" s="169"/>
      <c r="I101" s="127">
        <v>4200000</v>
      </c>
      <c r="J101" s="166">
        <v>0</v>
      </c>
      <c r="K101" s="166">
        <v>1</v>
      </c>
      <c r="L101" s="92">
        <v>2</v>
      </c>
      <c r="M101" s="91" t="s">
        <v>1</v>
      </c>
      <c r="N101" s="98">
        <v>43953</v>
      </c>
      <c r="O101" s="98">
        <v>44012</v>
      </c>
      <c r="P101" s="112" t="s">
        <v>133</v>
      </c>
      <c r="Q101" s="98"/>
      <c r="R101" s="91"/>
      <c r="S101" s="28"/>
    </row>
    <row r="102" spans="1:19" s="51" customFormat="1" ht="15.75">
      <c r="A102" s="109" t="s">
        <v>211</v>
      </c>
      <c r="B102" s="125" t="s">
        <v>183</v>
      </c>
      <c r="C102" s="112" t="s">
        <v>139</v>
      </c>
      <c r="D102" s="97" t="s">
        <v>222</v>
      </c>
      <c r="E102" s="97"/>
      <c r="F102" s="91" t="s">
        <v>1</v>
      </c>
      <c r="G102" s="98"/>
      <c r="H102" s="169"/>
      <c r="I102" s="127">
        <v>4200000</v>
      </c>
      <c r="J102" s="166">
        <v>0</v>
      </c>
      <c r="K102" s="166">
        <v>1</v>
      </c>
      <c r="L102" s="92">
        <v>2</v>
      </c>
      <c r="M102" s="91" t="s">
        <v>1</v>
      </c>
      <c r="N102" s="98">
        <v>43770</v>
      </c>
      <c r="O102" s="98">
        <v>43830</v>
      </c>
      <c r="P102" s="112" t="s">
        <v>133</v>
      </c>
      <c r="Q102" s="98"/>
      <c r="R102" s="91"/>
      <c r="S102" s="28"/>
    </row>
    <row r="103" spans="1:19" s="51" customFormat="1" ht="15.75">
      <c r="A103" s="109" t="s">
        <v>210</v>
      </c>
      <c r="B103" s="125" t="s">
        <v>183</v>
      </c>
      <c r="C103" s="112" t="s">
        <v>139</v>
      </c>
      <c r="D103" s="97" t="s">
        <v>224</v>
      </c>
      <c r="E103" s="97"/>
      <c r="F103" s="91" t="s">
        <v>1</v>
      </c>
      <c r="G103" s="98"/>
      <c r="H103" s="169"/>
      <c r="I103" s="127">
        <v>1628000</v>
      </c>
      <c r="J103" s="166">
        <v>0</v>
      </c>
      <c r="K103" s="166">
        <v>1</v>
      </c>
      <c r="L103" s="92">
        <v>2</v>
      </c>
      <c r="M103" s="91" t="s">
        <v>1</v>
      </c>
      <c r="N103" s="98">
        <v>44166</v>
      </c>
      <c r="O103" s="98">
        <v>44228</v>
      </c>
      <c r="P103" s="112" t="s">
        <v>133</v>
      </c>
      <c r="Q103" s="98"/>
      <c r="R103" s="91"/>
      <c r="S103" s="28"/>
    </row>
    <row r="104" spans="1:19" s="51" customFormat="1" ht="15.75">
      <c r="A104" s="109" t="s">
        <v>209</v>
      </c>
      <c r="B104" s="109" t="s">
        <v>185</v>
      </c>
      <c r="C104" s="112" t="s">
        <v>139</v>
      </c>
      <c r="D104" s="167" t="s">
        <v>344</v>
      </c>
      <c r="E104" s="91"/>
      <c r="F104" s="91" t="s">
        <v>1</v>
      </c>
      <c r="G104" s="91"/>
      <c r="H104" s="98"/>
      <c r="I104" s="127">
        <v>2000000</v>
      </c>
      <c r="J104" s="166">
        <v>0</v>
      </c>
      <c r="K104" s="166">
        <v>1</v>
      </c>
      <c r="L104" s="92">
        <v>2</v>
      </c>
      <c r="M104" s="91" t="s">
        <v>1</v>
      </c>
      <c r="N104" s="98">
        <v>43739</v>
      </c>
      <c r="O104" s="98">
        <v>43800</v>
      </c>
      <c r="P104" s="112" t="s">
        <v>133</v>
      </c>
      <c r="Q104" s="98"/>
      <c r="R104" s="91"/>
      <c r="S104" s="28"/>
    </row>
    <row r="105" spans="1:19" s="51" customFormat="1" ht="47.25">
      <c r="A105" s="109" t="s">
        <v>208</v>
      </c>
      <c r="B105" s="109" t="s">
        <v>186</v>
      </c>
      <c r="C105" s="112" t="s">
        <v>139</v>
      </c>
      <c r="D105" s="97" t="s">
        <v>225</v>
      </c>
      <c r="E105" s="91"/>
      <c r="F105" s="91" t="s">
        <v>1</v>
      </c>
      <c r="G105" s="91"/>
      <c r="H105" s="98" t="s">
        <v>226</v>
      </c>
      <c r="I105" s="127">
        <v>2181000</v>
      </c>
      <c r="J105" s="166">
        <v>1</v>
      </c>
      <c r="K105" s="166">
        <v>0</v>
      </c>
      <c r="L105" s="92">
        <v>2</v>
      </c>
      <c r="M105" s="91" t="s">
        <v>1</v>
      </c>
      <c r="N105" s="98">
        <v>43191</v>
      </c>
      <c r="O105" s="98">
        <v>43252</v>
      </c>
      <c r="P105" s="98" t="s">
        <v>133</v>
      </c>
      <c r="Q105" s="98"/>
      <c r="R105" s="91" t="s">
        <v>345</v>
      </c>
      <c r="S105" s="28"/>
    </row>
    <row r="106" spans="1:19" s="51" customFormat="1" ht="47.25">
      <c r="A106" s="109" t="s">
        <v>207</v>
      </c>
      <c r="B106" s="109" t="s">
        <v>186</v>
      </c>
      <c r="C106" s="112" t="s">
        <v>139</v>
      </c>
      <c r="D106" s="97" t="s">
        <v>274</v>
      </c>
      <c r="E106" s="91"/>
      <c r="F106" s="91" t="s">
        <v>227</v>
      </c>
      <c r="G106" s="91"/>
      <c r="H106" s="98" t="s">
        <v>404</v>
      </c>
      <c r="I106" s="126">
        <v>1902500</v>
      </c>
      <c r="J106" s="166">
        <v>1</v>
      </c>
      <c r="K106" s="166">
        <v>0</v>
      </c>
      <c r="L106" s="92">
        <v>2</v>
      </c>
      <c r="M106" s="91" t="s">
        <v>1</v>
      </c>
      <c r="N106" s="98">
        <v>43449</v>
      </c>
      <c r="O106" s="98">
        <v>43496</v>
      </c>
      <c r="P106" s="98"/>
      <c r="Q106" s="98"/>
      <c r="R106" s="91" t="s">
        <v>346</v>
      </c>
      <c r="S106" s="28"/>
    </row>
    <row r="107" spans="1:19" s="51" customFormat="1" ht="15.75">
      <c r="A107" s="109" t="s">
        <v>206</v>
      </c>
      <c r="B107" s="108" t="s">
        <v>186</v>
      </c>
      <c r="C107" s="112" t="s">
        <v>139</v>
      </c>
      <c r="D107" s="97" t="s">
        <v>228</v>
      </c>
      <c r="E107" s="91"/>
      <c r="F107" s="91" t="s">
        <v>1</v>
      </c>
      <c r="G107" s="91"/>
      <c r="H107" s="98"/>
      <c r="I107" s="126">
        <v>1260000</v>
      </c>
      <c r="J107" s="166">
        <v>1</v>
      </c>
      <c r="K107" s="166">
        <v>0</v>
      </c>
      <c r="L107" s="92">
        <v>2</v>
      </c>
      <c r="M107" s="91" t="s">
        <v>1</v>
      </c>
      <c r="N107" s="98">
        <v>43498</v>
      </c>
      <c r="O107" s="98">
        <v>43556</v>
      </c>
      <c r="P107" s="98" t="s">
        <v>133</v>
      </c>
      <c r="Q107" s="98"/>
      <c r="R107" s="91" t="s">
        <v>405</v>
      </c>
      <c r="S107" s="28"/>
    </row>
    <row r="108" spans="1:19" s="51" customFormat="1" ht="47.25">
      <c r="A108" s="109" t="s">
        <v>205</v>
      </c>
      <c r="B108" s="108" t="s">
        <v>186</v>
      </c>
      <c r="C108" s="112" t="s">
        <v>139</v>
      </c>
      <c r="D108" s="97" t="s">
        <v>230</v>
      </c>
      <c r="E108" s="91"/>
      <c r="F108" s="91" t="s">
        <v>119</v>
      </c>
      <c r="G108" s="91">
        <v>2</v>
      </c>
      <c r="H108" s="98" t="s">
        <v>231</v>
      </c>
      <c r="I108" s="126">
        <v>616549.56</v>
      </c>
      <c r="J108" s="166">
        <v>1</v>
      </c>
      <c r="K108" s="166">
        <v>0</v>
      </c>
      <c r="L108" s="92">
        <v>2</v>
      </c>
      <c r="M108" s="91" t="s">
        <v>121</v>
      </c>
      <c r="N108" s="98">
        <v>43215</v>
      </c>
      <c r="O108" s="98">
        <v>43283</v>
      </c>
      <c r="P108" s="98"/>
      <c r="Q108" s="98"/>
      <c r="R108" s="91" t="s">
        <v>337</v>
      </c>
      <c r="S108" s="28"/>
    </row>
    <row r="109" spans="1:19" s="51" customFormat="1" ht="31.5">
      <c r="A109" s="109" t="s">
        <v>204</v>
      </c>
      <c r="B109" s="108" t="s">
        <v>186</v>
      </c>
      <c r="C109" s="112" t="s">
        <v>139</v>
      </c>
      <c r="D109" s="97" t="s">
        <v>234</v>
      </c>
      <c r="E109" s="91"/>
      <c r="F109" s="91" t="s">
        <v>227</v>
      </c>
      <c r="G109" s="91"/>
      <c r="H109" s="98" t="s">
        <v>235</v>
      </c>
      <c r="I109" s="126">
        <v>60048.04</v>
      </c>
      <c r="J109" s="166">
        <v>1</v>
      </c>
      <c r="K109" s="166">
        <v>0</v>
      </c>
      <c r="L109" s="92">
        <v>2</v>
      </c>
      <c r="M109" s="91" t="s">
        <v>1</v>
      </c>
      <c r="N109" s="98">
        <v>43284</v>
      </c>
      <c r="O109" s="98">
        <v>43344</v>
      </c>
      <c r="P109" s="98"/>
      <c r="Q109" s="98"/>
      <c r="R109" s="91" t="s">
        <v>423</v>
      </c>
      <c r="S109" s="28"/>
    </row>
    <row r="110" spans="1:19" s="51" customFormat="1" ht="31.5">
      <c r="A110" s="109" t="s">
        <v>213</v>
      </c>
      <c r="B110" s="108" t="s">
        <v>186</v>
      </c>
      <c r="C110" s="112" t="s">
        <v>139</v>
      </c>
      <c r="D110" s="97" t="s">
        <v>237</v>
      </c>
      <c r="E110" s="91"/>
      <c r="F110" s="91" t="s">
        <v>227</v>
      </c>
      <c r="G110" s="91"/>
      <c r="H110" s="98" t="s">
        <v>388</v>
      </c>
      <c r="I110" s="126">
        <v>467402</v>
      </c>
      <c r="J110" s="166">
        <v>1</v>
      </c>
      <c r="K110" s="166">
        <v>0</v>
      </c>
      <c r="L110" s="92">
        <v>2</v>
      </c>
      <c r="M110" s="91" t="s">
        <v>1</v>
      </c>
      <c r="N110" s="98">
        <v>43435</v>
      </c>
      <c r="O110" s="98">
        <v>43497</v>
      </c>
      <c r="P110" s="98"/>
      <c r="Q110" s="98"/>
      <c r="R110" s="91" t="s">
        <v>347</v>
      </c>
      <c r="S110" s="28"/>
    </row>
    <row r="111" spans="1:19" s="51" customFormat="1" ht="15.75">
      <c r="A111" s="109" t="s">
        <v>220</v>
      </c>
      <c r="B111" s="108" t="s">
        <v>186</v>
      </c>
      <c r="C111" s="112" t="s">
        <v>139</v>
      </c>
      <c r="D111" s="97" t="s">
        <v>238</v>
      </c>
      <c r="E111" s="91"/>
      <c r="F111" s="91" t="s">
        <v>1</v>
      </c>
      <c r="G111" s="91"/>
      <c r="H111" s="98" t="s">
        <v>239</v>
      </c>
      <c r="I111" s="126">
        <v>3500000</v>
      </c>
      <c r="J111" s="166">
        <v>0</v>
      </c>
      <c r="K111" s="166">
        <v>1</v>
      </c>
      <c r="L111" s="92">
        <v>2</v>
      </c>
      <c r="M111" s="91" t="s">
        <v>1</v>
      </c>
      <c r="N111" s="98">
        <v>43137</v>
      </c>
      <c r="O111" s="98">
        <v>43196</v>
      </c>
      <c r="P111" s="98" t="s">
        <v>133</v>
      </c>
      <c r="Q111" s="98"/>
      <c r="R111" s="91" t="s">
        <v>295</v>
      </c>
      <c r="S111" s="28"/>
    </row>
    <row r="112" spans="1:19" s="51" customFormat="1" ht="15.75">
      <c r="A112" s="109" t="s">
        <v>275</v>
      </c>
      <c r="B112" s="108" t="s">
        <v>186</v>
      </c>
      <c r="C112" s="112" t="s">
        <v>139</v>
      </c>
      <c r="D112" s="97" t="s">
        <v>268</v>
      </c>
      <c r="F112" s="91" t="s">
        <v>1</v>
      </c>
      <c r="G112" s="91"/>
      <c r="H112" s="98" t="s">
        <v>240</v>
      </c>
      <c r="I112" s="126">
        <v>625000</v>
      </c>
      <c r="J112" s="166">
        <v>0</v>
      </c>
      <c r="K112" s="166">
        <v>1</v>
      </c>
      <c r="L112" s="92">
        <v>2</v>
      </c>
      <c r="M112" s="91" t="s">
        <v>1</v>
      </c>
      <c r="N112" s="98">
        <v>43160</v>
      </c>
      <c r="O112" s="98">
        <v>43435</v>
      </c>
      <c r="P112" s="98" t="s">
        <v>133</v>
      </c>
      <c r="Q112" s="98"/>
      <c r="R112" s="91" t="s">
        <v>241</v>
      </c>
      <c r="S112" s="28"/>
    </row>
    <row r="113" spans="1:19" s="51" customFormat="1" ht="31.5">
      <c r="A113" s="109" t="s">
        <v>223</v>
      </c>
      <c r="B113" s="108" t="s">
        <v>186</v>
      </c>
      <c r="C113" s="112" t="s">
        <v>139</v>
      </c>
      <c r="D113" s="97" t="s">
        <v>245</v>
      </c>
      <c r="E113" s="91"/>
      <c r="F113" s="91" t="s">
        <v>1</v>
      </c>
      <c r="G113" s="91"/>
      <c r="H113" s="98" t="s">
        <v>246</v>
      </c>
      <c r="I113" s="126">
        <v>13600</v>
      </c>
      <c r="J113" s="166">
        <v>0</v>
      </c>
      <c r="K113" s="166">
        <v>1</v>
      </c>
      <c r="L113" s="92">
        <v>2</v>
      </c>
      <c r="M113" s="91" t="s">
        <v>1</v>
      </c>
      <c r="N113" s="98">
        <v>43296</v>
      </c>
      <c r="O113" s="98">
        <v>43405</v>
      </c>
      <c r="P113" s="98" t="s">
        <v>247</v>
      </c>
      <c r="Q113" s="98"/>
      <c r="R113" s="91" t="s">
        <v>348</v>
      </c>
      <c r="S113" s="28"/>
    </row>
    <row r="114" spans="1:19" s="51" customFormat="1" ht="47.25">
      <c r="A114" s="109" t="s">
        <v>229</v>
      </c>
      <c r="B114" s="108" t="s">
        <v>186</v>
      </c>
      <c r="C114" s="112" t="s">
        <v>139</v>
      </c>
      <c r="D114" s="97" t="s">
        <v>290</v>
      </c>
      <c r="E114" s="91"/>
      <c r="F114" s="91" t="s">
        <v>1</v>
      </c>
      <c r="G114" s="91"/>
      <c r="H114" s="98" t="s">
        <v>249</v>
      </c>
      <c r="I114" s="126">
        <v>31900</v>
      </c>
      <c r="J114" s="166">
        <v>0</v>
      </c>
      <c r="K114" s="166">
        <v>1</v>
      </c>
      <c r="L114" s="92">
        <v>2</v>
      </c>
      <c r="M114" s="91" t="s">
        <v>1</v>
      </c>
      <c r="N114" s="98">
        <v>43405</v>
      </c>
      <c r="O114" s="98">
        <v>43466</v>
      </c>
      <c r="P114" s="98"/>
      <c r="Q114" s="98"/>
      <c r="R114" s="91" t="s">
        <v>346</v>
      </c>
      <c r="S114" s="28"/>
    </row>
    <row r="115" spans="1:19" s="51" customFormat="1" ht="15.75">
      <c r="A115" s="109" t="s">
        <v>236</v>
      </c>
      <c r="B115" s="108" t="s">
        <v>186</v>
      </c>
      <c r="C115" s="112" t="s">
        <v>139</v>
      </c>
      <c r="D115" s="97" t="s">
        <v>251</v>
      </c>
      <c r="F115" s="91" t="s">
        <v>1</v>
      </c>
      <c r="G115" s="91"/>
      <c r="H115" s="98" t="s">
        <v>252</v>
      </c>
      <c r="I115" s="126">
        <v>182500</v>
      </c>
      <c r="J115" s="166">
        <v>0</v>
      </c>
      <c r="K115" s="166">
        <v>1</v>
      </c>
      <c r="L115" s="92">
        <v>2</v>
      </c>
      <c r="M115" s="91" t="s">
        <v>1</v>
      </c>
      <c r="N115" s="98">
        <v>43175</v>
      </c>
      <c r="O115" s="98">
        <v>43266</v>
      </c>
      <c r="P115" s="98" t="s">
        <v>133</v>
      </c>
      <c r="Q115" s="98"/>
      <c r="R115" s="91" t="s">
        <v>337</v>
      </c>
      <c r="S115" s="28"/>
    </row>
    <row r="116" spans="1:19" s="51" customFormat="1" ht="31.5">
      <c r="A116" s="109" t="s">
        <v>276</v>
      </c>
      <c r="B116" s="108" t="s">
        <v>186</v>
      </c>
      <c r="C116" s="112" t="s">
        <v>139</v>
      </c>
      <c r="D116" s="97" t="s">
        <v>253</v>
      </c>
      <c r="E116" s="91"/>
      <c r="F116" s="91" t="s">
        <v>137</v>
      </c>
      <c r="G116" s="91"/>
      <c r="H116" s="98" t="s">
        <v>372</v>
      </c>
      <c r="I116" s="126">
        <v>603000</v>
      </c>
      <c r="J116" s="182">
        <v>1</v>
      </c>
      <c r="K116" s="182">
        <v>0</v>
      </c>
      <c r="L116" s="92">
        <v>2</v>
      </c>
      <c r="M116" s="91" t="s">
        <v>121</v>
      </c>
      <c r="N116" s="98">
        <v>43344</v>
      </c>
      <c r="O116" s="98">
        <v>43435</v>
      </c>
      <c r="P116" s="98"/>
      <c r="Q116" s="98"/>
      <c r="R116" s="91" t="s">
        <v>349</v>
      </c>
      <c r="S116" s="28"/>
    </row>
    <row r="117" spans="1:19" s="51" customFormat="1" ht="33" customHeight="1">
      <c r="A117" s="109" t="s">
        <v>244</v>
      </c>
      <c r="B117" s="108" t="s">
        <v>392</v>
      </c>
      <c r="C117" s="112" t="s">
        <v>139</v>
      </c>
      <c r="D117" s="97" t="s">
        <v>393</v>
      </c>
      <c r="E117" s="91"/>
      <c r="F117" s="91" t="s">
        <v>1</v>
      </c>
      <c r="G117" s="91"/>
      <c r="H117" s="98"/>
      <c r="I117" s="93">
        <v>860000</v>
      </c>
      <c r="J117" s="182">
        <v>1</v>
      </c>
      <c r="K117" s="182">
        <v>0</v>
      </c>
      <c r="L117" s="92">
        <v>2</v>
      </c>
      <c r="M117" s="91" t="s">
        <v>1</v>
      </c>
      <c r="N117" s="98">
        <v>43480</v>
      </c>
      <c r="O117" s="98">
        <v>43539</v>
      </c>
      <c r="P117" s="98" t="s">
        <v>133</v>
      </c>
      <c r="Q117" s="98"/>
      <c r="R117" s="91" t="s">
        <v>350</v>
      </c>
      <c r="S117" s="28"/>
    </row>
    <row r="118" spans="1:19" s="51" customFormat="1" ht="15.75">
      <c r="A118" s="109" t="s">
        <v>248</v>
      </c>
      <c r="B118" s="108" t="s">
        <v>214</v>
      </c>
      <c r="C118" s="112" t="s">
        <v>141</v>
      </c>
      <c r="D118" s="97" t="s">
        <v>123</v>
      </c>
      <c r="E118" s="91"/>
      <c r="F118" s="91" t="s">
        <v>122</v>
      </c>
      <c r="G118" s="91"/>
      <c r="H118" s="98"/>
      <c r="I118" s="93">
        <v>120000</v>
      </c>
      <c r="J118" s="182">
        <v>1</v>
      </c>
      <c r="K118" s="182">
        <v>0</v>
      </c>
      <c r="L118" s="92">
        <v>3</v>
      </c>
      <c r="M118" s="91" t="s">
        <v>1</v>
      </c>
      <c r="N118" s="98">
        <v>43466</v>
      </c>
      <c r="O118" s="98">
        <v>43525</v>
      </c>
      <c r="P118" s="98"/>
      <c r="Q118" s="98"/>
      <c r="R118" s="91" t="s">
        <v>136</v>
      </c>
      <c r="S118" s="28"/>
    </row>
    <row r="119" spans="1:19" s="51" customFormat="1" ht="31.5">
      <c r="A119" s="109" t="s">
        <v>250</v>
      </c>
      <c r="B119" s="108" t="s">
        <v>212</v>
      </c>
      <c r="C119" s="112" t="s">
        <v>141</v>
      </c>
      <c r="D119" s="97" t="s">
        <v>495</v>
      </c>
      <c r="E119" s="91"/>
      <c r="F119" s="91" t="s">
        <v>122</v>
      </c>
      <c r="G119" s="91"/>
      <c r="H119" s="98"/>
      <c r="I119" s="93">
        <v>40000</v>
      </c>
      <c r="J119" s="182">
        <v>1</v>
      </c>
      <c r="K119" s="182">
        <v>0</v>
      </c>
      <c r="L119" s="92">
        <v>3</v>
      </c>
      <c r="M119" s="91" t="s">
        <v>1</v>
      </c>
      <c r="N119" s="98">
        <v>43497</v>
      </c>
      <c r="O119" s="98">
        <v>43525</v>
      </c>
      <c r="P119" s="98"/>
      <c r="Q119" s="98"/>
      <c r="R119" s="196" t="s">
        <v>496</v>
      </c>
      <c r="S119" s="28"/>
    </row>
    <row r="120" spans="1:19" s="51" customFormat="1" ht="15.75">
      <c r="A120" s="109" t="s">
        <v>255</v>
      </c>
      <c r="B120" s="109" t="s">
        <v>208</v>
      </c>
      <c r="C120" s="112" t="s">
        <v>141</v>
      </c>
      <c r="D120" s="97" t="s">
        <v>291</v>
      </c>
      <c r="E120" s="91"/>
      <c r="F120" s="91" t="s">
        <v>1</v>
      </c>
      <c r="G120" s="91"/>
      <c r="H120" s="98"/>
      <c r="I120" s="93">
        <v>500000</v>
      </c>
      <c r="J120" s="182">
        <v>0</v>
      </c>
      <c r="K120" s="182">
        <v>1</v>
      </c>
      <c r="L120" s="92">
        <v>3</v>
      </c>
      <c r="M120" s="91" t="s">
        <v>1</v>
      </c>
      <c r="N120" s="98" t="s">
        <v>128</v>
      </c>
      <c r="O120" s="98" t="s">
        <v>140</v>
      </c>
      <c r="P120" s="98"/>
      <c r="Q120" s="98"/>
      <c r="R120" s="91" t="s">
        <v>129</v>
      </c>
      <c r="S120" s="28"/>
    </row>
    <row r="121" spans="1:19" s="51" customFormat="1" ht="47.25">
      <c r="A121" s="109" t="s">
        <v>373</v>
      </c>
      <c r="B121" s="108" t="s">
        <v>186</v>
      </c>
      <c r="C121" s="112" t="s">
        <v>139</v>
      </c>
      <c r="D121" s="97" t="s">
        <v>374</v>
      </c>
      <c r="E121" s="91"/>
      <c r="F121" s="91" t="s">
        <v>119</v>
      </c>
      <c r="G121" s="91">
        <v>2</v>
      </c>
      <c r="H121" s="98" t="s">
        <v>389</v>
      </c>
      <c r="I121" s="126">
        <v>684952</v>
      </c>
      <c r="J121" s="182">
        <v>1</v>
      </c>
      <c r="K121" s="182">
        <v>0</v>
      </c>
      <c r="L121" s="92">
        <v>2</v>
      </c>
      <c r="M121" s="91" t="s">
        <v>121</v>
      </c>
      <c r="N121" s="98">
        <v>43449</v>
      </c>
      <c r="O121" s="98">
        <v>43511</v>
      </c>
      <c r="P121" s="98"/>
      <c r="Q121" s="98"/>
      <c r="R121" s="91" t="s">
        <v>386</v>
      </c>
      <c r="S121" s="28"/>
    </row>
    <row r="122" spans="1:19" s="51" customFormat="1" ht="31.5">
      <c r="A122" s="109" t="s">
        <v>375</v>
      </c>
      <c r="B122" s="108" t="s">
        <v>186</v>
      </c>
      <c r="C122" s="112" t="s">
        <v>139</v>
      </c>
      <c r="D122" s="97" t="s">
        <v>376</v>
      </c>
      <c r="E122" s="91"/>
      <c r="F122" s="91" t="s">
        <v>227</v>
      </c>
      <c r="G122" s="91"/>
      <c r="H122" s="98"/>
      <c r="I122" s="126">
        <v>60048.04</v>
      </c>
      <c r="J122" s="182">
        <v>1</v>
      </c>
      <c r="K122" s="182">
        <v>0</v>
      </c>
      <c r="L122" s="92">
        <v>2</v>
      </c>
      <c r="M122" s="91" t="s">
        <v>1</v>
      </c>
      <c r="N122" s="98">
        <v>43511</v>
      </c>
      <c r="O122" s="98">
        <v>43525</v>
      </c>
      <c r="P122" s="98" t="s">
        <v>397</v>
      </c>
      <c r="Q122" s="98"/>
      <c r="R122" s="91"/>
      <c r="S122" s="28"/>
    </row>
    <row r="123" spans="1:19" s="51" customFormat="1" ht="47.25">
      <c r="A123" s="109" t="s">
        <v>377</v>
      </c>
      <c r="B123" s="108" t="s">
        <v>186</v>
      </c>
      <c r="C123" s="112" t="s">
        <v>139</v>
      </c>
      <c r="D123" s="97" t="s">
        <v>378</v>
      </c>
      <c r="E123" s="91"/>
      <c r="F123" s="91" t="s">
        <v>119</v>
      </c>
      <c r="G123" s="91"/>
      <c r="H123" s="98"/>
      <c r="I123" s="126">
        <v>684952</v>
      </c>
      <c r="J123" s="182">
        <v>1</v>
      </c>
      <c r="K123" s="182">
        <v>0</v>
      </c>
      <c r="L123" s="92">
        <v>2</v>
      </c>
      <c r="M123" s="91" t="s">
        <v>121</v>
      </c>
      <c r="N123" s="98">
        <v>43739</v>
      </c>
      <c r="O123" s="98">
        <v>43830</v>
      </c>
      <c r="P123" s="98"/>
      <c r="Q123" s="98"/>
      <c r="R123" s="91"/>
      <c r="S123" s="28"/>
    </row>
    <row r="124" spans="1:19" s="51" customFormat="1" ht="31.5">
      <c r="A124" s="109" t="s">
        <v>379</v>
      </c>
      <c r="B124" s="108" t="s">
        <v>186</v>
      </c>
      <c r="C124" s="112" t="s">
        <v>139</v>
      </c>
      <c r="D124" s="97" t="s">
        <v>380</v>
      </c>
      <c r="E124" s="91"/>
      <c r="F124" s="91" t="s">
        <v>227</v>
      </c>
      <c r="G124" s="91"/>
      <c r="H124" s="98"/>
      <c r="I124" s="126">
        <v>60048.04</v>
      </c>
      <c r="J124" s="182">
        <v>1</v>
      </c>
      <c r="K124" s="182">
        <v>0</v>
      </c>
      <c r="L124" s="92">
        <v>2</v>
      </c>
      <c r="M124" s="91" t="s">
        <v>1</v>
      </c>
      <c r="N124" s="98">
        <v>43845</v>
      </c>
      <c r="O124" s="98">
        <v>43876</v>
      </c>
      <c r="P124" s="98" t="s">
        <v>397</v>
      </c>
      <c r="Q124" s="98"/>
      <c r="R124" s="91"/>
      <c r="S124" s="28"/>
    </row>
    <row r="125" spans="1:19" s="51" customFormat="1" ht="47.25">
      <c r="A125" s="109" t="s">
        <v>381</v>
      </c>
      <c r="B125" s="108" t="s">
        <v>186</v>
      </c>
      <c r="C125" s="112" t="s">
        <v>139</v>
      </c>
      <c r="D125" s="97" t="s">
        <v>382</v>
      </c>
      <c r="E125" s="91"/>
      <c r="F125" s="91" t="s">
        <v>119</v>
      </c>
      <c r="G125" s="91"/>
      <c r="H125" s="98"/>
      <c r="I125" s="126">
        <v>682452</v>
      </c>
      <c r="J125" s="182">
        <v>1</v>
      </c>
      <c r="K125" s="182">
        <v>0</v>
      </c>
      <c r="L125" s="92">
        <v>2</v>
      </c>
      <c r="M125" s="91" t="s">
        <v>121</v>
      </c>
      <c r="N125" s="98">
        <v>44136</v>
      </c>
      <c r="O125" s="98">
        <v>44227</v>
      </c>
      <c r="P125" s="98"/>
      <c r="Q125" s="98"/>
      <c r="R125" s="91"/>
      <c r="S125" s="28"/>
    </row>
    <row r="126" spans="1:19" s="51" customFormat="1" ht="31.5">
      <c r="A126" s="109" t="s">
        <v>383</v>
      </c>
      <c r="B126" s="108" t="s">
        <v>186</v>
      </c>
      <c r="C126" s="112" t="s">
        <v>139</v>
      </c>
      <c r="D126" s="97" t="s">
        <v>384</v>
      </c>
      <c r="E126" s="91"/>
      <c r="F126" s="91" t="s">
        <v>227</v>
      </c>
      <c r="G126" s="91"/>
      <c r="H126" s="98"/>
      <c r="I126" s="126">
        <v>60048.04</v>
      </c>
      <c r="J126" s="182">
        <v>1</v>
      </c>
      <c r="K126" s="182">
        <v>0</v>
      </c>
      <c r="L126" s="92">
        <v>2</v>
      </c>
      <c r="M126" s="91" t="s">
        <v>1</v>
      </c>
      <c r="N126" s="98">
        <v>44228</v>
      </c>
      <c r="O126" s="98">
        <v>44256</v>
      </c>
      <c r="P126" s="98" t="s">
        <v>397</v>
      </c>
      <c r="Q126" s="98"/>
      <c r="R126" s="91"/>
      <c r="S126" s="28"/>
    </row>
    <row r="127" spans="1:19" s="51" customFormat="1" ht="31.5">
      <c r="A127" s="109" t="s">
        <v>385</v>
      </c>
      <c r="B127" s="108" t="s">
        <v>186</v>
      </c>
      <c r="C127" s="112" t="s">
        <v>139</v>
      </c>
      <c r="D127" s="97" t="s">
        <v>387</v>
      </c>
      <c r="E127" s="91"/>
      <c r="F127" s="91" t="s">
        <v>1</v>
      </c>
      <c r="G127" s="91"/>
      <c r="H127" s="98"/>
      <c r="I127" s="126">
        <v>8000</v>
      </c>
      <c r="J127" s="182">
        <v>1</v>
      </c>
      <c r="K127" s="182">
        <v>0</v>
      </c>
      <c r="L127" s="92">
        <v>2</v>
      </c>
      <c r="M127" s="91" t="s">
        <v>1</v>
      </c>
      <c r="N127" s="98">
        <v>43435</v>
      </c>
      <c r="O127" s="98">
        <v>43497</v>
      </c>
      <c r="P127" s="98" t="s">
        <v>398</v>
      </c>
      <c r="Q127" s="98"/>
      <c r="R127" s="91" t="s">
        <v>407</v>
      </c>
      <c r="S127" s="28"/>
    </row>
    <row r="128" spans="2:19" s="70" customFormat="1" ht="15.75">
      <c r="B128" s="51"/>
      <c r="C128" s="41"/>
      <c r="D128" s="42"/>
      <c r="E128" s="43"/>
      <c r="F128" s="44"/>
      <c r="G128" s="44"/>
      <c r="H128" s="29" t="s">
        <v>82</v>
      </c>
      <c r="I128" s="95">
        <f>SUM(I98:I127)</f>
        <v>50975999.72</v>
      </c>
      <c r="J128" s="46"/>
      <c r="K128" s="46"/>
      <c r="L128" s="45"/>
      <c r="M128" s="47"/>
      <c r="N128" s="47"/>
      <c r="O128" s="48"/>
      <c r="P128" s="45"/>
      <c r="Q128" s="45"/>
      <c r="R128" s="44"/>
      <c r="S128" s="44"/>
    </row>
    <row r="129" spans="2:19" ht="15.75">
      <c r="B129" s="51"/>
      <c r="C129" s="41"/>
      <c r="D129" s="42"/>
      <c r="E129" s="43"/>
      <c r="F129" s="44"/>
      <c r="G129" s="44"/>
      <c r="H129" s="27"/>
      <c r="I129" s="49"/>
      <c r="J129" s="46"/>
      <c r="K129" s="46"/>
      <c r="L129" s="45"/>
      <c r="M129" s="47"/>
      <c r="N129" s="47"/>
      <c r="O129" s="48"/>
      <c r="P129" s="45"/>
      <c r="Q129" s="45"/>
      <c r="R129" s="44"/>
      <c r="S129" s="44"/>
    </row>
    <row r="130" spans="1:19" ht="15" customHeight="1">
      <c r="A130" s="205" t="s">
        <v>297</v>
      </c>
      <c r="B130" s="218" t="s">
        <v>6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20"/>
      <c r="S130" s="120"/>
    </row>
    <row r="131" spans="1:19" ht="15.75">
      <c r="A131" s="206"/>
      <c r="B131" s="213" t="s">
        <v>277</v>
      </c>
      <c r="C131" s="213" t="s">
        <v>95</v>
      </c>
      <c r="D131" s="213" t="s">
        <v>13</v>
      </c>
      <c r="E131" s="213" t="s">
        <v>27</v>
      </c>
      <c r="F131" s="213" t="s">
        <v>311</v>
      </c>
      <c r="G131" s="239"/>
      <c r="H131" s="239"/>
      <c r="I131" s="213"/>
      <c r="J131" s="213"/>
      <c r="K131" s="213"/>
      <c r="L131" s="213" t="s">
        <v>34</v>
      </c>
      <c r="M131" s="213" t="s">
        <v>33</v>
      </c>
      <c r="N131" s="213" t="s">
        <v>14</v>
      </c>
      <c r="O131" s="213"/>
      <c r="P131" s="213" t="s">
        <v>39</v>
      </c>
      <c r="Q131" s="213" t="s">
        <v>32</v>
      </c>
      <c r="R131" s="213" t="s">
        <v>8</v>
      </c>
      <c r="S131" s="119"/>
    </row>
    <row r="132" spans="1:19" s="52" customFormat="1" ht="47.25">
      <c r="A132" s="207"/>
      <c r="B132" s="213"/>
      <c r="C132" s="213"/>
      <c r="D132" s="213"/>
      <c r="E132" s="213"/>
      <c r="F132" s="213"/>
      <c r="G132" s="222" t="s">
        <v>28</v>
      </c>
      <c r="H132" s="223"/>
      <c r="I132" s="82" t="s">
        <v>332</v>
      </c>
      <c r="J132" s="65" t="s">
        <v>30</v>
      </c>
      <c r="K132" s="50" t="s">
        <v>29</v>
      </c>
      <c r="L132" s="213"/>
      <c r="M132" s="213"/>
      <c r="N132" s="99" t="s">
        <v>10</v>
      </c>
      <c r="O132" s="99" t="s">
        <v>3</v>
      </c>
      <c r="P132" s="213"/>
      <c r="Q132" s="213"/>
      <c r="R132" s="213"/>
      <c r="S132" s="119"/>
    </row>
    <row r="133" spans="1:19" s="51" customFormat="1" ht="15.75">
      <c r="A133" s="109" t="s">
        <v>79</v>
      </c>
      <c r="B133" s="125" t="s">
        <v>143</v>
      </c>
      <c r="C133" s="91" t="s">
        <v>130</v>
      </c>
      <c r="D133" s="97" t="s">
        <v>135</v>
      </c>
      <c r="E133" s="91"/>
      <c r="F133" s="91" t="s">
        <v>1</v>
      </c>
      <c r="G133" s="215" t="s">
        <v>199</v>
      </c>
      <c r="H133" s="216"/>
      <c r="I133" s="93">
        <v>600000</v>
      </c>
      <c r="J133" s="94">
        <v>1</v>
      </c>
      <c r="K133" s="94">
        <v>0</v>
      </c>
      <c r="L133" s="92">
        <v>1</v>
      </c>
      <c r="M133" s="91" t="s">
        <v>1</v>
      </c>
      <c r="N133" s="170">
        <v>41740</v>
      </c>
      <c r="O133" s="170">
        <v>41954</v>
      </c>
      <c r="P133" s="112"/>
      <c r="Q133" s="98"/>
      <c r="R133" s="91" t="s">
        <v>200</v>
      </c>
      <c r="S133" s="28"/>
    </row>
    <row r="134" spans="1:19" s="51" customFormat="1" ht="31.5">
      <c r="A134" s="109" t="s">
        <v>216</v>
      </c>
      <c r="B134" s="125" t="s">
        <v>215</v>
      </c>
      <c r="C134" s="91" t="s">
        <v>134</v>
      </c>
      <c r="D134" s="97" t="s">
        <v>189</v>
      </c>
      <c r="E134" s="131"/>
      <c r="F134" s="131" t="s">
        <v>354</v>
      </c>
      <c r="G134" s="208" t="s">
        <v>427</v>
      </c>
      <c r="H134" s="209"/>
      <c r="I134" s="93">
        <v>400000</v>
      </c>
      <c r="J134" s="94">
        <v>1</v>
      </c>
      <c r="K134" s="94">
        <v>0</v>
      </c>
      <c r="L134" s="92">
        <v>1</v>
      </c>
      <c r="M134" s="91" t="s">
        <v>1</v>
      </c>
      <c r="N134" s="98">
        <v>43556</v>
      </c>
      <c r="O134" s="98">
        <v>43586</v>
      </c>
      <c r="P134" s="98"/>
      <c r="Q134" s="98"/>
      <c r="R134" s="91" t="s">
        <v>428</v>
      </c>
      <c r="S134" s="28"/>
    </row>
    <row r="135" spans="1:19" s="51" customFormat="1" ht="15.75">
      <c r="A135" s="109" t="s">
        <v>217</v>
      </c>
      <c r="B135" s="125" t="s">
        <v>187</v>
      </c>
      <c r="C135" s="112" t="s">
        <v>139</v>
      </c>
      <c r="D135" s="97" t="s">
        <v>254</v>
      </c>
      <c r="E135" s="91"/>
      <c r="F135" s="91" t="s">
        <v>125</v>
      </c>
      <c r="G135" s="208"/>
      <c r="H135" s="209"/>
      <c r="I135" s="126">
        <v>50000</v>
      </c>
      <c r="J135" s="94">
        <v>1</v>
      </c>
      <c r="K135" s="94">
        <v>0</v>
      </c>
      <c r="L135" s="92">
        <v>2</v>
      </c>
      <c r="M135" s="91" t="s">
        <v>121</v>
      </c>
      <c r="N135" s="98">
        <v>43497</v>
      </c>
      <c r="O135" s="98">
        <v>43556</v>
      </c>
      <c r="P135" s="98"/>
      <c r="Q135" s="98"/>
      <c r="R135" s="91" t="s">
        <v>136</v>
      </c>
      <c r="S135" s="28"/>
    </row>
    <row r="136" spans="1:19" s="51" customFormat="1" ht="31.5">
      <c r="A136" s="109" t="s">
        <v>80</v>
      </c>
      <c r="B136" s="125" t="s">
        <v>187</v>
      </c>
      <c r="C136" s="112" t="s">
        <v>139</v>
      </c>
      <c r="D136" s="97" t="s">
        <v>256</v>
      </c>
      <c r="E136" s="91"/>
      <c r="F136" s="91" t="s">
        <v>125</v>
      </c>
      <c r="G136" s="208"/>
      <c r="H136" s="209"/>
      <c r="I136" s="126">
        <v>100000</v>
      </c>
      <c r="J136" s="94">
        <v>1</v>
      </c>
      <c r="K136" s="94">
        <v>0</v>
      </c>
      <c r="L136" s="92">
        <v>2</v>
      </c>
      <c r="M136" s="91" t="s">
        <v>121</v>
      </c>
      <c r="N136" s="98">
        <v>43556</v>
      </c>
      <c r="O136" s="98">
        <v>43617</v>
      </c>
      <c r="P136" s="98"/>
      <c r="Q136" s="98"/>
      <c r="R136" s="91" t="s">
        <v>136</v>
      </c>
      <c r="S136" s="28"/>
    </row>
    <row r="137" spans="1:19" s="51" customFormat="1" ht="31.5">
      <c r="A137" s="109" t="s">
        <v>81</v>
      </c>
      <c r="B137" s="125" t="s">
        <v>187</v>
      </c>
      <c r="C137" s="112" t="s">
        <v>139</v>
      </c>
      <c r="D137" s="97" t="s">
        <v>257</v>
      </c>
      <c r="E137" s="91"/>
      <c r="F137" s="91" t="s">
        <v>125</v>
      </c>
      <c r="G137" s="208"/>
      <c r="H137" s="209"/>
      <c r="I137" s="126">
        <v>100000</v>
      </c>
      <c r="J137" s="94">
        <v>1</v>
      </c>
      <c r="K137" s="94">
        <v>0</v>
      </c>
      <c r="L137" s="92">
        <v>2</v>
      </c>
      <c r="M137" s="91" t="s">
        <v>121</v>
      </c>
      <c r="N137" s="98">
        <v>43584</v>
      </c>
      <c r="O137" s="98">
        <v>43654</v>
      </c>
      <c r="P137" s="98"/>
      <c r="Q137" s="98"/>
      <c r="R137" s="91" t="s">
        <v>136</v>
      </c>
      <c r="S137" s="28"/>
    </row>
    <row r="138" spans="1:19" s="51" customFormat="1" ht="31.5">
      <c r="A138" s="109" t="s">
        <v>218</v>
      </c>
      <c r="B138" s="125" t="s">
        <v>187</v>
      </c>
      <c r="C138" s="112" t="s">
        <v>139</v>
      </c>
      <c r="D138" s="97" t="s">
        <v>258</v>
      </c>
      <c r="E138" s="91"/>
      <c r="F138" s="91" t="s">
        <v>124</v>
      </c>
      <c r="G138" s="208"/>
      <c r="H138" s="209"/>
      <c r="I138" s="126">
        <v>200000</v>
      </c>
      <c r="J138" s="94">
        <v>1</v>
      </c>
      <c r="K138" s="94">
        <v>0</v>
      </c>
      <c r="L138" s="92">
        <v>2</v>
      </c>
      <c r="M138" s="91" t="s">
        <v>121</v>
      </c>
      <c r="N138" s="98">
        <v>43617</v>
      </c>
      <c r="O138" s="98">
        <v>43709</v>
      </c>
      <c r="P138" s="98"/>
      <c r="Q138" s="98"/>
      <c r="R138" s="91" t="s">
        <v>136</v>
      </c>
      <c r="S138" s="28"/>
    </row>
    <row r="139" spans="1:19" s="51" customFormat="1" ht="31.5">
      <c r="A139" s="109" t="s">
        <v>219</v>
      </c>
      <c r="B139" s="125" t="s">
        <v>187</v>
      </c>
      <c r="C139" s="112" t="s">
        <v>139</v>
      </c>
      <c r="D139" s="97" t="s">
        <v>260</v>
      </c>
      <c r="E139" s="91"/>
      <c r="F139" s="91" t="s">
        <v>124</v>
      </c>
      <c r="G139" s="208"/>
      <c r="H139" s="209"/>
      <c r="I139" s="126">
        <v>200000</v>
      </c>
      <c r="J139" s="94">
        <v>1</v>
      </c>
      <c r="K139" s="94">
        <v>0</v>
      </c>
      <c r="L139" s="92">
        <v>2</v>
      </c>
      <c r="M139" s="91" t="s">
        <v>121</v>
      </c>
      <c r="N139" s="98">
        <v>43678</v>
      </c>
      <c r="O139" s="98">
        <v>43762</v>
      </c>
      <c r="P139" s="98"/>
      <c r="Q139" s="98"/>
      <c r="R139" s="91"/>
      <c r="S139" s="28"/>
    </row>
    <row r="140" spans="1:19" s="51" customFormat="1" ht="31.5">
      <c r="A140" s="109" t="s">
        <v>356</v>
      </c>
      <c r="B140" s="125" t="s">
        <v>209</v>
      </c>
      <c r="C140" s="112" t="s">
        <v>130</v>
      </c>
      <c r="D140" s="97" t="s">
        <v>126</v>
      </c>
      <c r="E140" s="91"/>
      <c r="F140" s="91" t="s">
        <v>124</v>
      </c>
      <c r="G140" s="208" t="s">
        <v>316</v>
      </c>
      <c r="H140" s="209"/>
      <c r="I140" s="93">
        <v>1700000</v>
      </c>
      <c r="J140" s="94">
        <v>1</v>
      </c>
      <c r="K140" s="94">
        <v>0</v>
      </c>
      <c r="L140" s="92">
        <v>3</v>
      </c>
      <c r="M140" s="91" t="s">
        <v>121</v>
      </c>
      <c r="N140" s="98">
        <v>43191</v>
      </c>
      <c r="O140" s="98">
        <v>43435</v>
      </c>
      <c r="P140" s="98"/>
      <c r="Q140" s="98"/>
      <c r="R140" s="91" t="s">
        <v>351</v>
      </c>
      <c r="S140" s="28"/>
    </row>
    <row r="141" spans="1:19" s="51" customFormat="1" ht="31.5">
      <c r="A141" s="109" t="s">
        <v>288</v>
      </c>
      <c r="B141" s="125" t="s">
        <v>210</v>
      </c>
      <c r="C141" s="112" t="s">
        <v>141</v>
      </c>
      <c r="D141" s="97" t="s">
        <v>360</v>
      </c>
      <c r="E141" s="91"/>
      <c r="F141" s="91" t="s">
        <v>125</v>
      </c>
      <c r="G141" s="208"/>
      <c r="H141" s="209"/>
      <c r="I141" s="93">
        <v>150000</v>
      </c>
      <c r="J141" s="94">
        <v>1</v>
      </c>
      <c r="K141" s="94">
        <v>0</v>
      </c>
      <c r="L141" s="92">
        <v>3</v>
      </c>
      <c r="M141" s="91" t="s">
        <v>131</v>
      </c>
      <c r="N141" s="98">
        <v>43466</v>
      </c>
      <c r="O141" s="98">
        <v>43525</v>
      </c>
      <c r="P141" s="98"/>
      <c r="Q141" s="98"/>
      <c r="R141" s="91" t="s">
        <v>352</v>
      </c>
      <c r="S141" s="28"/>
    </row>
    <row r="142" spans="1:19" s="51" customFormat="1" ht="31.5">
      <c r="A142" s="109" t="s">
        <v>259</v>
      </c>
      <c r="B142" s="125" t="s">
        <v>210</v>
      </c>
      <c r="C142" s="112" t="s">
        <v>358</v>
      </c>
      <c r="D142" s="97" t="s">
        <v>359</v>
      </c>
      <c r="E142" s="91"/>
      <c r="F142" s="91" t="s">
        <v>125</v>
      </c>
      <c r="G142" s="178"/>
      <c r="H142" s="179"/>
      <c r="I142" s="93">
        <v>200000</v>
      </c>
      <c r="J142" s="94">
        <v>1</v>
      </c>
      <c r="K142" s="94">
        <v>0</v>
      </c>
      <c r="L142" s="92">
        <v>3</v>
      </c>
      <c r="M142" s="91" t="s">
        <v>131</v>
      </c>
      <c r="N142" s="98">
        <v>43831</v>
      </c>
      <c r="O142" s="98" t="s">
        <v>361</v>
      </c>
      <c r="P142" s="98"/>
      <c r="Q142" s="98"/>
      <c r="R142" s="91"/>
      <c r="S142" s="28"/>
    </row>
    <row r="143" spans="1:19" s="51" customFormat="1" ht="15.75">
      <c r="A143" s="109" t="s">
        <v>289</v>
      </c>
      <c r="B143" s="125" t="s">
        <v>208</v>
      </c>
      <c r="C143" s="112" t="s">
        <v>141</v>
      </c>
      <c r="D143" s="97" t="s">
        <v>127</v>
      </c>
      <c r="E143" s="91"/>
      <c r="F143" s="91" t="s">
        <v>124</v>
      </c>
      <c r="G143" s="208"/>
      <c r="H143" s="209"/>
      <c r="I143" s="93">
        <v>300000</v>
      </c>
      <c r="J143" s="94">
        <v>1</v>
      </c>
      <c r="K143" s="94">
        <v>0</v>
      </c>
      <c r="L143" s="92">
        <v>3</v>
      </c>
      <c r="M143" s="91" t="s">
        <v>131</v>
      </c>
      <c r="N143" s="98">
        <v>43435</v>
      </c>
      <c r="O143" s="98">
        <v>43497</v>
      </c>
      <c r="P143" s="98"/>
      <c r="Q143" s="98"/>
      <c r="R143" s="91" t="s">
        <v>424</v>
      </c>
      <c r="S143" s="28"/>
    </row>
    <row r="144" spans="1:19" s="51" customFormat="1" ht="15.75">
      <c r="A144" s="109" t="s">
        <v>362</v>
      </c>
      <c r="B144" s="125" t="s">
        <v>232</v>
      </c>
      <c r="C144" s="112" t="s">
        <v>139</v>
      </c>
      <c r="D144" s="97" t="s">
        <v>321</v>
      </c>
      <c r="E144" s="91"/>
      <c r="F144" s="91" t="s">
        <v>1</v>
      </c>
      <c r="G144" s="208"/>
      <c r="H144" s="209"/>
      <c r="I144" s="93">
        <v>187500</v>
      </c>
      <c r="J144" s="94">
        <v>0</v>
      </c>
      <c r="K144" s="94">
        <v>1</v>
      </c>
      <c r="L144" s="92">
        <v>2</v>
      </c>
      <c r="M144" s="91" t="s">
        <v>1</v>
      </c>
      <c r="N144" s="98"/>
      <c r="O144" s="98"/>
      <c r="P144" s="98"/>
      <c r="Q144" s="98"/>
      <c r="R144" s="91" t="s">
        <v>322</v>
      </c>
      <c r="S144" s="28"/>
    </row>
    <row r="145" spans="1:19" s="51" customFormat="1" ht="15.75" hidden="1">
      <c r="A145" s="35"/>
      <c r="B145" s="135"/>
      <c r="C145" s="136"/>
      <c r="D145" s="137"/>
      <c r="E145" s="72"/>
      <c r="F145" s="28"/>
      <c r="G145" s="138"/>
      <c r="H145" s="138"/>
      <c r="I145" s="139"/>
      <c r="J145" s="140"/>
      <c r="K145" s="141"/>
      <c r="L145" s="142"/>
      <c r="M145" s="28"/>
      <c r="N145" s="143"/>
      <c r="O145" s="143"/>
      <c r="P145" s="138"/>
      <c r="Q145" s="138"/>
      <c r="R145" s="28"/>
      <c r="S145" s="28"/>
    </row>
    <row r="146" spans="2:19" ht="15.75">
      <c r="B146" s="101"/>
      <c r="C146" s="4"/>
      <c r="D146" s="4"/>
      <c r="E146" s="4"/>
      <c r="F146" s="4"/>
      <c r="G146" s="4"/>
      <c r="H146" s="29" t="s">
        <v>82</v>
      </c>
      <c r="I146" s="96">
        <f>SUM(I133:I143)</f>
        <v>4000000</v>
      </c>
      <c r="J146" s="5"/>
      <c r="K146" s="5"/>
      <c r="L146" s="27"/>
      <c r="M146" s="4"/>
      <c r="N146" s="4"/>
      <c r="O146" s="4"/>
      <c r="P146" s="4"/>
      <c r="Q146" s="27"/>
      <c r="R146" s="27"/>
      <c r="S146" s="27"/>
    </row>
    <row r="147" spans="1:19" ht="15" customHeight="1">
      <c r="A147" s="205" t="s">
        <v>297</v>
      </c>
      <c r="B147" s="221" t="s">
        <v>108</v>
      </c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121"/>
    </row>
    <row r="148" spans="1:19" ht="15.75">
      <c r="A148" s="206"/>
      <c r="B148" s="213" t="s">
        <v>277</v>
      </c>
      <c r="C148" s="213" t="s">
        <v>95</v>
      </c>
      <c r="D148" s="247" t="s">
        <v>96</v>
      </c>
      <c r="E148" s="247" t="s">
        <v>97</v>
      </c>
      <c r="F148" s="247" t="s">
        <v>98</v>
      </c>
      <c r="G148" s="221"/>
      <c r="H148" s="221"/>
      <c r="I148" s="253" t="s">
        <v>99</v>
      </c>
      <c r="J148" s="253"/>
      <c r="K148" s="253"/>
      <c r="L148" s="247" t="s">
        <v>100</v>
      </c>
      <c r="M148" s="247" t="s">
        <v>101</v>
      </c>
      <c r="N148" s="247" t="s">
        <v>102</v>
      </c>
      <c r="O148" s="247"/>
      <c r="P148" s="247" t="s">
        <v>9</v>
      </c>
      <c r="Q148" s="247" t="s">
        <v>103</v>
      </c>
      <c r="R148" s="247" t="s">
        <v>8</v>
      </c>
      <c r="S148" s="122"/>
    </row>
    <row r="149" spans="1:19" ht="47.25">
      <c r="A149" s="207"/>
      <c r="B149" s="213"/>
      <c r="C149" s="213"/>
      <c r="D149" s="247"/>
      <c r="E149" s="247"/>
      <c r="F149" s="247"/>
      <c r="G149" s="247" t="s">
        <v>104</v>
      </c>
      <c r="H149" s="247"/>
      <c r="I149" s="107" t="s">
        <v>332</v>
      </c>
      <c r="J149" s="85" t="s">
        <v>105</v>
      </c>
      <c r="K149" s="86" t="s">
        <v>106</v>
      </c>
      <c r="L149" s="247"/>
      <c r="M149" s="247"/>
      <c r="N149" s="107" t="s">
        <v>107</v>
      </c>
      <c r="O149" s="107" t="s">
        <v>3</v>
      </c>
      <c r="P149" s="247"/>
      <c r="Q149" s="247"/>
      <c r="R149" s="247"/>
      <c r="S149" s="122"/>
    </row>
    <row r="150" spans="1:19" ht="15.75">
      <c r="A150" s="111" t="s">
        <v>278</v>
      </c>
      <c r="B150" s="80" t="s">
        <v>212</v>
      </c>
      <c r="C150" s="200" t="s">
        <v>358</v>
      </c>
      <c r="D150" s="80" t="s">
        <v>497</v>
      </c>
      <c r="E150" s="103"/>
      <c r="F150" s="94" t="s">
        <v>353</v>
      </c>
      <c r="G150" s="217"/>
      <c r="H150" s="217"/>
      <c r="I150" s="78">
        <v>160000</v>
      </c>
      <c r="J150" s="100">
        <v>1</v>
      </c>
      <c r="K150" s="100">
        <v>0</v>
      </c>
      <c r="L150" s="105">
        <v>3</v>
      </c>
      <c r="M150" s="94" t="s">
        <v>353</v>
      </c>
      <c r="N150" s="202">
        <v>43497</v>
      </c>
      <c r="O150" s="202">
        <v>43525</v>
      </c>
      <c r="P150" s="152"/>
      <c r="Q150" s="152"/>
      <c r="R150" s="152"/>
      <c r="S150" s="153"/>
    </row>
    <row r="151" spans="1:19" ht="15.75">
      <c r="A151" s="111" t="s">
        <v>279</v>
      </c>
      <c r="B151" s="80"/>
      <c r="C151" s="103"/>
      <c r="D151" s="80"/>
      <c r="E151" s="154"/>
      <c r="F151" s="103"/>
      <c r="G151" s="217"/>
      <c r="H151" s="217"/>
      <c r="I151" s="79"/>
      <c r="J151" s="100"/>
      <c r="K151" s="100"/>
      <c r="L151" s="105"/>
      <c r="M151" s="100"/>
      <c r="N151" s="151"/>
      <c r="O151" s="151"/>
      <c r="P151" s="155"/>
      <c r="Q151" s="155"/>
      <c r="R151" s="155"/>
      <c r="S151" s="156"/>
    </row>
    <row r="152" spans="1:19" ht="15.75">
      <c r="A152" s="111" t="s">
        <v>280</v>
      </c>
      <c r="B152" s="80"/>
      <c r="C152" s="103"/>
      <c r="D152" s="80"/>
      <c r="E152" s="154"/>
      <c r="F152" s="103"/>
      <c r="G152" s="217"/>
      <c r="H152" s="217"/>
      <c r="I152" s="79"/>
      <c r="J152" s="100"/>
      <c r="K152" s="100"/>
      <c r="L152" s="105"/>
      <c r="M152" s="100"/>
      <c r="N152" s="151"/>
      <c r="O152" s="151"/>
      <c r="P152" s="155"/>
      <c r="Q152" s="155"/>
      <c r="R152" s="155"/>
      <c r="S152" s="156"/>
    </row>
    <row r="153" spans="1:19" ht="15.75">
      <c r="A153" s="111" t="s">
        <v>281</v>
      </c>
      <c r="B153" s="80"/>
      <c r="C153" s="103"/>
      <c r="D153" s="80"/>
      <c r="E153" s="154"/>
      <c r="F153" s="103"/>
      <c r="G153" s="217"/>
      <c r="H153" s="217"/>
      <c r="I153" s="79"/>
      <c r="J153" s="100"/>
      <c r="K153" s="100"/>
      <c r="L153" s="105"/>
      <c r="M153" s="100"/>
      <c r="N153" s="151"/>
      <c r="O153" s="151"/>
      <c r="P153" s="151"/>
      <c r="Q153" s="151"/>
      <c r="R153" s="151"/>
      <c r="S153" s="153"/>
    </row>
    <row r="154" spans="1:19" ht="15.75">
      <c r="A154" s="111" t="s">
        <v>282</v>
      </c>
      <c r="B154" s="80"/>
      <c r="C154" s="103"/>
      <c r="D154" s="80"/>
      <c r="E154" s="154"/>
      <c r="F154" s="157"/>
      <c r="G154" s="217"/>
      <c r="H154" s="217"/>
      <c r="I154" s="79"/>
      <c r="J154" s="100"/>
      <c r="K154" s="100"/>
      <c r="L154" s="105"/>
      <c r="M154" s="100"/>
      <c r="N154" s="151"/>
      <c r="O154" s="151"/>
      <c r="P154" s="155"/>
      <c r="Q154" s="155"/>
      <c r="R154" s="155"/>
      <c r="S154" s="156"/>
    </row>
    <row r="155" spans="1:19" ht="15.75">
      <c r="A155" s="111" t="s">
        <v>283</v>
      </c>
      <c r="B155" s="80"/>
      <c r="C155" s="103"/>
      <c r="D155" s="80"/>
      <c r="E155" s="154"/>
      <c r="F155" s="157"/>
      <c r="G155" s="217"/>
      <c r="H155" s="217"/>
      <c r="I155" s="79"/>
      <c r="J155" s="100"/>
      <c r="K155" s="100"/>
      <c r="L155" s="105"/>
      <c r="M155" s="100"/>
      <c r="N155" s="151"/>
      <c r="O155" s="151"/>
      <c r="P155" s="151"/>
      <c r="Q155" s="151"/>
      <c r="R155" s="151"/>
      <c r="S155" s="153"/>
    </row>
    <row r="156" spans="1:19" ht="15.75">
      <c r="A156" s="111" t="s">
        <v>284</v>
      </c>
      <c r="B156" s="80"/>
      <c r="C156" s="103"/>
      <c r="D156" s="80"/>
      <c r="E156" s="154"/>
      <c r="F156" s="103"/>
      <c r="G156" s="217"/>
      <c r="H156" s="217"/>
      <c r="I156" s="79"/>
      <c r="J156" s="100"/>
      <c r="K156" s="100"/>
      <c r="L156" s="105"/>
      <c r="M156" s="100"/>
      <c r="N156" s="151"/>
      <c r="O156" s="151"/>
      <c r="P156" s="155"/>
      <c r="Q156" s="155"/>
      <c r="R156" s="155"/>
      <c r="S156" s="156"/>
    </row>
    <row r="157" spans="1:19" ht="15.75">
      <c r="A157" s="111" t="s">
        <v>285</v>
      </c>
      <c r="B157" s="80"/>
      <c r="C157" s="103"/>
      <c r="D157" s="80"/>
      <c r="E157" s="154"/>
      <c r="F157" s="103"/>
      <c r="G157" s="217"/>
      <c r="H157" s="217"/>
      <c r="I157" s="79"/>
      <c r="J157" s="100"/>
      <c r="K157" s="100"/>
      <c r="L157" s="105"/>
      <c r="M157" s="100"/>
      <c r="N157" s="151"/>
      <c r="O157" s="151"/>
      <c r="P157" s="151"/>
      <c r="Q157" s="151"/>
      <c r="R157" s="152"/>
      <c r="S157" s="153"/>
    </row>
    <row r="158" spans="1:19" ht="15.75">
      <c r="A158" s="111" t="s">
        <v>286</v>
      </c>
      <c r="B158" s="80"/>
      <c r="C158" s="103"/>
      <c r="D158" s="80"/>
      <c r="E158" s="154"/>
      <c r="F158" s="103"/>
      <c r="G158" s="217"/>
      <c r="H158" s="217"/>
      <c r="I158" s="79"/>
      <c r="J158" s="100"/>
      <c r="K158" s="100"/>
      <c r="L158" s="105"/>
      <c r="M158" s="100"/>
      <c r="N158" s="151"/>
      <c r="O158" s="151"/>
      <c r="P158" s="151"/>
      <c r="Q158" s="151"/>
      <c r="R158" s="152"/>
      <c r="S158" s="153"/>
    </row>
    <row r="159" spans="1:19" ht="15.75">
      <c r="A159" s="111" t="s">
        <v>287</v>
      </c>
      <c r="B159" s="80"/>
      <c r="C159" s="103"/>
      <c r="D159" s="80"/>
      <c r="E159" s="157"/>
      <c r="F159" s="103"/>
      <c r="G159" s="217"/>
      <c r="H159" s="217"/>
      <c r="I159" s="79"/>
      <c r="J159" s="100"/>
      <c r="K159" s="100"/>
      <c r="L159" s="105"/>
      <c r="M159" s="100"/>
      <c r="N159" s="151"/>
      <c r="O159" s="151"/>
      <c r="P159" s="158"/>
      <c r="Q159" s="158"/>
      <c r="R159" s="159"/>
      <c r="S159" s="160"/>
    </row>
    <row r="160" spans="2:19" ht="15.75">
      <c r="B160" s="113"/>
      <c r="C160" s="160"/>
      <c r="D160" s="161"/>
      <c r="E160" s="160"/>
      <c r="F160" s="160"/>
      <c r="G160" s="160"/>
      <c r="H160" s="29" t="s">
        <v>82</v>
      </c>
      <c r="I160" s="84">
        <f>SUM(I150:I159)</f>
        <v>160000</v>
      </c>
      <c r="J160" s="162"/>
      <c r="K160" s="163"/>
      <c r="L160" s="164"/>
      <c r="M160" s="160"/>
      <c r="N160" s="160"/>
      <c r="O160" s="160"/>
      <c r="P160" s="160"/>
      <c r="Q160" s="160"/>
      <c r="R160" s="160"/>
      <c r="S160" s="160"/>
    </row>
    <row r="161" spans="2:19" ht="15.75">
      <c r="B161" s="113"/>
      <c r="C161" s="160"/>
      <c r="D161" s="161"/>
      <c r="E161" s="160"/>
      <c r="F161" s="160"/>
      <c r="G161" s="160"/>
      <c r="H161" s="29"/>
      <c r="I161" s="84"/>
      <c r="J161" s="162"/>
      <c r="K161" s="163"/>
      <c r="L161" s="164"/>
      <c r="M161" s="160"/>
      <c r="N161" s="160"/>
      <c r="O161" s="160"/>
      <c r="P161" s="160"/>
      <c r="Q161" s="160"/>
      <c r="R161" s="160"/>
      <c r="S161" s="160"/>
    </row>
    <row r="162" spans="1:19" ht="15" customHeight="1">
      <c r="A162" s="205" t="s">
        <v>297</v>
      </c>
      <c r="B162" s="221" t="s">
        <v>109</v>
      </c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121"/>
    </row>
    <row r="163" spans="1:19" ht="15.75">
      <c r="A163" s="206"/>
      <c r="B163" s="213" t="s">
        <v>277</v>
      </c>
      <c r="C163" s="213" t="s">
        <v>95</v>
      </c>
      <c r="D163" s="247" t="s">
        <v>96</v>
      </c>
      <c r="E163" s="247" t="s">
        <v>97</v>
      </c>
      <c r="F163" s="247" t="s">
        <v>311</v>
      </c>
      <c r="G163" s="221"/>
      <c r="H163" s="221"/>
      <c r="I163" s="253"/>
      <c r="J163" s="253"/>
      <c r="K163" s="253"/>
      <c r="L163" s="247" t="s">
        <v>34</v>
      </c>
      <c r="M163" s="247" t="s">
        <v>33</v>
      </c>
      <c r="N163" s="247" t="s">
        <v>14</v>
      </c>
      <c r="O163" s="247"/>
      <c r="P163" s="247" t="s">
        <v>39</v>
      </c>
      <c r="Q163" s="247" t="s">
        <v>32</v>
      </c>
      <c r="R163" s="247" t="s">
        <v>8</v>
      </c>
      <c r="S163" s="122"/>
    </row>
    <row r="164" spans="1:19" ht="31.5">
      <c r="A164" s="207"/>
      <c r="B164" s="213"/>
      <c r="C164" s="213"/>
      <c r="D164" s="247"/>
      <c r="E164" s="247"/>
      <c r="F164" s="247"/>
      <c r="G164" s="247" t="s">
        <v>28</v>
      </c>
      <c r="H164" s="247"/>
      <c r="I164" s="82" t="s">
        <v>110</v>
      </c>
      <c r="J164" s="85" t="s">
        <v>30</v>
      </c>
      <c r="K164" s="86" t="s">
        <v>29</v>
      </c>
      <c r="L164" s="247"/>
      <c r="M164" s="247"/>
      <c r="N164" s="107" t="s">
        <v>111</v>
      </c>
      <c r="O164" s="107" t="s">
        <v>112</v>
      </c>
      <c r="P164" s="247"/>
      <c r="Q164" s="247"/>
      <c r="R164" s="247"/>
      <c r="S164" s="122"/>
    </row>
    <row r="165" spans="1:19" s="51" customFormat="1" ht="78.75">
      <c r="A165" s="109" t="s">
        <v>269</v>
      </c>
      <c r="B165" s="109" t="s">
        <v>187</v>
      </c>
      <c r="C165" s="91" t="s">
        <v>139</v>
      </c>
      <c r="D165" s="167" t="s">
        <v>261</v>
      </c>
      <c r="E165" s="91" t="s">
        <v>262</v>
      </c>
      <c r="F165" s="94" t="s">
        <v>353</v>
      </c>
      <c r="G165" s="215" t="s">
        <v>263</v>
      </c>
      <c r="H165" s="216"/>
      <c r="I165" s="171">
        <v>57500</v>
      </c>
      <c r="J165" s="94">
        <v>0</v>
      </c>
      <c r="K165" s="94">
        <v>1</v>
      </c>
      <c r="L165" s="92">
        <v>2</v>
      </c>
      <c r="M165" s="94" t="s">
        <v>353</v>
      </c>
      <c r="N165" s="98">
        <v>43344</v>
      </c>
      <c r="O165" s="98">
        <v>43374</v>
      </c>
      <c r="P165" s="94" t="s">
        <v>406</v>
      </c>
      <c r="Q165" s="97"/>
      <c r="R165" s="91" t="s">
        <v>390</v>
      </c>
      <c r="S165" s="28"/>
    </row>
    <row r="166" spans="1:19" s="51" customFormat="1" ht="47.25">
      <c r="A166" s="109" t="s">
        <v>357</v>
      </c>
      <c r="B166" s="109" t="s">
        <v>187</v>
      </c>
      <c r="C166" s="91" t="s">
        <v>139</v>
      </c>
      <c r="D166" s="167" t="s">
        <v>273</v>
      </c>
      <c r="E166" s="91" t="s">
        <v>262</v>
      </c>
      <c r="F166" s="94" t="s">
        <v>353</v>
      </c>
      <c r="G166" s="215"/>
      <c r="H166" s="216"/>
      <c r="I166" s="171">
        <v>50000</v>
      </c>
      <c r="J166" s="94">
        <v>1</v>
      </c>
      <c r="K166" s="94">
        <v>0</v>
      </c>
      <c r="L166" s="92">
        <v>2</v>
      </c>
      <c r="M166" s="94" t="s">
        <v>353</v>
      </c>
      <c r="N166" s="98">
        <v>43647</v>
      </c>
      <c r="O166" s="98">
        <v>43738</v>
      </c>
      <c r="P166" s="94"/>
      <c r="Q166" s="97"/>
      <c r="R166" s="91"/>
      <c r="S166" s="28"/>
    </row>
    <row r="167" spans="1:19" s="51" customFormat="1" ht="47.25">
      <c r="A167" s="109" t="s">
        <v>270</v>
      </c>
      <c r="B167" s="109" t="s">
        <v>186</v>
      </c>
      <c r="C167" s="91" t="s">
        <v>139</v>
      </c>
      <c r="D167" s="167" t="s">
        <v>264</v>
      </c>
      <c r="E167" s="97"/>
      <c r="F167" s="94" t="s">
        <v>265</v>
      </c>
      <c r="G167" s="215" t="s">
        <v>391</v>
      </c>
      <c r="H167" s="216"/>
      <c r="I167" s="171">
        <v>7500</v>
      </c>
      <c r="J167" s="94">
        <v>1</v>
      </c>
      <c r="K167" s="94">
        <v>0</v>
      </c>
      <c r="L167" s="92">
        <v>2</v>
      </c>
      <c r="M167" s="91" t="s">
        <v>121</v>
      </c>
      <c r="N167" s="98">
        <v>43435</v>
      </c>
      <c r="O167" s="98">
        <v>43497</v>
      </c>
      <c r="P167" s="94"/>
      <c r="Q167" s="97"/>
      <c r="R167" s="91" t="s">
        <v>266</v>
      </c>
      <c r="S167" s="28"/>
    </row>
    <row r="168" spans="1:19" s="51" customFormat="1" ht="47.25">
      <c r="A168" s="109" t="s">
        <v>271</v>
      </c>
      <c r="B168" s="109" t="s">
        <v>186</v>
      </c>
      <c r="C168" s="91" t="s">
        <v>139</v>
      </c>
      <c r="D168" s="167" t="s">
        <v>267</v>
      </c>
      <c r="E168" s="94"/>
      <c r="F168" s="94" t="s">
        <v>265</v>
      </c>
      <c r="G168" s="215"/>
      <c r="H168" s="216"/>
      <c r="I168" s="171">
        <v>7500</v>
      </c>
      <c r="J168" s="94">
        <v>1</v>
      </c>
      <c r="K168" s="94">
        <v>0</v>
      </c>
      <c r="L168" s="92">
        <v>2</v>
      </c>
      <c r="M168" s="91" t="s">
        <v>121</v>
      </c>
      <c r="N168" s="98">
        <v>43800</v>
      </c>
      <c r="O168" s="98">
        <v>43862</v>
      </c>
      <c r="P168" s="94"/>
      <c r="Q168" s="97"/>
      <c r="R168" s="91"/>
      <c r="S168" s="28"/>
    </row>
    <row r="169" spans="1:19" s="51" customFormat="1" ht="15.75">
      <c r="A169" s="109" t="s">
        <v>272</v>
      </c>
      <c r="B169" s="109" t="s">
        <v>203</v>
      </c>
      <c r="C169" s="91" t="s">
        <v>141</v>
      </c>
      <c r="D169" s="97" t="s">
        <v>364</v>
      </c>
      <c r="E169" s="94"/>
      <c r="F169" s="91" t="s">
        <v>265</v>
      </c>
      <c r="G169" s="176"/>
      <c r="H169" s="177"/>
      <c r="I169" s="171">
        <v>60000</v>
      </c>
      <c r="J169" s="94">
        <v>1</v>
      </c>
      <c r="K169" s="94">
        <v>0</v>
      </c>
      <c r="L169" s="92">
        <v>3</v>
      </c>
      <c r="M169" s="91" t="s">
        <v>121</v>
      </c>
      <c r="N169" s="98">
        <v>43678</v>
      </c>
      <c r="O169" s="98" t="s">
        <v>366</v>
      </c>
      <c r="P169" s="98"/>
      <c r="Q169" s="98"/>
      <c r="R169" s="91"/>
      <c r="S169" s="28"/>
    </row>
    <row r="170" spans="1:19" s="51" customFormat="1" ht="15.75">
      <c r="A170" s="109" t="s">
        <v>363</v>
      </c>
      <c r="B170" s="125" t="s">
        <v>203</v>
      </c>
      <c r="C170" s="112" t="s">
        <v>141</v>
      </c>
      <c r="D170" s="97" t="s">
        <v>365</v>
      </c>
      <c r="E170" s="91"/>
      <c r="F170" s="91" t="s">
        <v>265</v>
      </c>
      <c r="G170" s="208"/>
      <c r="H170" s="209"/>
      <c r="I170" s="171">
        <v>60000</v>
      </c>
      <c r="J170" s="94">
        <v>1</v>
      </c>
      <c r="K170" s="94">
        <v>0</v>
      </c>
      <c r="L170" s="92">
        <v>3</v>
      </c>
      <c r="M170" s="91" t="s">
        <v>121</v>
      </c>
      <c r="N170" s="98">
        <v>44317</v>
      </c>
      <c r="O170" s="98">
        <v>44378</v>
      </c>
      <c r="P170" s="98"/>
      <c r="Q170" s="98"/>
      <c r="R170" s="91"/>
      <c r="S170" s="28"/>
    </row>
    <row r="171" spans="2:19" ht="15.75">
      <c r="B171" s="29"/>
      <c r="C171" s="84"/>
      <c r="D171" s="29"/>
      <c r="E171" s="84"/>
      <c r="F171" s="29"/>
      <c r="G171" s="84"/>
      <c r="H171" s="29" t="s">
        <v>82</v>
      </c>
      <c r="I171" s="84">
        <f>SUM(I165:I168)</f>
        <v>122500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165"/>
    </row>
    <row r="172" spans="2:19" ht="15.75">
      <c r="B172" s="83"/>
      <c r="C172" s="160"/>
      <c r="D172" s="161"/>
      <c r="E172" s="160"/>
      <c r="F172" s="160"/>
      <c r="G172" s="160"/>
      <c r="H172" s="29" t="s">
        <v>113</v>
      </c>
      <c r="I172" s="81">
        <f>I160+I146+I128+I93+I53</f>
        <v>130519999.72</v>
      </c>
      <c r="J172" s="162"/>
      <c r="K172" s="163"/>
      <c r="L172" s="164"/>
      <c r="M172" s="160"/>
      <c r="N172" s="160"/>
      <c r="O172" s="160"/>
      <c r="P172" s="160"/>
      <c r="Q172" s="160"/>
      <c r="R172" s="160"/>
      <c r="S172" s="160"/>
    </row>
    <row r="173" spans="2:19" ht="15.75">
      <c r="B173" s="83"/>
      <c r="C173" s="160"/>
      <c r="D173" s="161"/>
      <c r="E173" s="160"/>
      <c r="F173" s="160"/>
      <c r="G173" s="160"/>
      <c r="H173" s="29"/>
      <c r="I173" s="84"/>
      <c r="J173" s="162"/>
      <c r="K173" s="163"/>
      <c r="L173" s="164"/>
      <c r="M173" s="160"/>
      <c r="N173" s="160"/>
      <c r="O173" s="160"/>
      <c r="P173" s="160"/>
      <c r="Q173" s="160"/>
      <c r="R173" s="160"/>
      <c r="S173" s="160"/>
    </row>
    <row r="174" ht="15.75">
      <c r="S174" s="101"/>
    </row>
    <row r="175" spans="2:19" ht="15.75">
      <c r="B175" s="83"/>
      <c r="C175" s="229" t="s">
        <v>38</v>
      </c>
      <c r="D175" s="230" t="s">
        <v>35</v>
      </c>
      <c r="E175" s="224" t="s">
        <v>23</v>
      </c>
      <c r="F175" s="224"/>
      <c r="G175" s="56"/>
      <c r="H175" s="54"/>
      <c r="I175" s="69"/>
      <c r="J175" s="83"/>
      <c r="K175" s="83"/>
      <c r="L175" s="83"/>
      <c r="Q175" s="83"/>
      <c r="R175" s="83"/>
      <c r="S175" s="69"/>
    </row>
    <row r="176" spans="2:19" ht="15.75" customHeight="1">
      <c r="B176" s="83"/>
      <c r="C176" s="229"/>
      <c r="D176" s="230"/>
      <c r="E176" s="224" t="s">
        <v>40</v>
      </c>
      <c r="F176" s="224"/>
      <c r="G176" s="56"/>
      <c r="H176" s="54"/>
      <c r="I176" s="55"/>
      <c r="J176" s="83"/>
      <c r="K176" s="83"/>
      <c r="L176" s="83"/>
      <c r="Q176" s="83"/>
      <c r="R176" s="83"/>
      <c r="S176" s="69"/>
    </row>
    <row r="177" spans="2:19" ht="15.75">
      <c r="B177" s="83"/>
      <c r="C177" s="229"/>
      <c r="D177" s="230"/>
      <c r="E177" s="224" t="s">
        <v>41</v>
      </c>
      <c r="F177" s="224"/>
      <c r="G177" s="56"/>
      <c r="H177" s="54"/>
      <c r="I177" s="55"/>
      <c r="J177" s="83"/>
      <c r="K177" s="83"/>
      <c r="L177" s="83"/>
      <c r="Q177" s="83"/>
      <c r="R177" s="83"/>
      <c r="S177" s="69"/>
    </row>
    <row r="178" spans="2:19" ht="15.75">
      <c r="B178" s="83"/>
      <c r="C178" s="229"/>
      <c r="D178" s="230"/>
      <c r="E178" s="224" t="s">
        <v>18</v>
      </c>
      <c r="F178" s="224"/>
      <c r="G178" s="56"/>
      <c r="H178" s="54"/>
      <c r="I178" s="55"/>
      <c r="J178" s="83"/>
      <c r="K178" s="83"/>
      <c r="L178" s="83"/>
      <c r="Q178" s="83"/>
      <c r="R178" s="83"/>
      <c r="S178" s="69"/>
    </row>
    <row r="179" spans="2:19" ht="15.75">
      <c r="B179" s="83"/>
      <c r="C179" s="229"/>
      <c r="D179" s="230"/>
      <c r="E179" s="224" t="s">
        <v>19</v>
      </c>
      <c r="F179" s="224"/>
      <c r="G179" s="56"/>
      <c r="H179" s="54"/>
      <c r="I179" s="55"/>
      <c r="J179" s="83"/>
      <c r="K179" s="83"/>
      <c r="L179" s="83"/>
      <c r="Q179" s="83"/>
      <c r="R179" s="83"/>
      <c r="S179" s="69"/>
    </row>
    <row r="180" spans="2:19" ht="15.75">
      <c r="B180" s="83"/>
      <c r="C180" s="229"/>
      <c r="D180" s="230"/>
      <c r="E180" s="224" t="s">
        <v>24</v>
      </c>
      <c r="F180" s="224"/>
      <c r="G180" s="56"/>
      <c r="H180" s="54"/>
      <c r="I180" s="55"/>
      <c r="J180" s="83"/>
      <c r="K180" s="83"/>
      <c r="L180" s="83"/>
      <c r="Q180" s="83"/>
      <c r="R180" s="83"/>
      <c r="S180" s="69"/>
    </row>
    <row r="181" spans="2:19" ht="15.75">
      <c r="B181" s="83"/>
      <c r="C181" s="229"/>
      <c r="D181" s="230"/>
      <c r="E181" s="224" t="s">
        <v>42</v>
      </c>
      <c r="F181" s="224"/>
      <c r="G181" s="56"/>
      <c r="H181" s="54"/>
      <c r="I181" s="55"/>
      <c r="J181" s="83"/>
      <c r="K181" s="83"/>
      <c r="L181" s="83"/>
      <c r="Q181" s="83"/>
      <c r="R181" s="83"/>
      <c r="S181" s="69"/>
    </row>
    <row r="182" spans="2:19" ht="15.75">
      <c r="B182" s="83"/>
      <c r="C182" s="229"/>
      <c r="D182" s="228" t="s">
        <v>37</v>
      </c>
      <c r="E182" s="224" t="s">
        <v>20</v>
      </c>
      <c r="F182" s="224"/>
      <c r="G182" s="56"/>
      <c r="H182" s="57"/>
      <c r="I182" s="193"/>
      <c r="J182" s="83"/>
      <c r="K182" s="83"/>
      <c r="L182" s="83"/>
      <c r="Q182" s="83"/>
      <c r="R182" s="83"/>
      <c r="S182" s="69"/>
    </row>
    <row r="183" spans="2:19" ht="15.75">
      <c r="B183" s="83"/>
      <c r="C183" s="229"/>
      <c r="D183" s="228"/>
      <c r="E183" s="224" t="s">
        <v>21</v>
      </c>
      <c r="F183" s="224"/>
      <c r="G183" s="56"/>
      <c r="H183" s="57"/>
      <c r="I183" s="193"/>
      <c r="J183" s="83"/>
      <c r="K183" s="83"/>
      <c r="L183" s="83"/>
      <c r="Q183" s="83"/>
      <c r="R183" s="83"/>
      <c r="S183" s="69"/>
    </row>
    <row r="184" spans="2:19" ht="15.75">
      <c r="B184" s="83"/>
      <c r="C184" s="229"/>
      <c r="D184" s="228"/>
      <c r="E184" s="224" t="s">
        <v>22</v>
      </c>
      <c r="F184" s="224"/>
      <c r="H184" s="57"/>
      <c r="I184" s="193"/>
      <c r="L184" s="83"/>
      <c r="Q184" s="83"/>
      <c r="R184" s="83"/>
      <c r="S184" s="69"/>
    </row>
    <row r="185" spans="2:19" ht="15.75">
      <c r="B185" s="83"/>
      <c r="C185" s="229"/>
      <c r="D185" s="228"/>
      <c r="E185" s="224" t="s">
        <v>18</v>
      </c>
      <c r="F185" s="224"/>
      <c r="H185" s="57"/>
      <c r="L185" s="83"/>
      <c r="Q185" s="83"/>
      <c r="R185" s="83"/>
      <c r="S185" s="113"/>
    </row>
    <row r="186" spans="2:19" ht="15.75">
      <c r="B186" s="83"/>
      <c r="C186" s="229"/>
      <c r="D186" s="228"/>
      <c r="E186" s="224" t="s">
        <v>19</v>
      </c>
      <c r="F186" s="224"/>
      <c r="H186" s="57"/>
      <c r="L186" s="83"/>
      <c r="Q186" s="83"/>
      <c r="R186" s="83"/>
      <c r="S186" s="113"/>
    </row>
    <row r="187" spans="2:19" ht="15.75">
      <c r="B187" s="83"/>
      <c r="C187" s="229"/>
      <c r="D187" s="228"/>
      <c r="E187" s="224" t="s">
        <v>25</v>
      </c>
      <c r="F187" s="224"/>
      <c r="H187" s="57"/>
      <c r="L187" s="83"/>
      <c r="Q187" s="83"/>
      <c r="R187" s="83"/>
      <c r="S187" s="113"/>
    </row>
    <row r="188" spans="2:19" ht="15.75">
      <c r="B188" s="83"/>
      <c r="C188" s="229"/>
      <c r="D188" s="228"/>
      <c r="E188" s="224" t="s">
        <v>43</v>
      </c>
      <c r="F188" s="224"/>
      <c r="H188" s="57"/>
      <c r="L188" s="83"/>
      <c r="Q188" s="83"/>
      <c r="R188" s="83"/>
      <c r="S188" s="113"/>
    </row>
    <row r="189" spans="2:19" ht="15.75">
      <c r="B189" s="83"/>
      <c r="C189" s="229"/>
      <c r="D189" s="228"/>
      <c r="E189" s="224" t="s">
        <v>36</v>
      </c>
      <c r="F189" s="224"/>
      <c r="H189" s="57"/>
      <c r="L189" s="83"/>
      <c r="Q189" s="83"/>
      <c r="R189" s="83"/>
      <c r="S189" s="113"/>
    </row>
    <row r="190" spans="2:19" ht="15.75">
      <c r="B190" s="83"/>
      <c r="C190" s="229"/>
      <c r="D190" s="228"/>
      <c r="E190" s="224" t="s">
        <v>2</v>
      </c>
      <c r="F190" s="224"/>
      <c r="H190" s="57"/>
      <c r="L190" s="83"/>
      <c r="Q190" s="83"/>
      <c r="R190" s="83"/>
      <c r="S190" s="113"/>
    </row>
    <row r="191" spans="2:19" ht="15.75">
      <c r="B191" s="83"/>
      <c r="C191" s="229"/>
      <c r="D191" s="228"/>
      <c r="E191" s="224" t="s">
        <v>7</v>
      </c>
      <c r="F191" s="224"/>
      <c r="L191" s="83"/>
      <c r="Q191" s="83"/>
      <c r="R191" s="83"/>
      <c r="S191" s="113"/>
    </row>
    <row r="192" spans="2:19" ht="15.75">
      <c r="B192" s="83"/>
      <c r="C192" s="229"/>
      <c r="D192" s="225" t="s">
        <v>44</v>
      </c>
      <c r="E192" s="224" t="s">
        <v>45</v>
      </c>
      <c r="F192" s="224"/>
      <c r="L192" s="83"/>
      <c r="Q192" s="83"/>
      <c r="R192" s="83"/>
      <c r="S192" s="113"/>
    </row>
    <row r="193" spans="2:19" ht="15.75">
      <c r="B193" s="83"/>
      <c r="C193" s="229"/>
      <c r="D193" s="226"/>
      <c r="E193" s="224" t="s">
        <v>18</v>
      </c>
      <c r="F193" s="224"/>
      <c r="L193" s="83"/>
      <c r="Q193" s="83"/>
      <c r="R193" s="83"/>
      <c r="S193" s="113"/>
    </row>
    <row r="194" spans="3:6" ht="15.75">
      <c r="C194" s="229"/>
      <c r="D194" s="227"/>
      <c r="E194" s="224" t="s">
        <v>19</v>
      </c>
      <c r="F194" s="224"/>
    </row>
    <row r="195" spans="2:19" s="71" customFormat="1" ht="15.75">
      <c r="B195" s="53"/>
      <c r="C195" s="83"/>
      <c r="D195" s="83"/>
      <c r="E195" s="83"/>
      <c r="F195" s="83"/>
      <c r="G195" s="83"/>
      <c r="H195" s="53"/>
      <c r="I195" s="54"/>
      <c r="J195" s="55"/>
      <c r="K195" s="55"/>
      <c r="L195" s="53"/>
      <c r="M195" s="83"/>
      <c r="N195" s="83"/>
      <c r="O195" s="83"/>
      <c r="P195" s="83"/>
      <c r="Q195" s="53"/>
      <c r="R195" s="53"/>
      <c r="S195" s="116"/>
    </row>
    <row r="196" spans="2:19" s="71" customFormat="1" ht="33.75" customHeight="1">
      <c r="B196" s="53"/>
      <c r="C196" s="232" t="s">
        <v>83</v>
      </c>
      <c r="D196" s="233"/>
      <c r="E196" s="233"/>
      <c r="F196" s="234"/>
      <c r="G196" s="30"/>
      <c r="H196" s="30"/>
      <c r="I196" s="32"/>
      <c r="J196" s="30"/>
      <c r="K196" s="30"/>
      <c r="L196" s="37"/>
      <c r="M196" s="34"/>
      <c r="N196" s="33"/>
      <c r="O196" s="57"/>
      <c r="P196" s="57"/>
      <c r="Q196" s="53"/>
      <c r="R196" s="53"/>
      <c r="S196" s="116"/>
    </row>
    <row r="197" spans="2:19" s="71" customFormat="1" ht="15.75">
      <c r="B197" s="53"/>
      <c r="C197" s="31" t="s">
        <v>84</v>
      </c>
      <c r="D197" s="231" t="s">
        <v>312</v>
      </c>
      <c r="E197" s="231"/>
      <c r="F197" s="231"/>
      <c r="G197" s="35"/>
      <c r="H197" s="35"/>
      <c r="I197" s="35"/>
      <c r="J197" s="35"/>
      <c r="K197" s="35"/>
      <c r="L197" s="28"/>
      <c r="M197" s="35"/>
      <c r="N197" s="35"/>
      <c r="O197" s="57"/>
      <c r="P197" s="57"/>
      <c r="Q197" s="53"/>
      <c r="R197" s="53"/>
      <c r="S197" s="116"/>
    </row>
    <row r="198" spans="2:19" s="71" customFormat="1" ht="37.5" customHeight="1">
      <c r="B198" s="53"/>
      <c r="C198" s="31" t="s">
        <v>85</v>
      </c>
      <c r="D198" s="231" t="s">
        <v>313</v>
      </c>
      <c r="E198" s="231"/>
      <c r="F198" s="231"/>
      <c r="G198" s="35"/>
      <c r="H198" s="35"/>
      <c r="I198" s="35"/>
      <c r="J198" s="35"/>
      <c r="K198" s="35"/>
      <c r="L198" s="28"/>
      <c r="M198" s="35"/>
      <c r="N198" s="35"/>
      <c r="O198" s="57"/>
      <c r="P198" s="57"/>
      <c r="Q198" s="53"/>
      <c r="R198" s="53"/>
      <c r="S198" s="116"/>
    </row>
    <row r="199" spans="2:19" s="71" customFormat="1" ht="15.75">
      <c r="B199" s="53"/>
      <c r="C199" s="31" t="s">
        <v>86</v>
      </c>
      <c r="D199" s="231" t="s">
        <v>314</v>
      </c>
      <c r="E199" s="231"/>
      <c r="F199" s="231"/>
      <c r="G199" s="35"/>
      <c r="H199" s="35"/>
      <c r="I199" s="35"/>
      <c r="J199" s="35"/>
      <c r="K199" s="35"/>
      <c r="L199" s="28"/>
      <c r="M199" s="35"/>
      <c r="N199" s="35"/>
      <c r="O199" s="57"/>
      <c r="P199" s="57"/>
      <c r="Q199" s="53"/>
      <c r="R199" s="53"/>
      <c r="S199" s="116"/>
    </row>
    <row r="200" spans="2:19" s="60" customFormat="1" ht="15.75">
      <c r="B200" s="53"/>
      <c r="C200" s="31" t="s">
        <v>87</v>
      </c>
      <c r="D200" s="231" t="s">
        <v>315</v>
      </c>
      <c r="E200" s="231"/>
      <c r="F200" s="231"/>
      <c r="G200" s="35"/>
      <c r="H200" s="35"/>
      <c r="I200" s="35"/>
      <c r="J200" s="35"/>
      <c r="K200" s="35"/>
      <c r="L200" s="28"/>
      <c r="M200" s="35"/>
      <c r="N200" s="35"/>
      <c r="O200" s="57"/>
      <c r="P200" s="57"/>
      <c r="Q200" s="53"/>
      <c r="R200" s="53"/>
      <c r="S200" s="116"/>
    </row>
    <row r="201" spans="2:19" s="60" customFormat="1" ht="15.75">
      <c r="B201" s="58"/>
      <c r="C201" s="59"/>
      <c r="D201" s="59"/>
      <c r="H201" s="61"/>
      <c r="I201" s="84"/>
      <c r="J201" s="62"/>
      <c r="K201" s="62"/>
      <c r="L201" s="61"/>
      <c r="O201" s="59"/>
      <c r="P201" s="59"/>
      <c r="Q201" s="58"/>
      <c r="R201" s="58"/>
      <c r="S201" s="114"/>
    </row>
    <row r="202" spans="2:19" s="60" customFormat="1" ht="15.75">
      <c r="B202" s="58"/>
      <c r="C202" s="59"/>
      <c r="D202" s="59"/>
      <c r="E202" s="59"/>
      <c r="F202" s="59"/>
      <c r="G202" s="59"/>
      <c r="H202" s="58"/>
      <c r="I202" s="63"/>
      <c r="J202" s="64"/>
      <c r="K202" s="64"/>
      <c r="L202" s="58"/>
      <c r="M202" s="59"/>
      <c r="N202" s="59"/>
      <c r="O202" s="59"/>
      <c r="P202" s="59"/>
      <c r="Q202" s="58"/>
      <c r="R202" s="58"/>
      <c r="S202" s="114"/>
    </row>
    <row r="203" spans="2:19" s="60" customFormat="1" ht="15.75">
      <c r="B203" s="58"/>
      <c r="C203" s="59"/>
      <c r="D203" s="59"/>
      <c r="E203" s="59"/>
      <c r="F203" s="59"/>
      <c r="G203" s="59"/>
      <c r="H203" s="58"/>
      <c r="I203" s="63"/>
      <c r="J203" s="64"/>
      <c r="K203" s="64"/>
      <c r="L203" s="58"/>
      <c r="M203" s="59"/>
      <c r="N203" s="59"/>
      <c r="O203" s="59"/>
      <c r="P203" s="59"/>
      <c r="Q203" s="58"/>
      <c r="R203" s="58"/>
      <c r="S203" s="114"/>
    </row>
    <row r="204" spans="2:19" ht="15.75">
      <c r="B204" s="58"/>
      <c r="C204" s="59"/>
      <c r="D204" s="59"/>
      <c r="E204" s="59"/>
      <c r="F204" s="59"/>
      <c r="G204" s="59"/>
      <c r="H204" s="58"/>
      <c r="I204" s="63"/>
      <c r="J204" s="64"/>
      <c r="K204" s="64"/>
      <c r="L204" s="58"/>
      <c r="M204" s="59"/>
      <c r="N204" s="59"/>
      <c r="O204" s="59"/>
      <c r="P204" s="59"/>
      <c r="Q204" s="58"/>
      <c r="R204" s="58"/>
      <c r="S204" s="114"/>
    </row>
  </sheetData>
  <sheetProtection/>
  <mergeCells count="163">
    <mergeCell ref="G139:H139"/>
    <mergeCell ref="R163:R164"/>
    <mergeCell ref="D163:D164"/>
    <mergeCell ref="Q163:Q164"/>
    <mergeCell ref="G164:H164"/>
    <mergeCell ref="F148:F149"/>
    <mergeCell ref="G149:H149"/>
    <mergeCell ref="N163:O163"/>
    <mergeCell ref="I163:K163"/>
    <mergeCell ref="D148:D149"/>
    <mergeCell ref="L163:L164"/>
    <mergeCell ref="B147:R147"/>
    <mergeCell ref="E148:E149"/>
    <mergeCell ref="Q148:Q149"/>
    <mergeCell ref="R148:R149"/>
    <mergeCell ref="M148:M149"/>
    <mergeCell ref="P148:P149"/>
    <mergeCell ref="P163:P164"/>
    <mergeCell ref="Q131:Q132"/>
    <mergeCell ref="L131:L132"/>
    <mergeCell ref="R131:R132"/>
    <mergeCell ref="P131:P132"/>
    <mergeCell ref="P96:P97"/>
    <mergeCell ref="P56:P57"/>
    <mergeCell ref="Q56:Q57"/>
    <mergeCell ref="Q96:Q97"/>
    <mergeCell ref="N131:O131"/>
    <mergeCell ref="G134:H134"/>
    <mergeCell ref="L16:L17"/>
    <mergeCell ref="M96:M97"/>
    <mergeCell ref="G141:H141"/>
    <mergeCell ref="M163:M164"/>
    <mergeCell ref="G144:H144"/>
    <mergeCell ref="J16:J17"/>
    <mergeCell ref="L96:L97"/>
    <mergeCell ref="G151:H151"/>
    <mergeCell ref="I148:K148"/>
    <mergeCell ref="C163:C164"/>
    <mergeCell ref="E163:E164"/>
    <mergeCell ref="G156:H156"/>
    <mergeCell ref="G157:H157"/>
    <mergeCell ref="M131:M132"/>
    <mergeCell ref="F163:F164"/>
    <mergeCell ref="G140:H140"/>
    <mergeCell ref="L148:L149"/>
    <mergeCell ref="G136:H136"/>
    <mergeCell ref="G132:H132"/>
    <mergeCell ref="N148:O148"/>
    <mergeCell ref="H14:H15"/>
    <mergeCell ref="D131:D132"/>
    <mergeCell ref="G143:H143"/>
    <mergeCell ref="A16:A17"/>
    <mergeCell ref="B96:B97"/>
    <mergeCell ref="B95:R95"/>
    <mergeCell ref="B56:B57"/>
    <mergeCell ref="D16:D17"/>
    <mergeCell ref="G56:G57"/>
    <mergeCell ref="F16:F17"/>
    <mergeCell ref="I16:I17"/>
    <mergeCell ref="F56:F57"/>
    <mergeCell ref="B14:B15"/>
    <mergeCell ref="C131:C132"/>
    <mergeCell ref="I96:K96"/>
    <mergeCell ref="C96:C97"/>
    <mergeCell ref="B16:B17"/>
    <mergeCell ref="H96:H97"/>
    <mergeCell ref="C14:C15"/>
    <mergeCell ref="D56:D57"/>
    <mergeCell ref="B55:R55"/>
    <mergeCell ref="C56:C57"/>
    <mergeCell ref="C16:C17"/>
    <mergeCell ref="D14:D15"/>
    <mergeCell ref="E14:E15"/>
    <mergeCell ref="F14:F15"/>
    <mergeCell ref="G14:G15"/>
    <mergeCell ref="M14:M15"/>
    <mergeCell ref="M16:M17"/>
    <mergeCell ref="N14:O14"/>
    <mergeCell ref="N56:O56"/>
    <mergeCell ref="P16:P17"/>
    <mergeCell ref="D96:D97"/>
    <mergeCell ref="G131:H131"/>
    <mergeCell ref="F131:F132"/>
    <mergeCell ref="L14:L15"/>
    <mergeCell ref="E96:E97"/>
    <mergeCell ref="I56:K56"/>
    <mergeCell ref="G96:G97"/>
    <mergeCell ref="F96:F97"/>
    <mergeCell ref="G133:H133"/>
    <mergeCell ref="E131:E132"/>
    <mergeCell ref="R14:R15"/>
    <mergeCell ref="I14:K14"/>
    <mergeCell ref="H56:H57"/>
    <mergeCell ref="L56:L57"/>
    <mergeCell ref="M56:M57"/>
    <mergeCell ref="R16:R17"/>
    <mergeCell ref="P14:P15"/>
    <mergeCell ref="D200:F200"/>
    <mergeCell ref="E188:F188"/>
    <mergeCell ref="E185:F185"/>
    <mergeCell ref="E190:F190"/>
    <mergeCell ref="D197:F197"/>
    <mergeCell ref="E191:F191"/>
    <mergeCell ref="D198:F198"/>
    <mergeCell ref="D199:F199"/>
    <mergeCell ref="E187:F187"/>
    <mergeCell ref="C196:F196"/>
    <mergeCell ref="D192:D194"/>
    <mergeCell ref="E183:F183"/>
    <mergeCell ref="E192:F192"/>
    <mergeCell ref="D182:D191"/>
    <mergeCell ref="C175:C194"/>
    <mergeCell ref="E186:F186"/>
    <mergeCell ref="E181:F181"/>
    <mergeCell ref="D175:D181"/>
    <mergeCell ref="E194:F194"/>
    <mergeCell ref="E189:F189"/>
    <mergeCell ref="E193:F193"/>
    <mergeCell ref="E176:F176"/>
    <mergeCell ref="E177:F177"/>
    <mergeCell ref="E179:F179"/>
    <mergeCell ref="G163:H163"/>
    <mergeCell ref="E178:F178"/>
    <mergeCell ref="E182:F182"/>
    <mergeCell ref="E180:F180"/>
    <mergeCell ref="E175:F175"/>
    <mergeCell ref="E184:F184"/>
    <mergeCell ref="G165:H165"/>
    <mergeCell ref="G148:H148"/>
    <mergeCell ref="G158:H158"/>
    <mergeCell ref="G159:H159"/>
    <mergeCell ref="G150:H150"/>
    <mergeCell ref="G167:H167"/>
    <mergeCell ref="G170:H170"/>
    <mergeCell ref="B130:R130"/>
    <mergeCell ref="E56:E57"/>
    <mergeCell ref="Q14:Q15"/>
    <mergeCell ref="G166:H166"/>
    <mergeCell ref="B162:R162"/>
    <mergeCell ref="B163:B164"/>
    <mergeCell ref="B148:B149"/>
    <mergeCell ref="G137:H137"/>
    <mergeCell ref="N96:O96"/>
    <mergeCell ref="G168:H168"/>
    <mergeCell ref="G138:H138"/>
    <mergeCell ref="B131:B132"/>
    <mergeCell ref="A147:A149"/>
    <mergeCell ref="A162:A164"/>
    <mergeCell ref="G152:H152"/>
    <mergeCell ref="G153:H153"/>
    <mergeCell ref="G154:H154"/>
    <mergeCell ref="G155:H155"/>
    <mergeCell ref="C148:C149"/>
    <mergeCell ref="A13:A15"/>
    <mergeCell ref="A55:A57"/>
    <mergeCell ref="A95:A97"/>
    <mergeCell ref="A130:A132"/>
    <mergeCell ref="G135:H135"/>
    <mergeCell ref="B13:R13"/>
    <mergeCell ref="I131:K131"/>
    <mergeCell ref="K16:K17"/>
    <mergeCell ref="R96:R97"/>
    <mergeCell ref="R56:R57"/>
  </mergeCells>
  <dataValidations count="10">
    <dataValidation type="list" allowBlank="1" showInputMessage="1" showErrorMessage="1" sqref="M128:M129 M93:M94 M146 M148:M149 M151:M159">
      <formula1>$D$151:$D$153</formula1>
    </dataValidation>
    <dataValidation type="list" allowBlank="1" showInputMessage="1" showErrorMessage="1" sqref="G150">
      <formula1>$E$175:$E$181</formula1>
    </dataValidation>
    <dataValidation type="list" allowBlank="1" showInputMessage="1" showErrorMessage="1" sqref="F128:F129 F93:F94">
      <formula1>$E$182:$E$191</formula1>
    </dataValidation>
    <dataValidation type="list" allowBlank="1" showInputMessage="1" showErrorMessage="1" sqref="F146 F148:F149">
      <formula1>$E$192:$E$194</formula1>
    </dataValidation>
    <dataValidation type="list" allowBlank="1" showInputMessage="1" showErrorMessage="1" sqref="S117:S127 R91 S140:S149 S170 R85:S89 R148:R149 R92:S94 R128:S129 S100 R104:S104 R146">
      <formula1>$D$155:$D$160</formula1>
    </dataValidation>
    <dataValidation type="list" allowBlank="1" showInputMessage="1" showErrorMessage="1" sqref="S113:S116 S90:S91 S135:S139">
      <formula1>$D$98:$D$103</formula1>
    </dataValidation>
    <dataValidation type="list" allowBlank="1" showInputMessage="1" showErrorMessage="1" sqref="S109:S112">
      <formula1>$D$99:$D$104</formula1>
    </dataValidation>
    <dataValidation type="list" allowBlank="1" showInputMessage="1" showErrorMessage="1" sqref="S105">
      <formula1>$D$100:$D$104</formula1>
    </dataValidation>
    <dataValidation type="list" allowBlank="1" showInputMessage="1" showErrorMessage="1" sqref="S106:S108">
      <formula1>$D$100:$D$105</formula1>
    </dataValidation>
    <dataValidation type="list" allowBlank="1" showInputMessage="1" showErrorMessage="1" sqref="R79 S78:S84">
      <formula1>$C$134:$C$139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8" scale="49" r:id="rId2"/>
  <rowBreaks count="1" manualBreakCount="1">
    <brk id="53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01"/>
  <sheetViews>
    <sheetView zoomScalePageLayoutView="0" workbookViewId="0" topLeftCell="A117">
      <selection activeCell="B126" sqref="B126"/>
    </sheetView>
  </sheetViews>
  <sheetFormatPr defaultColWidth="8.7109375" defaultRowHeight="15"/>
  <cols>
    <col min="1" max="1" width="56.8515625" style="6" customWidth="1"/>
    <col min="2" max="2" width="90.140625" style="6" customWidth="1"/>
    <col min="3" max="3" width="62.28125" style="6" customWidth="1"/>
    <col min="4" max="4" width="41.421875" style="6" customWidth="1"/>
    <col min="5" max="5" width="36.7109375" style="6" customWidth="1"/>
    <col min="6" max="7" width="12.8515625" style="6" customWidth="1"/>
    <col min="8" max="8" width="15.7109375" style="7" customWidth="1"/>
    <col min="9" max="9" width="15.7109375" style="8" customWidth="1"/>
    <col min="10" max="10" width="18.00390625" style="8" customWidth="1"/>
    <col min="11" max="11" width="12.7109375" style="6" customWidth="1"/>
    <col min="12" max="12" width="19.57421875" style="6" customWidth="1"/>
    <col min="13" max="13" width="15.57421875" style="6" customWidth="1"/>
    <col min="14" max="14" width="15.00390625" style="6" customWidth="1"/>
    <col min="15" max="17" width="18.8515625" style="6" customWidth="1"/>
    <col min="18" max="16384" width="8.7109375" style="6" customWidth="1"/>
  </cols>
  <sheetData>
    <row r="3" ht="15.75">
      <c r="A3" s="1"/>
    </row>
    <row r="5" ht="15.75">
      <c r="B5" s="3"/>
    </row>
    <row r="6" spans="1:13" ht="15.75">
      <c r="A6" s="9"/>
      <c r="B6" s="10" t="s">
        <v>11</v>
      </c>
      <c r="C6" s="9"/>
      <c r="D6" s="9"/>
      <c r="E6" s="9"/>
      <c r="F6" s="9"/>
      <c r="G6" s="9"/>
      <c r="H6" s="11"/>
      <c r="I6" s="12"/>
      <c r="J6" s="12"/>
      <c r="K6" s="9"/>
      <c r="L6" s="9"/>
      <c r="M6" s="9"/>
    </row>
    <row r="7" spans="2:13" ht="15.75">
      <c r="B7" s="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>
      <c r="A8" s="9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5.75">
      <c r="A9" s="15" t="s">
        <v>46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5.75">
      <c r="A10" s="17" t="s">
        <v>12</v>
      </c>
      <c r="B10" s="17"/>
      <c r="C10" s="9"/>
      <c r="D10" s="9"/>
      <c r="E10" s="9"/>
      <c r="F10" s="9"/>
      <c r="G10" s="9"/>
      <c r="H10" s="11"/>
      <c r="I10" s="12"/>
      <c r="J10" s="12"/>
      <c r="K10" s="9"/>
      <c r="L10" s="9"/>
      <c r="M10" s="9"/>
    </row>
    <row r="11" spans="1:13" ht="15.75">
      <c r="A11" s="9"/>
      <c r="B11" s="18"/>
      <c r="C11" s="9"/>
      <c r="D11" s="9"/>
      <c r="E11" s="9"/>
      <c r="F11" s="9"/>
      <c r="G11" s="9"/>
      <c r="H11" s="11"/>
      <c r="I11" s="12"/>
      <c r="J11" s="12"/>
      <c r="K11" s="9"/>
      <c r="L11" s="9"/>
      <c r="M11" s="9"/>
    </row>
    <row r="12" spans="1:13" ht="15.75">
      <c r="A12" s="19" t="s">
        <v>47</v>
      </c>
      <c r="B12" s="19"/>
      <c r="C12" s="16"/>
      <c r="D12" s="9"/>
      <c r="E12" s="9"/>
      <c r="F12" s="9"/>
      <c r="G12" s="9"/>
      <c r="H12" s="11"/>
      <c r="I12" s="12"/>
      <c r="J12" s="12"/>
      <c r="K12" s="9"/>
      <c r="L12" s="9"/>
      <c r="M12" s="9"/>
    </row>
    <row r="13" spans="1:13" ht="15.75">
      <c r="A13" s="15" t="s">
        <v>48</v>
      </c>
      <c r="B13" s="15"/>
      <c r="C13" s="16"/>
      <c r="D13" s="9"/>
      <c r="E13" s="9"/>
      <c r="F13" s="9"/>
      <c r="G13" s="9"/>
      <c r="H13" s="11"/>
      <c r="I13" s="12"/>
      <c r="J13" s="12"/>
      <c r="K13" s="9"/>
      <c r="L13" s="9"/>
      <c r="M13" s="9"/>
    </row>
    <row r="14" spans="1:13" ht="15.75">
      <c r="A14" s="15" t="s">
        <v>49</v>
      </c>
      <c r="B14" s="15"/>
      <c r="C14" s="16"/>
      <c r="D14" s="9"/>
      <c r="E14" s="9"/>
      <c r="F14" s="9"/>
      <c r="G14" s="9"/>
      <c r="H14" s="11"/>
      <c r="I14" s="12"/>
      <c r="J14" s="12"/>
      <c r="K14" s="9"/>
      <c r="L14" s="9"/>
      <c r="M14" s="9"/>
    </row>
    <row r="15" ht="15.75">
      <c r="B15" s="20"/>
    </row>
    <row r="16" ht="15.75">
      <c r="B16" s="20"/>
    </row>
    <row r="17" spans="1:19" ht="15.75" customHeight="1">
      <c r="A17" s="256" t="s">
        <v>50</v>
      </c>
      <c r="B17" s="25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S17" s="22"/>
    </row>
    <row r="18" spans="2:19" ht="15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2"/>
      <c r="S18" s="22"/>
    </row>
    <row r="19" spans="1:10" ht="15.75">
      <c r="A19" s="20" t="s">
        <v>51</v>
      </c>
      <c r="B19" s="22"/>
      <c r="H19" s="6"/>
      <c r="I19" s="6"/>
      <c r="J19" s="6"/>
    </row>
    <row r="20" spans="1:10" ht="14.25" customHeight="1">
      <c r="A20" s="22"/>
      <c r="B20" s="22"/>
      <c r="H20" s="6"/>
      <c r="I20" s="6"/>
      <c r="J20" s="6"/>
    </row>
    <row r="21" spans="1:2" s="25" customFormat="1" ht="4.5" customHeight="1" thickBot="1">
      <c r="A21" s="24"/>
      <c r="B21" s="24"/>
    </row>
    <row r="22" spans="1:10" ht="15.75">
      <c r="A22" s="257" t="s">
        <v>52</v>
      </c>
      <c r="B22" s="257" t="s">
        <v>53</v>
      </c>
      <c r="H22" s="6"/>
      <c r="I22" s="6"/>
      <c r="J22" s="6"/>
    </row>
    <row r="23" spans="1:10" ht="15" customHeight="1" thickBot="1">
      <c r="A23" s="258"/>
      <c r="B23" s="258"/>
      <c r="H23" s="6"/>
      <c r="I23" s="6"/>
      <c r="J23" s="6"/>
    </row>
    <row r="24" spans="1:10" ht="15.75">
      <c r="A24" s="259" t="s">
        <v>54</v>
      </c>
      <c r="B24" s="254"/>
      <c r="H24" s="6"/>
      <c r="I24" s="6"/>
      <c r="J24" s="6"/>
    </row>
    <row r="25" spans="1:10" ht="16.5" thickBot="1">
      <c r="A25" s="260"/>
      <c r="B25" s="255"/>
      <c r="H25" s="6"/>
      <c r="I25" s="6"/>
      <c r="J25" s="6"/>
    </row>
    <row r="26" spans="1:10" ht="46.5" customHeight="1" thickBot="1">
      <c r="A26" s="254" t="s">
        <v>55</v>
      </c>
      <c r="B26" s="254" t="s">
        <v>56</v>
      </c>
      <c r="H26" s="6"/>
      <c r="I26" s="6"/>
      <c r="J26" s="6"/>
    </row>
    <row r="27" spans="1:10" ht="16.5" hidden="1" thickBot="1">
      <c r="A27" s="255"/>
      <c r="B27" s="255"/>
      <c r="H27" s="6"/>
      <c r="I27" s="6"/>
      <c r="J27" s="6"/>
    </row>
    <row r="28" spans="1:10" ht="15.75">
      <c r="A28" s="259" t="s">
        <v>57</v>
      </c>
      <c r="B28" s="254"/>
      <c r="H28" s="6"/>
      <c r="I28" s="6"/>
      <c r="J28" s="6"/>
    </row>
    <row r="29" spans="1:10" ht="16.5" thickBot="1">
      <c r="A29" s="260"/>
      <c r="B29" s="255"/>
      <c r="H29" s="6"/>
      <c r="I29" s="6"/>
      <c r="J29" s="6"/>
    </row>
    <row r="30" spans="1:10" ht="42" customHeight="1" thickBot="1">
      <c r="A30" s="254" t="s">
        <v>58</v>
      </c>
      <c r="B30" s="254" t="s">
        <v>59</v>
      </c>
      <c r="H30" s="6"/>
      <c r="I30" s="6"/>
      <c r="J30" s="6"/>
    </row>
    <row r="31" spans="1:10" ht="16.5" hidden="1" thickBot="1">
      <c r="A31" s="255"/>
      <c r="B31" s="255"/>
      <c r="H31" s="6"/>
      <c r="I31" s="6"/>
      <c r="J31" s="6"/>
    </row>
    <row r="32" spans="1:10" ht="36.75" customHeight="1" thickBot="1">
      <c r="A32" s="259" t="s">
        <v>60</v>
      </c>
      <c r="B32" s="254"/>
      <c r="H32" s="6"/>
      <c r="I32" s="6"/>
      <c r="J32" s="6"/>
    </row>
    <row r="33" spans="1:10" ht="51" customHeight="1" hidden="1">
      <c r="A33" s="260"/>
      <c r="B33" s="255"/>
      <c r="H33" s="6"/>
      <c r="I33" s="6"/>
      <c r="J33" s="6"/>
    </row>
    <row r="34" spans="1:10" ht="61.5" customHeight="1" thickBot="1">
      <c r="A34" s="254" t="s">
        <v>61</v>
      </c>
      <c r="B34" s="254" t="s">
        <v>62</v>
      </c>
      <c r="H34" s="6"/>
      <c r="I34" s="6"/>
      <c r="J34" s="6"/>
    </row>
    <row r="35" spans="1:10" ht="16.5" hidden="1" thickBot="1">
      <c r="A35" s="255"/>
      <c r="B35" s="255"/>
      <c r="H35" s="6"/>
      <c r="I35" s="6"/>
      <c r="J35" s="6"/>
    </row>
    <row r="36" spans="1:10" ht="33.75" customHeight="1" thickBot="1">
      <c r="A36" s="259" t="s">
        <v>63</v>
      </c>
      <c r="B36" s="254"/>
      <c r="H36" s="6"/>
      <c r="I36" s="6"/>
      <c r="J36" s="6"/>
    </row>
    <row r="37" spans="1:10" ht="16.5" hidden="1" thickBot="1">
      <c r="A37" s="260"/>
      <c r="B37" s="255"/>
      <c r="H37" s="6"/>
      <c r="I37" s="6"/>
      <c r="J37" s="6"/>
    </row>
    <row r="38" spans="1:10" ht="68.25" customHeight="1" thickBot="1">
      <c r="A38" s="254" t="s">
        <v>64</v>
      </c>
      <c r="B38" s="254" t="s">
        <v>65</v>
      </c>
      <c r="H38" s="6"/>
      <c r="I38" s="6"/>
      <c r="J38" s="6"/>
    </row>
    <row r="39" spans="1:10" ht="16.5" hidden="1" thickBot="1">
      <c r="A39" s="255"/>
      <c r="B39" s="255"/>
      <c r="H39" s="6"/>
      <c r="I39" s="6"/>
      <c r="J39" s="6"/>
    </row>
    <row r="40" spans="1:10" ht="55.5" customHeight="1" thickBot="1">
      <c r="A40" s="254" t="s">
        <v>66</v>
      </c>
      <c r="B40" s="254" t="s">
        <v>67</v>
      </c>
      <c r="H40" s="6"/>
      <c r="I40" s="6"/>
      <c r="J40" s="6"/>
    </row>
    <row r="41" spans="1:10" ht="6" customHeight="1" hidden="1">
      <c r="A41" s="255"/>
      <c r="B41" s="255"/>
      <c r="H41" s="6"/>
      <c r="I41" s="6"/>
      <c r="J41" s="6"/>
    </row>
    <row r="42" spans="1:10" ht="93.75" customHeight="1" thickBot="1">
      <c r="A42" s="254" t="s">
        <v>68</v>
      </c>
      <c r="B42" s="254" t="s">
        <v>69</v>
      </c>
      <c r="H42" s="6"/>
      <c r="I42" s="6"/>
      <c r="J42" s="6"/>
    </row>
    <row r="43" spans="1:10" ht="47.25" customHeight="1" hidden="1">
      <c r="A43" s="255"/>
      <c r="B43" s="255"/>
      <c r="H43" s="6"/>
      <c r="I43" s="6"/>
      <c r="J43" s="6"/>
    </row>
    <row r="44" spans="1:10" ht="25.5" customHeight="1" thickBot="1">
      <c r="A44" s="259" t="s">
        <v>70</v>
      </c>
      <c r="B44" s="254"/>
      <c r="H44" s="6"/>
      <c r="I44" s="6"/>
      <c r="J44" s="6"/>
    </row>
    <row r="45" spans="1:10" ht="16.5" hidden="1" thickBot="1">
      <c r="A45" s="260"/>
      <c r="B45" s="255"/>
      <c r="H45" s="6"/>
      <c r="I45" s="6"/>
      <c r="J45" s="6"/>
    </row>
    <row r="46" spans="1:10" ht="45.75" customHeight="1" thickBot="1">
      <c r="A46" s="254" t="s">
        <v>71</v>
      </c>
      <c r="B46" s="254" t="s">
        <v>72</v>
      </c>
      <c r="H46" s="6"/>
      <c r="I46" s="6"/>
      <c r="J46" s="6"/>
    </row>
    <row r="47" spans="1:10" ht="16.5" hidden="1" thickBot="1">
      <c r="A47" s="255"/>
      <c r="B47" s="255"/>
      <c r="H47" s="6"/>
      <c r="I47" s="6"/>
      <c r="J47" s="6"/>
    </row>
    <row r="48" spans="1:10" ht="15.75">
      <c r="A48" s="259" t="s">
        <v>73</v>
      </c>
      <c r="B48" s="254"/>
      <c r="H48" s="6"/>
      <c r="I48" s="6"/>
      <c r="J48" s="6"/>
    </row>
    <row r="49" spans="1:10" ht="30" customHeight="1" thickBot="1">
      <c r="A49" s="260"/>
      <c r="B49" s="255"/>
      <c r="H49" s="6"/>
      <c r="I49" s="6"/>
      <c r="J49" s="6"/>
    </row>
    <row r="50" spans="1:10" ht="52.5" customHeight="1" thickBot="1">
      <c r="A50" s="254" t="s">
        <v>74</v>
      </c>
      <c r="B50" s="254" t="s">
        <v>75</v>
      </c>
      <c r="H50" s="6"/>
      <c r="I50" s="6"/>
      <c r="J50" s="6"/>
    </row>
    <row r="51" spans="1:10" ht="16.5" hidden="1" thickBot="1">
      <c r="A51" s="255"/>
      <c r="B51" s="255"/>
      <c r="H51" s="6"/>
      <c r="I51" s="6"/>
      <c r="J51" s="6"/>
    </row>
    <row r="52" spans="1:10" ht="29.25" customHeight="1">
      <c r="A52" s="259" t="s">
        <v>76</v>
      </c>
      <c r="B52" s="254"/>
      <c r="H52" s="6"/>
      <c r="I52" s="6"/>
      <c r="J52" s="6"/>
    </row>
    <row r="53" spans="1:10" ht="15.75" customHeight="1" thickBot="1">
      <c r="A53" s="260"/>
      <c r="B53" s="255"/>
      <c r="H53" s="6"/>
      <c r="I53" s="6"/>
      <c r="J53" s="6"/>
    </row>
    <row r="54" spans="1:10" ht="65.25" customHeight="1">
      <c r="A54" s="254" t="s">
        <v>77</v>
      </c>
      <c r="B54" s="254" t="s">
        <v>78</v>
      </c>
      <c r="H54" s="6"/>
      <c r="I54" s="6"/>
      <c r="J54" s="6"/>
    </row>
    <row r="55" spans="1:10" ht="44.25" customHeight="1" hidden="1">
      <c r="A55" s="255"/>
      <c r="B55" s="255"/>
      <c r="H55" s="6"/>
      <c r="I55" s="6"/>
      <c r="J55" s="6"/>
    </row>
    <row r="56" spans="8:10" ht="15.75">
      <c r="H56" s="6"/>
      <c r="I56" s="6"/>
      <c r="J56" s="6"/>
    </row>
    <row r="57" spans="8:10" ht="15.75">
      <c r="H57" s="6"/>
      <c r="I57" s="6"/>
      <c r="J57" s="6"/>
    </row>
    <row r="58" spans="8:10" ht="15.75">
      <c r="H58" s="6"/>
      <c r="I58" s="6"/>
      <c r="J58" s="6"/>
    </row>
    <row r="59" spans="8:10" ht="15.75">
      <c r="H59" s="6"/>
      <c r="I59" s="6"/>
      <c r="J59" s="6"/>
    </row>
    <row r="60" spans="8:10" ht="15.75">
      <c r="H60" s="6"/>
      <c r="I60" s="6"/>
      <c r="J60" s="6"/>
    </row>
    <row r="61" spans="8:10" ht="15.75">
      <c r="H61" s="6"/>
      <c r="I61" s="6"/>
      <c r="J61" s="6"/>
    </row>
    <row r="62" spans="8:10" ht="15.75">
      <c r="H62" s="6"/>
      <c r="I62" s="6"/>
      <c r="J62" s="6"/>
    </row>
    <row r="63" spans="8:10" ht="15.75">
      <c r="H63" s="6"/>
      <c r="I63" s="6"/>
      <c r="J63" s="6"/>
    </row>
    <row r="64" spans="8:10" ht="15.75">
      <c r="H64" s="6"/>
      <c r="I64" s="6"/>
      <c r="J64" s="6"/>
    </row>
    <row r="65" spans="8:10" ht="15.75">
      <c r="H65" s="6"/>
      <c r="I65" s="6"/>
      <c r="J65" s="6"/>
    </row>
    <row r="66" spans="8:10" ht="15.75">
      <c r="H66" s="6"/>
      <c r="I66" s="6"/>
      <c r="J66" s="6"/>
    </row>
    <row r="67" spans="8:10" ht="15.75">
      <c r="H67" s="6"/>
      <c r="I67" s="6"/>
      <c r="J67" s="6"/>
    </row>
    <row r="68" spans="8:10" ht="15.75">
      <c r="H68" s="6"/>
      <c r="I68" s="6"/>
      <c r="J68" s="6"/>
    </row>
    <row r="69" spans="8:10" ht="15.75">
      <c r="H69" s="6"/>
      <c r="I69" s="6"/>
      <c r="J69" s="6"/>
    </row>
    <row r="70" spans="8:10" ht="15.75">
      <c r="H70" s="6"/>
      <c r="I70" s="6"/>
      <c r="J70" s="6"/>
    </row>
    <row r="71" spans="8:10" ht="15.75">
      <c r="H71" s="6"/>
      <c r="I71" s="6"/>
      <c r="J71" s="6"/>
    </row>
    <row r="72" spans="8:10" ht="15.75">
      <c r="H72" s="6"/>
      <c r="I72" s="6"/>
      <c r="J72" s="6"/>
    </row>
    <row r="73" spans="8:10" ht="15.75">
      <c r="H73" s="6"/>
      <c r="I73" s="6"/>
      <c r="J73" s="6"/>
    </row>
    <row r="74" spans="8:10" ht="15.75" customHeight="1">
      <c r="H74" s="6"/>
      <c r="I74" s="6"/>
      <c r="J74" s="6"/>
    </row>
    <row r="75" spans="8:10" ht="15" customHeight="1">
      <c r="H75" s="6"/>
      <c r="I75" s="6"/>
      <c r="J75" s="6"/>
    </row>
    <row r="76" spans="8:10" ht="15.75">
      <c r="H76" s="6"/>
      <c r="I76" s="6"/>
      <c r="J76" s="6"/>
    </row>
    <row r="77" spans="8:10" ht="15.75">
      <c r="H77" s="6"/>
      <c r="I77" s="6"/>
      <c r="J77" s="6"/>
    </row>
    <row r="78" spans="8:10" ht="15.75">
      <c r="H78" s="6"/>
      <c r="I78" s="6"/>
      <c r="J78" s="6"/>
    </row>
    <row r="79" spans="8:10" ht="15.75">
      <c r="H79" s="6"/>
      <c r="I79" s="6"/>
      <c r="J79" s="6"/>
    </row>
    <row r="80" spans="8:10" ht="15.75">
      <c r="H80" s="6"/>
      <c r="I80" s="6"/>
      <c r="J80" s="6"/>
    </row>
    <row r="81" spans="8:10" ht="15.75">
      <c r="H81" s="6"/>
      <c r="I81" s="6"/>
      <c r="J81" s="6"/>
    </row>
    <row r="82" spans="8:10" ht="15.75">
      <c r="H82" s="6"/>
      <c r="I82" s="6"/>
      <c r="J82" s="6"/>
    </row>
    <row r="83" spans="8:10" ht="15.75">
      <c r="H83" s="6"/>
      <c r="I83" s="6"/>
      <c r="J83" s="6"/>
    </row>
    <row r="84" spans="8:10" ht="15.75" customHeight="1">
      <c r="H84" s="6"/>
      <c r="I84" s="6"/>
      <c r="J84" s="6"/>
    </row>
    <row r="85" spans="8:10" ht="15" customHeight="1">
      <c r="H85" s="6"/>
      <c r="I85" s="6"/>
      <c r="J85" s="6"/>
    </row>
    <row r="86" spans="8:10" ht="64.5" customHeight="1">
      <c r="H86" s="6"/>
      <c r="I86" s="6"/>
      <c r="J86" s="6"/>
    </row>
    <row r="87" spans="8:10" ht="15.75">
      <c r="H87" s="6"/>
      <c r="I87" s="6"/>
      <c r="J87" s="6"/>
    </row>
    <row r="88" spans="8:10" ht="15.75">
      <c r="H88" s="6"/>
      <c r="I88" s="6"/>
      <c r="J88" s="6"/>
    </row>
    <row r="89" spans="8:10" ht="15.75">
      <c r="H89" s="6"/>
      <c r="I89" s="6"/>
      <c r="J89" s="6"/>
    </row>
    <row r="90" spans="8:10" ht="15.75">
      <c r="H90" s="6"/>
      <c r="I90" s="6"/>
      <c r="J90" s="6"/>
    </row>
    <row r="91" spans="8:10" ht="15.75">
      <c r="H91" s="6"/>
      <c r="I91" s="6"/>
      <c r="J91" s="6"/>
    </row>
    <row r="92" spans="8:10" ht="15.75">
      <c r="H92" s="6"/>
      <c r="I92" s="6"/>
      <c r="J92" s="6"/>
    </row>
    <row r="93" spans="8:10" ht="15.75">
      <c r="H93" s="6"/>
      <c r="I93" s="6"/>
      <c r="J93" s="6"/>
    </row>
    <row r="94" spans="8:10" ht="15.75" customHeight="1">
      <c r="H94" s="6"/>
      <c r="I94" s="6"/>
      <c r="J94" s="6"/>
    </row>
    <row r="95" spans="8:10" ht="15" customHeight="1">
      <c r="H95" s="6"/>
      <c r="I95" s="6"/>
      <c r="J95" s="6"/>
    </row>
    <row r="96" spans="8:10" ht="15.75">
      <c r="H96" s="6"/>
      <c r="I96" s="6"/>
      <c r="J96" s="6"/>
    </row>
    <row r="97" spans="8:10" ht="15.75">
      <c r="H97" s="6"/>
      <c r="I97" s="6"/>
      <c r="J97" s="6"/>
    </row>
    <row r="98" spans="8:10" ht="15.75">
      <c r="H98" s="6"/>
      <c r="I98" s="6"/>
      <c r="J98" s="6"/>
    </row>
    <row r="99" spans="8:10" ht="15.75">
      <c r="H99" s="6"/>
      <c r="I99" s="6"/>
      <c r="J99" s="6"/>
    </row>
    <row r="100" spans="8:10" ht="15.75">
      <c r="H100" s="6"/>
      <c r="I100" s="6"/>
      <c r="J100" s="6"/>
    </row>
    <row r="101" spans="8:10" ht="15.75">
      <c r="H101" s="6"/>
      <c r="I101" s="6"/>
      <c r="J101" s="6"/>
    </row>
    <row r="102" ht="15.75" customHeight="1"/>
  </sheetData>
  <sheetProtection/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Costa</dc:creator>
  <cp:keywords/>
  <dc:description/>
  <cp:lastModifiedBy>Eliani</cp:lastModifiedBy>
  <cp:lastPrinted>2018-12-05T18:52:28Z</cp:lastPrinted>
  <dcterms:created xsi:type="dcterms:W3CDTF">2011-03-30T14:45:37Z</dcterms:created>
  <dcterms:modified xsi:type="dcterms:W3CDTF">2018-12-11T19:55:39Z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