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40" windowWidth="24460" windowHeight="14520" activeTab="1"/>
  </bookViews>
  <sheets>
    <sheet name="WORKS, GOODS AND SERVICES" sheetId="1" r:id="rId1"/>
    <sheet name="CONSULTING FIRMS" sheetId="2" r:id="rId2"/>
    <sheet name="EXTERNAL AUDIT" sheetId="3" r:id="rId3"/>
    <sheet name="NATIONAL SYSTEMS" sheetId="4" r:id="rId4"/>
    <sheet name="Process 100% funded by Agency" sheetId="5" r:id="rId5"/>
  </sheets>
  <definedNames/>
  <calcPr fullCalcOnLoad="1"/>
</workbook>
</file>

<file path=xl/comments1.xml><?xml version="1.0" encoding="utf-8"?>
<comments xmlns="http://schemas.openxmlformats.org/spreadsheetml/2006/main">
  <authors>
    <author>Equipo OBP&amp;CM</author>
    <author>Orisme Roc Passard, Marie Marcelle</author>
  </authors>
  <commentList>
    <comment ref="G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19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U19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V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W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X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Y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Z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AA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26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Nom du processus de passation de marchés
</t>
        </r>
      </text>
    </comment>
    <comment ref="D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26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AA26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AB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C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D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E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AF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AG2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2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2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Nom du processus de passation de marchés
</t>
        </r>
      </text>
    </comment>
    <comment ref="D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33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O33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P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Q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R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S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T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U3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3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3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Nom du processus de passation de marchés
</t>
        </r>
      </text>
    </comment>
    <comment ref="C40" authorId="1">
      <text>
        <r>
          <rPr>
            <b/>
            <sz val="9"/>
            <rFont val="Tahoma"/>
            <family val="2"/>
          </rPr>
          <t>Orisme Roc Passard, Marie Marcelle:</t>
        </r>
        <r>
          <rPr>
            <sz val="9"/>
            <rFont val="Tahoma"/>
            <family val="2"/>
          </rPr>
          <t xml:space="preserve">
Ajouter ici des informations sur le pourcentage des co-financements: Par exemple x% HA-L1107; X% HA-1038 OU HA-G1041</t>
        </r>
      </text>
    </comment>
    <comment ref="D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
Ajouter ici les montants pour HA-G1038 0U HA-G1041</t>
        </r>
      </text>
    </comment>
    <comment ref="I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40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U40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V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W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X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Y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Z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AA4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4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4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Nom du processus de passation de marchés
</t>
        </r>
      </text>
    </comment>
    <comment ref="D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47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AE47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AF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G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H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I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AJ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AK47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4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4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Nom du processus de passation de marchés
</t>
        </r>
      </text>
    </comment>
    <comment ref="D54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Montant total du contrat, y compris la contrepartie locale et / ou le cofinancement</t>
        </r>
      </text>
    </comment>
    <comment ref="G54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Si applicable, sinon indiquer 0.</t>
        </r>
      </text>
    </comment>
    <comment ref="H54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Si applicable, sinon indiquer 0.</t>
        </r>
      </text>
    </comment>
    <comment ref="I54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Selon la matrice des résultats du projet.</t>
        </r>
      </text>
    </comment>
    <comment ref="J54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Y54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Z5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A5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B5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C5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AD5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AE5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5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5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Nom du processus de passation de marchés
</t>
        </r>
      </text>
    </comment>
    <comment ref="G61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Si applicable, sinon indiquer 0.</t>
        </r>
      </text>
    </comment>
    <comment ref="H6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61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Selon la matrice des résultats du projet.</t>
        </r>
      </text>
    </comment>
    <comment ref="J61" authorId="0">
      <text>
        <r>
          <rPr>
            <b/>
            <sz val="9"/>
            <color indexed="8"/>
            <rFont val="Tahoma"/>
            <family val="2"/>
          </rPr>
          <t xml:space="preserve">OBP&amp;CM Team:
</t>
        </r>
        <r>
          <rPr>
            <sz val="9"/>
            <color indexed="8"/>
            <rFont val="Tahoma"/>
            <family val="2"/>
          </rPr>
          <t>Selon la matrice des résultats du projet.</t>
        </r>
      </text>
    </comment>
    <comment ref="Q61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R6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S6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T6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U6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V6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W6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6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6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Nom du processus de passation de marchés
</t>
        </r>
      </text>
    </comment>
    <comment ref="D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71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M71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N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O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P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Q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R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If applicable, but if not leave blank.
</t>
        </r>
      </text>
    </comment>
    <comment ref="S7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
</t>
        </r>
      </text>
    </comment>
    <comment ref="K7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7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2.xml><?xml version="1.0" encoding="utf-8"?>
<comments xmlns="http://schemas.openxmlformats.org/spreadsheetml/2006/main">
  <authors>
    <author>Equipo OBP&amp;CM</author>
  </authors>
  <commentList>
    <comment ref="AA6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AB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C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D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E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Nom du processus de passation de marchés
</t>
        </r>
      </text>
    </comment>
    <comment ref="D13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Montant total du contrat, y compris la contrepartie locale et / ou le cofinancement</t>
        </r>
      </text>
    </comment>
    <comment ref="G1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13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Si applicable, sinon indiquer 0.</t>
        </r>
      </text>
    </comment>
    <comment ref="I1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13" authorId="0">
      <text>
        <r>
          <rPr>
            <b/>
            <sz val="9"/>
            <color indexed="8"/>
            <rFont val="Tahoma"/>
            <family val="2"/>
          </rPr>
          <t xml:space="preserve">OBP&amp;CM Team:
</t>
        </r>
        <r>
          <rPr>
            <sz val="9"/>
            <color indexed="8"/>
            <rFont val="Tahoma"/>
            <family val="2"/>
          </rPr>
          <t>Selon la matrice des résultats du projet.</t>
        </r>
      </text>
    </comment>
    <comment ref="Y13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Z1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A1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B1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C13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K1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14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Nom du processus de passation de marchés
</t>
        </r>
      </text>
    </comment>
    <comment ref="D20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Montant total du contrat, y compris la contrepartie locale et / ou le cofinancement</t>
        </r>
      </text>
    </comment>
    <comment ref="G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Si applicable, sinon indiquer 0.</t>
        </r>
      </text>
    </comment>
    <comment ref="I20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Selon la matrice des résultats du projet.</t>
        </r>
      </text>
    </comment>
    <comment ref="J20" authorId="0">
      <text>
        <r>
          <rPr>
            <b/>
            <sz val="9"/>
            <color indexed="8"/>
            <rFont val="Tahoma"/>
            <family val="2"/>
          </rPr>
          <t xml:space="preserve">OBP&amp;CM Team:
</t>
        </r>
        <r>
          <rPr>
            <sz val="9"/>
            <color indexed="8"/>
            <rFont val="Tahoma"/>
            <family val="2"/>
          </rPr>
          <t>Selon la matrice des résultats du projet.</t>
        </r>
      </text>
    </comment>
    <comment ref="U20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V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W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X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Y20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K2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21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Nom du processus de passation de marchés
</t>
        </r>
      </text>
    </comment>
    <comment ref="D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28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Q28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R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S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T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U28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K2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2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I4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</commentList>
</comments>
</file>

<file path=xl/comments3.xml><?xml version="1.0" encoding="utf-8"?>
<comments xmlns="http://schemas.openxmlformats.org/spreadsheetml/2006/main">
  <authors>
    <author>Equipo OBP&amp;CM</author>
  </authors>
  <commentList>
    <comment ref="AA6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AB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C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D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AE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D1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I12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Selon la matrice des résultats du projet.</t>
        </r>
      </text>
    </comment>
    <comment ref="U12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V1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W1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X1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Y12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J19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Q19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R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S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T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U19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</commentList>
</comments>
</file>

<file path=xl/comments4.xml><?xml version="1.0" encoding="utf-8"?>
<comments xmlns="http://schemas.openxmlformats.org/spreadsheetml/2006/main">
  <authors>
    <author>Equipo OBP&amp;CM</author>
    <author>OBP&amp;CM Team</author>
  </authors>
  <commentList>
    <comment ref="B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Nom du processus de passation de marchés
</t>
        </r>
      </text>
    </comment>
    <comment ref="D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5" authorId="0">
      <text>
        <r>
          <rPr>
            <b/>
            <sz val="9"/>
            <color indexed="8"/>
            <rFont val="Tahoma"/>
            <family val="2"/>
          </rPr>
          <t>OBP&amp;CM Team: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Si applicable, sinon indiquer 0.</t>
        </r>
      </text>
    </comment>
    <comment ref="H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5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K5" authorId="1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of Publication of Specific Notice of Procurement (SNP)</t>
        </r>
      </text>
    </comment>
    <comment ref="M5" authorId="1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Contract signing date.</t>
        </r>
      </text>
    </comment>
    <comment ref="O5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P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Q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R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S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K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5.xml><?xml version="1.0" encoding="utf-8"?>
<comments xmlns="http://schemas.openxmlformats.org/spreadsheetml/2006/main">
  <authors>
    <author>Equipo OBP&amp;CM</author>
  </authors>
  <commentList>
    <comment ref="B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Nom du processus de passation de marchés
</t>
        </r>
      </text>
    </comment>
    <comment ref="D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Montant total du contrat, y compris la contrepartie locale et / ou le cofinancement</t>
        </r>
      </text>
    </comment>
    <comment ref="G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H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Si applicable, sinon indiquer 0.</t>
        </r>
      </text>
    </comment>
    <comment ref="I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Selon la matrice des résultats du projet.</t>
        </r>
      </text>
    </comment>
    <comment ref="J5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Selon la matrice des résultats du projet.</t>
        </r>
      </text>
    </comment>
    <comment ref="Q5" authorId="0">
      <text>
        <r>
          <rPr>
            <b/>
            <sz val="9"/>
            <rFont val="Tahoma"/>
            <family val="2"/>
          </rPr>
          <t xml:space="preserve">OBP&amp;CM Team:
</t>
        </r>
        <r>
          <rPr>
            <sz val="9"/>
            <rFont val="Tahoma"/>
            <family val="2"/>
          </rPr>
          <t>Sélectionnez dans la liste déroulante</t>
        </r>
      </text>
    </comment>
    <comment ref="R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S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T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Sélectionnez dans la liste déroulante</t>
        </r>
      </text>
    </comment>
    <comment ref="U5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S'il y a lieu, mais sinon, laisser la cellule vide.</t>
        </r>
      </text>
    </comment>
    <comment ref="K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estimée selon le calendrier de l'agence d'exécution.</t>
        </r>
      </text>
    </comment>
    <comment ref="L6" authorId="0">
      <text>
        <r>
          <rPr>
            <b/>
            <sz val="9"/>
            <rFont val="Tahoma"/>
            <family val="2"/>
          </rPr>
          <t>OBP&amp;CM Team:</t>
        </r>
        <r>
          <rPr>
            <sz val="9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sharedStrings.xml><?xml version="1.0" encoding="utf-8"?>
<sst xmlns="http://schemas.openxmlformats.org/spreadsheetml/2006/main" count="1040" uniqueCount="282">
  <si>
    <t xml:space="preserve">Procurement 100% funded by Agency </t>
  </si>
  <si>
    <t>International Competitive Bidding</t>
  </si>
  <si>
    <t>External Audit</t>
  </si>
  <si>
    <t>National Competitive Bidding</t>
  </si>
  <si>
    <t>National System</t>
  </si>
  <si>
    <t>Works</t>
  </si>
  <si>
    <t>Ex-ante</t>
  </si>
  <si>
    <t>Goods</t>
  </si>
  <si>
    <t>Ex-post</t>
  </si>
  <si>
    <t>Non-Consulting Services</t>
  </si>
  <si>
    <t>International Competitive Bidding with Prequalification</t>
  </si>
  <si>
    <t>Consulting Firms</t>
  </si>
  <si>
    <t>National Competitive Bidding with Prequalification</t>
  </si>
  <si>
    <t>Individual Consultants</t>
  </si>
  <si>
    <t>Shopping/ Request for Quotations by Open Invitation</t>
  </si>
  <si>
    <t>Shopping/Request for minimum 3 Quotations</t>
  </si>
  <si>
    <t>BAFO</t>
  </si>
  <si>
    <t>Direct Contracting</t>
  </si>
  <si>
    <t xml:space="preserve">Limited Bidding </t>
  </si>
  <si>
    <t>Force Account</t>
  </si>
  <si>
    <t>Quality and Cost Based Selection</t>
  </si>
  <si>
    <t>Least Cost Selection</t>
  </si>
  <si>
    <t>Selection Under a Fixed Budget</t>
  </si>
  <si>
    <t>Single-Source Selection of Firms</t>
  </si>
  <si>
    <t>Single-Source Selection of Individual Consultant</t>
  </si>
  <si>
    <t>Individual Consultant Selection (3CV)</t>
  </si>
  <si>
    <t>Quality Based Selection</t>
  </si>
  <si>
    <t>Individual Consultant Open Invitation</t>
  </si>
  <si>
    <t>Selection Based on the Consultants Qualification</t>
  </si>
  <si>
    <t>Draft</t>
  </si>
  <si>
    <t>Under Review</t>
  </si>
  <si>
    <t>Modified</t>
  </si>
  <si>
    <t>Expected</t>
  </si>
  <si>
    <t>Process Ongoing</t>
  </si>
  <si>
    <t>Evaluation of Bids/Proposals</t>
  </si>
  <si>
    <t>Rejection of Bids</t>
  </si>
  <si>
    <t>Unsuccessful Process</t>
  </si>
  <si>
    <t>Contract Under Execution</t>
  </si>
  <si>
    <t>Contract Finished</t>
  </si>
  <si>
    <t>Contrats Terminated</t>
  </si>
  <si>
    <t>Cancelled</t>
  </si>
  <si>
    <t>Procurement Ineligible</t>
  </si>
  <si>
    <t xml:space="preserve">Procurement Complete </t>
  </si>
  <si>
    <t>Version</t>
  </si>
  <si>
    <t>Description</t>
  </si>
  <si>
    <t>Lots</t>
  </si>
  <si>
    <t>Pays</t>
  </si>
  <si>
    <t>Numéro d'opération</t>
  </si>
  <si>
    <t>Numéro d'approbation</t>
  </si>
  <si>
    <t>Agence d'exécution</t>
  </si>
  <si>
    <t>Plan de couverture</t>
  </si>
  <si>
    <t>Total des travaux</t>
  </si>
  <si>
    <t>Total des Biens et services</t>
  </si>
  <si>
    <t>Total des Services de conseil</t>
  </si>
  <si>
    <t>Audit externe</t>
  </si>
  <si>
    <t>Systèmes nationaux</t>
  </si>
  <si>
    <r>
      <t xml:space="preserve">Ref: </t>
    </r>
    <r>
      <rPr>
        <b/>
        <sz val="11"/>
        <color indexed="10"/>
        <rFont val="Calibri"/>
        <family val="2"/>
      </rPr>
      <t>*</t>
    </r>
    <r>
      <rPr>
        <b/>
        <sz val="11"/>
        <color indexed="9"/>
        <rFont val="Calibri"/>
        <family val="2"/>
      </rPr>
      <t xml:space="preserve"> Champs obligatoires.</t>
    </r>
  </si>
  <si>
    <t>Haiti</t>
  </si>
  <si>
    <t>AON-AOI</t>
  </si>
  <si>
    <t>Données Courantes</t>
  </si>
  <si>
    <t>Financement</t>
  </si>
  <si>
    <t>Jalons</t>
  </si>
  <si>
    <t>Passation de marchés</t>
  </si>
  <si>
    <t>Numéros des marchés</t>
  </si>
  <si>
    <t>Nom du processus de passation de marchés *</t>
  </si>
  <si>
    <t xml:space="preserve"> Montant estimatif (USD) *</t>
  </si>
  <si>
    <t>Montant réel  (USD)</t>
  </si>
  <si>
    <t>% Coût-BID *</t>
  </si>
  <si>
    <t>% Contrepartie locale *</t>
  </si>
  <si>
    <t>% Co-financement*</t>
  </si>
  <si>
    <t>Composante *</t>
  </si>
  <si>
    <t>Produit *</t>
  </si>
  <si>
    <t>Publication d'avis spécifique de Passation de Marchés</t>
  </si>
  <si>
    <t>Ouverture des offres</t>
  </si>
  <si>
    <t>Rapport d'évaluation</t>
  </si>
  <si>
    <t>Publication de l'attribution du marché</t>
  </si>
  <si>
    <t>Signature du contrat</t>
  </si>
  <si>
    <t>Type de marché *</t>
  </si>
  <si>
    <t>Méthode de passation de marché *</t>
  </si>
  <si>
    <t>Type de supervision *</t>
  </si>
  <si>
    <t>Statut *</t>
  </si>
  <si>
    <t>Bien/Services conseils
(Neuf/Loué/Usé)</t>
  </si>
  <si>
    <t>Date prévue*</t>
  </si>
  <si>
    <t>Date effective</t>
  </si>
  <si>
    <t>Date prévue *</t>
  </si>
  <si>
    <t>AOI/AON avec PREQUALIFICATION</t>
  </si>
  <si>
    <t>Passation de Marchés</t>
  </si>
  <si>
    <t>Publication d'avis spécifique de Passation de Marchés - Inv. à la préqualification</t>
  </si>
  <si>
    <t>Ouverture des offres des préqualifiés</t>
  </si>
  <si>
    <t>Rapport d'évaluation des préqualifiés</t>
  </si>
  <si>
    <t>Lancement de l'Appel d'Offre</t>
  </si>
  <si>
    <t>Ouverture des dossiers d'Appel d'offres</t>
  </si>
  <si>
    <t>Comparaison de prix/Par invitation ouverte &amp; Comparaison de prix avec un minimum de 3 proformas</t>
  </si>
  <si>
    <t>Rapport d'évaluation et recommandation d'attribution</t>
  </si>
  <si>
    <t>Contrat signé (bon de commande)</t>
  </si>
  <si>
    <t>Appel d'offre Restreinte</t>
  </si>
  <si>
    <t>Invitation aux soumissionnaires</t>
  </si>
  <si>
    <t>Publication d'attribution du marché</t>
  </si>
  <si>
    <t>Evaluation finale et négociation du marché.</t>
  </si>
  <si>
    <t xml:space="preserve">Publication d'avis spécifique de Passation de Marchés </t>
  </si>
  <si>
    <t>Evaluation Finale et négotiation du marché</t>
  </si>
  <si>
    <t>Entente Directe</t>
  </si>
  <si>
    <t>Requete de l'Entente Directe</t>
  </si>
  <si>
    <t>Notification d'attribution</t>
  </si>
  <si>
    <t xml:space="preserve"> En régie</t>
  </si>
  <si>
    <t>Justification du Force Account</t>
  </si>
  <si>
    <t>CABINETS DE CONSEIL</t>
  </si>
  <si>
    <t>Sélection basée sur la qualité et le coût/Sélection au moindre coût/Sélection sous un budget fixe (SFQC/ SMC/SCBD)</t>
  </si>
  <si>
    <r>
      <t xml:space="preserve">Nom du processus de passation de marchés </t>
    </r>
    <r>
      <rPr>
        <sz val="12"/>
        <color indexed="10"/>
        <rFont val="Calibri"/>
        <family val="2"/>
      </rPr>
      <t>*</t>
    </r>
  </si>
  <si>
    <r>
      <t xml:space="preserve"> Montant estimatif (USD) </t>
    </r>
    <r>
      <rPr>
        <sz val="12"/>
        <color indexed="10"/>
        <rFont val="Calibri"/>
        <family val="2"/>
      </rPr>
      <t>*</t>
    </r>
  </si>
  <si>
    <r>
      <t xml:space="preserve">% Coût-BID </t>
    </r>
    <r>
      <rPr>
        <sz val="12"/>
        <color indexed="10"/>
        <rFont val="Calibri"/>
        <family val="2"/>
      </rPr>
      <t>*</t>
    </r>
  </si>
  <si>
    <r>
      <t xml:space="preserve">% Contrepartie locale </t>
    </r>
    <r>
      <rPr>
        <sz val="12"/>
        <color indexed="10"/>
        <rFont val="Calibri"/>
        <family val="2"/>
      </rPr>
      <t>*</t>
    </r>
  </si>
  <si>
    <r>
      <t>% Co-financement</t>
    </r>
    <r>
      <rPr>
        <sz val="12"/>
        <color indexed="10"/>
        <rFont val="Calibri"/>
        <family val="2"/>
      </rPr>
      <t>*</t>
    </r>
  </si>
  <si>
    <r>
      <t xml:space="preserve">Composante </t>
    </r>
    <r>
      <rPr>
        <sz val="12"/>
        <color indexed="10"/>
        <rFont val="Calibri"/>
        <family val="2"/>
      </rPr>
      <t>*</t>
    </r>
  </si>
  <si>
    <t>Publication de l'avis d'Appel à Manifestion d'Intéret</t>
  </si>
  <si>
    <t>Demande de propositions</t>
  </si>
  <si>
    <t>Ouverture des propositions techniques</t>
  </si>
  <si>
    <t>Rapport d'Evaluation des propositions tecniques</t>
  </si>
  <si>
    <t>Ouverture des propositions financieres</t>
  </si>
  <si>
    <t>Rapport d'Evaluation Finale et PV de Négociation du marché</t>
  </si>
  <si>
    <t>Notification d'Attribution</t>
  </si>
  <si>
    <r>
      <t xml:space="preserve">Type de marché </t>
    </r>
    <r>
      <rPr>
        <sz val="12"/>
        <color indexed="10"/>
        <rFont val="Calibri"/>
        <family val="2"/>
      </rPr>
      <t>*</t>
    </r>
  </si>
  <si>
    <r>
      <t xml:space="preserve">Méthode de passation de marché </t>
    </r>
    <r>
      <rPr>
        <sz val="12"/>
        <color indexed="10"/>
        <rFont val="Calibri"/>
        <family val="2"/>
      </rPr>
      <t>*</t>
    </r>
  </si>
  <si>
    <r>
      <t xml:space="preserve">Type de supervision </t>
    </r>
    <r>
      <rPr>
        <sz val="12"/>
        <color indexed="10"/>
        <rFont val="Calibri"/>
        <family val="2"/>
      </rPr>
      <t>*</t>
    </r>
  </si>
  <si>
    <r>
      <t xml:space="preserve">Statut </t>
    </r>
    <r>
      <rPr>
        <sz val="12"/>
        <color indexed="10"/>
        <rFont val="Calibri"/>
        <family val="2"/>
      </rPr>
      <t>*</t>
    </r>
  </si>
  <si>
    <r>
      <t>Date prévue</t>
    </r>
    <r>
      <rPr>
        <b/>
        <sz val="11"/>
        <color indexed="10"/>
        <rFont val="Calibri"/>
        <family val="2"/>
      </rPr>
      <t>*</t>
    </r>
  </si>
  <si>
    <r>
      <t xml:space="preserve">Date prévue </t>
    </r>
    <r>
      <rPr>
        <b/>
        <sz val="11"/>
        <color indexed="10"/>
        <rFont val="Calibri"/>
        <family val="2"/>
      </rPr>
      <t>*</t>
    </r>
  </si>
  <si>
    <t>Sélection basée sur la qualité (SFQ)</t>
  </si>
  <si>
    <t>Evaluation Finale et Négociation du marché</t>
  </si>
  <si>
    <t>Sélection basée sur les qualifications des consultants (QC)</t>
  </si>
  <si>
    <t>Demande de proposition</t>
  </si>
  <si>
    <t>Sélection par entente directe (SED) de firmes/ Sélection par entente directe (SED) consultants individuels</t>
  </si>
  <si>
    <t>Demande de proposition par entente directe</t>
  </si>
  <si>
    <t>Sélection des consultants individuels (3CV)/ Invitation ouverte aux consultants individuels</t>
  </si>
  <si>
    <t>CABINETS DE CONSEIL - AUDIT EXTERNE</t>
  </si>
  <si>
    <t>Sélection basée sur la qualité et les coûts/Sélection au moindre coût</t>
  </si>
  <si>
    <t>Rapport d'Evaluation des propositions techniques</t>
  </si>
  <si>
    <t>Sélection sur la base des qualifications des consultants</t>
  </si>
  <si>
    <t>Sélection des firmes par une source unique</t>
  </si>
  <si>
    <t>Demande de sélection d'une source unique</t>
  </si>
  <si>
    <t>Systèmes Nationaux</t>
  </si>
  <si>
    <t>Méthode de passation de marchés systèmes nationaux</t>
  </si>
  <si>
    <t>Début</t>
  </si>
  <si>
    <t>Achèvement</t>
  </si>
  <si>
    <t>Processus financé à 100% par l'Unité d'Exécution</t>
  </si>
  <si>
    <t>Document de base (appel d'offres)</t>
  </si>
  <si>
    <t>Appel d'Offre- Single Stages two envelopes with Prequalification</t>
  </si>
  <si>
    <t>Appel d'Offre- Single Stages two envelopes</t>
  </si>
  <si>
    <t>Appel d'Offre- Une seule étape avec Prequalification</t>
  </si>
  <si>
    <t xml:space="preserve">Appel d'Offre - Une seule étape à deux Enveloppes </t>
  </si>
  <si>
    <t>TRAVAUX, BIENS ET SERVICES</t>
  </si>
  <si>
    <t>Service de conseil pour mener une évaluation du programme de distribution d'argent</t>
  </si>
  <si>
    <t>HA-J0001/FAES/SNC/ED-01/21</t>
  </si>
  <si>
    <t>Service de distribution à grande échelle d'argent  aux personnes vulnérables dans les zones hors de Port au Prince et mise en oeuvre d'un programme de résilience au changement climatique (PAM)</t>
  </si>
  <si>
    <t>Service de distribution de nourriture pour le repas au sein d'un réseau d'écoles primaires - Cantine Scolaire (BND)</t>
  </si>
  <si>
    <t>Service de distribution d'argent, a travers de coupons, dans certaines zones de Port au Prince (AVSI)</t>
  </si>
  <si>
    <t>Service de distribution d'argent et services complémentaires aux femmes vulnerables de Port au Prince (Gheskio)</t>
  </si>
  <si>
    <t>Service pour le suivi et la collecte de suggestions sur les activités de distribution de nourriture aux écoles et autres zones du pays à travers des appels téléphoniques (CompHaiti)</t>
  </si>
  <si>
    <t>n/a</t>
  </si>
  <si>
    <t>Consultant pour la coordination du programme, en soutien du FAES</t>
  </si>
  <si>
    <t>Consultant responsable de la supervision et le suivi des activités de la cantine scolaire (composante 1)</t>
  </si>
  <si>
    <t>Consultant responsable de la supervision et le suivi des activités de distribution d'argent (composante 2)</t>
  </si>
  <si>
    <t>Specialiste Comptable pour le programme</t>
  </si>
  <si>
    <t>HA-J0001</t>
  </si>
  <si>
    <t>5288/GR-HA</t>
  </si>
  <si>
    <t>Fonds d'Assistance Economique et Sociale (FAES)</t>
  </si>
  <si>
    <t>Service de conseil pour une vérification externe des activites de la cantine scolaire et fournir des recommandations d'amélioration.</t>
  </si>
  <si>
    <t>2.1; 2.2;</t>
  </si>
  <si>
    <t>1.1; 1.2; 1.3</t>
  </si>
  <si>
    <t>2.1</t>
  </si>
  <si>
    <t>2.3</t>
  </si>
  <si>
    <r>
      <t xml:space="preserve">Nom du processus de passation de marchés </t>
    </r>
    <r>
      <rPr>
        <sz val="12"/>
        <color indexed="10"/>
        <rFont val="Book Antiqua"/>
        <family val="1"/>
      </rPr>
      <t>*</t>
    </r>
  </si>
  <si>
    <r>
      <t xml:space="preserve"> Montant estimatif (USD) </t>
    </r>
    <r>
      <rPr>
        <sz val="12"/>
        <color indexed="10"/>
        <rFont val="Book Antiqua"/>
        <family val="1"/>
      </rPr>
      <t>*</t>
    </r>
  </si>
  <si>
    <r>
      <t xml:space="preserve">% Coût-BID </t>
    </r>
    <r>
      <rPr>
        <sz val="12"/>
        <color indexed="10"/>
        <rFont val="Book Antiqua"/>
        <family val="1"/>
      </rPr>
      <t>*</t>
    </r>
  </si>
  <si>
    <r>
      <t xml:space="preserve">% Contrepartie locale </t>
    </r>
    <r>
      <rPr>
        <sz val="12"/>
        <color indexed="10"/>
        <rFont val="Book Antiqua"/>
        <family val="1"/>
      </rPr>
      <t>*</t>
    </r>
  </si>
  <si>
    <r>
      <t>% Co-financement</t>
    </r>
    <r>
      <rPr>
        <sz val="12"/>
        <color indexed="10"/>
        <rFont val="Book Antiqua"/>
        <family val="1"/>
      </rPr>
      <t>*</t>
    </r>
  </si>
  <si>
    <r>
      <t xml:space="preserve">Composante </t>
    </r>
    <r>
      <rPr>
        <sz val="12"/>
        <color indexed="10"/>
        <rFont val="Book Antiqua"/>
        <family val="1"/>
      </rPr>
      <t>*</t>
    </r>
  </si>
  <si>
    <r>
      <t xml:space="preserve">Type de marché </t>
    </r>
    <r>
      <rPr>
        <sz val="12"/>
        <color indexed="10"/>
        <rFont val="Book Antiqua"/>
        <family val="1"/>
      </rPr>
      <t>*</t>
    </r>
  </si>
  <si>
    <r>
      <t xml:space="preserve">Méthode de passation de marché </t>
    </r>
    <r>
      <rPr>
        <sz val="12"/>
        <color indexed="10"/>
        <rFont val="Book Antiqua"/>
        <family val="1"/>
      </rPr>
      <t>*</t>
    </r>
  </si>
  <si>
    <r>
      <t xml:space="preserve">Type de supervision </t>
    </r>
    <r>
      <rPr>
        <sz val="12"/>
        <color indexed="10"/>
        <rFont val="Book Antiqua"/>
        <family val="1"/>
      </rPr>
      <t>*</t>
    </r>
  </si>
  <si>
    <r>
      <t xml:space="preserve">Statut </t>
    </r>
    <r>
      <rPr>
        <sz val="12"/>
        <color indexed="10"/>
        <rFont val="Book Antiqua"/>
        <family val="1"/>
      </rPr>
      <t>*</t>
    </r>
  </si>
  <si>
    <r>
      <t>Date prévue</t>
    </r>
    <r>
      <rPr>
        <b/>
        <sz val="11"/>
        <color indexed="10"/>
        <rFont val="Book Antiqua"/>
        <family val="1"/>
      </rPr>
      <t>*</t>
    </r>
  </si>
  <si>
    <r>
      <t xml:space="preserve">Date prévue </t>
    </r>
    <r>
      <rPr>
        <b/>
        <sz val="11"/>
        <color indexed="10"/>
        <rFont val="Book Antiqua"/>
        <family val="1"/>
      </rPr>
      <t>*</t>
    </r>
  </si>
  <si>
    <r>
      <t>Produit</t>
    </r>
    <r>
      <rPr>
        <sz val="12"/>
        <color indexed="10"/>
        <rFont val="Book Antiqua"/>
        <family val="1"/>
      </rPr>
      <t>*</t>
    </r>
  </si>
  <si>
    <r>
      <t xml:space="preserve">Produit </t>
    </r>
    <r>
      <rPr>
        <sz val="12"/>
        <color indexed="10"/>
        <rFont val="Book Antiqua"/>
        <family val="1"/>
      </rPr>
      <t>*</t>
    </r>
  </si>
  <si>
    <t>(WFP) World Food Program GN- 2349-15, article 3.7 (e). Inclut l'achat d'outils et de matériels pour la réalisation des petits travaux pour la construction d'actifs communautaires</t>
  </si>
  <si>
    <t xml:space="preserve"> (BND) Bureau de Nutrition et de Developpement 
GN- 2349-15, paragraph 3.7 (e).</t>
  </si>
  <si>
    <t>GN- 2349-15, article 3.7 (e). (AVSI) Association des Volontaires pour le Service International</t>
  </si>
  <si>
    <t xml:space="preserve">GN- 2349-15, article 3.7 (e). (GHESKIO) </t>
  </si>
  <si>
    <t xml:space="preserve">GN- 2349-15, article 3.7 (e). COMPHAITI S.A  </t>
  </si>
  <si>
    <t>HA-J0001/FAES/CF/QC- 01/22</t>
  </si>
  <si>
    <t>HA-J0001/FAES/CF/QC-02/22</t>
  </si>
  <si>
    <t>HA-J0001/FAES/QCNI-01/22</t>
  </si>
  <si>
    <t>GN-2350-15, paragraphe 5.4 (a)</t>
  </si>
  <si>
    <t>HA-J0001/FAES/CI-SED-01/22</t>
  </si>
  <si>
    <t>HA-J0001/FAES/CI-SED-04/22</t>
  </si>
  <si>
    <t>HA-J0001/FAES/CI-SED-05/22</t>
  </si>
  <si>
    <t>HA-J0001/FAES/CI-SED-03/22</t>
  </si>
  <si>
    <t>HA-J0001/FAES/CI-SED-02/22</t>
  </si>
  <si>
    <t>1e avril 2022</t>
  </si>
  <si>
    <t>16 mai 2022</t>
  </si>
  <si>
    <t>23 mai 2022</t>
  </si>
  <si>
    <t>13 déc 2021</t>
  </si>
  <si>
    <t>1er déc 2021</t>
  </si>
  <si>
    <t>27 aout 2021</t>
  </si>
  <si>
    <t xml:space="preserve"> 31 janv 2022</t>
  </si>
  <si>
    <t xml:space="preserve"> 30 mars 2022</t>
  </si>
  <si>
    <t>5 avril 2022</t>
  </si>
  <si>
    <t>1er avril 2022</t>
  </si>
  <si>
    <t>1er aout 2022</t>
  </si>
  <si>
    <t>29 aout 2022</t>
  </si>
  <si>
    <t>Déc 2021 - Nov 2021 (12)</t>
  </si>
  <si>
    <t>9 mai 2022</t>
  </si>
  <si>
    <t>HA-J0001/FAES/SNC/ED-01/22</t>
  </si>
  <si>
    <t>HA-J0001/FAES/SNC/ED-03/22</t>
  </si>
  <si>
    <t>HA-J0001/FAES/SNC/ED-02/22</t>
  </si>
  <si>
    <t>21 avril 2022</t>
  </si>
  <si>
    <t>28 juin 2022</t>
  </si>
  <si>
    <t>18 juillet 2022</t>
  </si>
  <si>
    <t>19 juillet 2022</t>
  </si>
  <si>
    <t>10 fév 2022</t>
  </si>
  <si>
    <t>11 avril 2022</t>
  </si>
  <si>
    <t>25 avril 2022</t>
  </si>
  <si>
    <t>29 juin 2022</t>
  </si>
  <si>
    <t>4 avril 2022</t>
  </si>
  <si>
    <t>21 octobre 2022</t>
  </si>
  <si>
    <t>30 aout 2022</t>
  </si>
  <si>
    <t>24 octobre 2022</t>
  </si>
  <si>
    <t>14 octobre 2022</t>
  </si>
  <si>
    <t>22 déc  2022</t>
  </si>
  <si>
    <t>24 déc 2022</t>
  </si>
  <si>
    <t>HA-J0001/FAES/SED-CI-07/22</t>
  </si>
  <si>
    <t>HA-J0001/FAES/SED-CI-08/22</t>
  </si>
  <si>
    <t>HA-J0001/FAES/SED-CI-09/22</t>
  </si>
  <si>
    <t>HA-J0001/FAES/SED-CI-10/22</t>
  </si>
  <si>
    <t>HA-J0001/FAES/SED-CI-11/22</t>
  </si>
  <si>
    <t>HA-J0001/FAES/SED-CI-12/22</t>
  </si>
  <si>
    <t>HA-J0001/FAES/CF/ED-01/22</t>
  </si>
  <si>
    <t>Audit Financier du Programme (AMF Experts)</t>
  </si>
  <si>
    <t xml:space="preserve">GN- 2349-15, article 3.7 (e). (AMF Experts) </t>
  </si>
  <si>
    <t>GN-2350-15, paragraphe 5.4 (d)</t>
  </si>
  <si>
    <t>1er juillet 2022</t>
  </si>
  <si>
    <t>Total Entente Directe</t>
  </si>
  <si>
    <t xml:space="preserve">Total </t>
  </si>
  <si>
    <t>Consultant part time / Directeur des Initiatives Éconoiques</t>
  </si>
  <si>
    <t>Consultant part time / Directeur de Suivi et de l'Évaluation</t>
  </si>
  <si>
    <t xml:space="preserve">Consultant part time/Directeur de Promotion et de Renforcement Institutionnel </t>
  </si>
  <si>
    <t>Consultant part time/Responsable de l'Unite d'Audit Interne</t>
  </si>
  <si>
    <t xml:space="preserve">Consultant part time/ Cheffe Comptable  </t>
  </si>
  <si>
    <t>Consultant part time/Responsable Logistique</t>
  </si>
  <si>
    <t>Service conseil pour l'Evaluation finale du Programme</t>
  </si>
  <si>
    <t>Service pour la mise en place d’un système d’information (Commcare) pour la gestion des activités de transferts monétaires au bénéficiaires du Programme HA-J0001</t>
  </si>
  <si>
    <t>HA-J0001/FAES/CF/QC-03/22</t>
  </si>
  <si>
    <t>3 janvier 2024</t>
  </si>
  <si>
    <t>1er mai 2024</t>
  </si>
  <si>
    <t>26 février 2024</t>
  </si>
  <si>
    <t>6 mai 2024</t>
  </si>
  <si>
    <t>Total</t>
  </si>
  <si>
    <t>HA-J0001/FAES/CF/SED-01/22</t>
  </si>
  <si>
    <t>Grand total: D25 + D31 + D48</t>
  </si>
  <si>
    <t>14 juillet 2022</t>
  </si>
  <si>
    <t>HA-J0001/FAES/SNC/ED-04/22</t>
  </si>
  <si>
    <t xml:space="preserve">Spécialiste des Passations de Marchés </t>
  </si>
  <si>
    <t>Aout 2021</t>
  </si>
  <si>
    <t>1er octobre 2022</t>
  </si>
  <si>
    <t>1er septembre 2022</t>
  </si>
  <si>
    <t>SENT BID</t>
  </si>
  <si>
    <t>1er septembre 2021</t>
  </si>
  <si>
    <t>1er octobre  2022</t>
  </si>
  <si>
    <t>5 Octobre 2022</t>
  </si>
  <si>
    <t>30 décembre 2022</t>
  </si>
  <si>
    <t>Consultant Gestionaire de contenu de la page Web pour appuyer l'Unité de Communication</t>
  </si>
  <si>
    <t>5 septembre 2022</t>
  </si>
  <si>
    <t>Consultant Journaliste reporter pour renforcer l'Unité de Communication</t>
  </si>
  <si>
    <t>Consultant Specialiste en Suivi et Evaluation</t>
  </si>
  <si>
    <t>Chargé  de Projet BRS/Responsable supervision des travaux cash for work</t>
  </si>
  <si>
    <t>Chargé de projet BRNO/Responsable supervision des travaux cash for work</t>
  </si>
  <si>
    <t>HA-J0001/FAES/QCNI-02/22</t>
  </si>
  <si>
    <t>HA-J0001/FAES/QCNI-03/22</t>
  </si>
  <si>
    <t>HA-J0001/FAES/QCNI-04/22</t>
  </si>
  <si>
    <t>HA-J0001/FAES/QCNI-05/22</t>
  </si>
  <si>
    <t>GN-2350-15, paragraphe 3.11 (d)</t>
  </si>
</sst>
</file>

<file path=xl/styles.xml><?xml version="1.0" encoding="utf-8"?>
<styleSheet xmlns="http://schemas.openxmlformats.org/spreadsheetml/2006/main">
  <numFmts count="29">
    <numFmt numFmtId="5" formatCode="#,##0\ &quot;G&quot;_);\(#,##0\ &quot;G&quot;\)"/>
    <numFmt numFmtId="6" formatCode="#,##0\ &quot;G&quot;_);[Red]\(#,##0\ &quot;G&quot;\)"/>
    <numFmt numFmtId="7" formatCode="#,##0.00\ &quot;G&quot;_);\(#,##0.00\ &quot;G&quot;\)"/>
    <numFmt numFmtId="8" formatCode="#,##0.00\ &quot;G&quot;_);[Red]\(#,##0.00\ &quot;G&quot;\)"/>
    <numFmt numFmtId="42" formatCode="_ * #,##0_)\ &quot;G&quot;_ ;_ * \(#,##0\)\ &quot;G&quot;_ ;_ * &quot;-&quot;_)\ &quot;G&quot;_ ;_ @_ "/>
    <numFmt numFmtId="41" formatCode="_ * #,##0_)_ ;_ * \(#,##0\)_ ;_ * &quot;-&quot;_)_ ;_ @_ "/>
    <numFmt numFmtId="44" formatCode="_ * #,##0.00_)\ &quot;G&quot;_ ;_ * \(#,##0.00\)\ &quot;G&quot;_ ;_ * &quot;-&quot;??_)\ &quot;G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_([$$-409]* #,##0.00_);_([$$-409]* \(#,##0.00\);_([$$-409]* &quot;-&quot;??_);_(@_)"/>
    <numFmt numFmtId="174" formatCode="mmm\-yyyy"/>
    <numFmt numFmtId="175" formatCode="_([$$-409]* #,##0_);_([$$-409]* \(#,##0\);_([$$-409]* &quot;-&quot;??_);_(@_)"/>
    <numFmt numFmtId="176" formatCode="[$-409]dddd\,\ mmmm\ d\,\ yyyy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0_)\ _G_ ;_ * \(#,##0.00\)\ _G_ ;_ * &quot;-&quot;??_)\ _G_ ;_ @_ "/>
    <numFmt numFmtId="183" formatCode="&quot;Vrai&quot;;&quot;Vrai&quot;;&quot;Faux&quot;"/>
    <numFmt numFmtId="184" formatCode="&quot;Actif&quot;;&quot;Actif&quot;;&quot;Inactif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Calibri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28"/>
      <name val="Times New Roman"/>
      <family val="1"/>
    </font>
    <font>
      <sz val="11"/>
      <name val="Book Antiqua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48"/>
      <name val="Book Antiqua"/>
      <family val="1"/>
    </font>
    <font>
      <sz val="12"/>
      <color indexed="10"/>
      <name val="Book Antiqua"/>
      <family val="1"/>
    </font>
    <font>
      <b/>
      <sz val="12"/>
      <name val="Book Antiqua"/>
      <family val="1"/>
    </font>
    <font>
      <b/>
      <sz val="11"/>
      <color indexed="10"/>
      <name val="Book Antiqu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Book Antiqua"/>
      <family val="1"/>
    </font>
    <font>
      <sz val="8"/>
      <name val="Calibri"/>
      <family val="2"/>
    </font>
    <font>
      <sz val="13"/>
      <name val="Lucida Grande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48"/>
      <color indexed="8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9"/>
      <name val="Book Antiqua"/>
      <family val="1"/>
    </font>
    <font>
      <b/>
      <sz val="24"/>
      <color indexed="8"/>
      <name val="Book Antiqua"/>
      <family val="1"/>
    </font>
    <font>
      <sz val="12"/>
      <color indexed="9"/>
      <name val="Book Antiqua"/>
      <family val="1"/>
    </font>
    <font>
      <b/>
      <sz val="11"/>
      <color indexed="8"/>
      <name val="Book Antiqua"/>
      <family val="1"/>
    </font>
    <font>
      <b/>
      <sz val="48"/>
      <color indexed="8"/>
      <name val="Book Antiqua"/>
      <family val="1"/>
    </font>
    <font>
      <b/>
      <i/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8"/>
      <color indexed="9"/>
      <name val="Book Antiqua"/>
      <family val="1"/>
    </font>
    <font>
      <b/>
      <sz val="18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48"/>
      <color theme="1"/>
      <name val="Calibri"/>
      <family val="2"/>
    </font>
    <font>
      <sz val="12"/>
      <color theme="0"/>
      <name val="Calibri"/>
      <family val="2"/>
    </font>
    <font>
      <b/>
      <sz val="24"/>
      <color theme="1"/>
      <name val="Calibri"/>
      <family val="2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36"/>
      <color theme="1"/>
      <name val="Times New Roman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0"/>
      <name val="Book Antiqua"/>
      <family val="1"/>
    </font>
    <font>
      <b/>
      <sz val="24"/>
      <color theme="1"/>
      <name val="Book Antiqua"/>
      <family val="1"/>
    </font>
    <font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48"/>
      <color theme="1"/>
      <name val="Book Antiqua"/>
      <family val="1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sz val="12"/>
      <color theme="1"/>
      <name val="Book Antiqua"/>
      <family val="1"/>
    </font>
    <font>
      <b/>
      <sz val="18"/>
      <color theme="0"/>
      <name val="Book Antiqua"/>
      <family val="1"/>
    </font>
    <font>
      <b/>
      <sz val="18"/>
      <color theme="0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/>
    </border>
    <border>
      <left/>
      <right style="thin"/>
      <top style="thin"/>
      <bottom/>
    </border>
    <border>
      <left/>
      <right style="thin">
        <color theme="0"/>
      </right>
      <top style="thin">
        <color theme="0"/>
      </top>
      <bottom style="thin"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66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6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66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6" fillId="4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66" fillId="4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6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8" fillId="44" borderId="1" applyNumberFormat="0" applyAlignment="0" applyProtection="0"/>
    <xf numFmtId="0" fontId="23" fillId="45" borderId="2" applyNumberFormat="0" applyAlignment="0" applyProtection="0"/>
    <xf numFmtId="0" fontId="23" fillId="45" borderId="2" applyNumberFormat="0" applyAlignment="0" applyProtection="0"/>
    <xf numFmtId="0" fontId="23" fillId="45" borderId="2" applyNumberFormat="0" applyAlignment="0" applyProtection="0"/>
    <xf numFmtId="0" fontId="69" fillId="0" borderId="3" applyNumberFormat="0" applyFill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171" fontId="0" fillId="0" borderId="0" applyFont="0" applyFill="0" applyBorder="0" applyAlignment="0" applyProtection="0"/>
    <xf numFmtId="0" fontId="70" fillId="4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71" fillId="4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72" fillId="5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51" borderId="9" applyNumberFormat="0" applyFont="0" applyAlignment="0" applyProtection="0"/>
    <xf numFmtId="0" fontId="12" fillId="52" borderId="10" applyNumberFormat="0" applyFont="0" applyAlignment="0" applyProtection="0"/>
    <xf numFmtId="0" fontId="12" fillId="52" borderId="10" applyNumberFormat="0" applyFont="0" applyAlignment="0" applyProtection="0"/>
    <xf numFmtId="0" fontId="12" fillId="52" borderId="10" applyNumberFormat="0" applyFont="0" applyAlignment="0" applyProtection="0"/>
    <xf numFmtId="0" fontId="29" fillId="45" borderId="11" applyNumberFormat="0" applyAlignment="0" applyProtection="0"/>
    <xf numFmtId="0" fontId="29" fillId="45" borderId="11" applyNumberFormat="0" applyAlignment="0" applyProtection="0"/>
    <xf numFmtId="0" fontId="29" fillId="45" borderId="11" applyNumberFormat="0" applyAlignment="0" applyProtection="0"/>
    <xf numFmtId="9" fontId="0" fillId="0" borderId="0" applyFont="0" applyFill="0" applyBorder="0" applyAlignment="0" applyProtection="0"/>
    <xf numFmtId="0" fontId="73" fillId="53" borderId="0" applyNumberFormat="0" applyBorder="0" applyAlignment="0" applyProtection="0"/>
    <xf numFmtId="0" fontId="74" fillId="44" borderId="12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81" fillId="54" borderId="1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27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81" fillId="55" borderId="20" xfId="0" applyFont="1" applyFill="1" applyBorder="1" applyAlignment="1" applyProtection="1">
      <alignment vertical="top" wrapText="1" readingOrder="1"/>
      <protection/>
    </xf>
    <xf numFmtId="2" fontId="83" fillId="56" borderId="21" xfId="0" applyNumberFormat="1" applyFont="1" applyFill="1" applyBorder="1" applyAlignment="1">
      <alignment horizontal="center" vertical="center" wrapText="1"/>
    </xf>
    <xf numFmtId="0" fontId="84" fillId="27" borderId="0" xfId="0" applyFont="1" applyFill="1" applyAlignment="1">
      <alignment/>
    </xf>
    <xf numFmtId="0" fontId="85" fillId="55" borderId="19" xfId="0" applyFont="1" applyFill="1" applyBorder="1" applyAlignment="1">
      <alignment vertical="top" wrapText="1" readingOrder="1"/>
    </xf>
    <xf numFmtId="0" fontId="44" fillId="0" borderId="19" xfId="0" applyFont="1" applyBorder="1" applyAlignment="1" applyProtection="1">
      <alignment/>
      <protection locked="0"/>
    </xf>
    <xf numFmtId="0" fontId="86" fillId="27" borderId="19" xfId="0" applyFont="1" applyFill="1" applyBorder="1" applyAlignment="1">
      <alignment/>
    </xf>
    <xf numFmtId="0" fontId="7" fillId="27" borderId="19" xfId="0" applyFont="1" applyFill="1" applyBorder="1" applyAlignment="1">
      <alignment/>
    </xf>
    <xf numFmtId="0" fontId="87" fillId="0" borderId="19" xfId="0" applyFont="1" applyBorder="1" applyAlignment="1">
      <alignment/>
    </xf>
    <xf numFmtId="0" fontId="88" fillId="56" borderId="19" xfId="0" applyFont="1" applyFill="1" applyBorder="1" applyAlignment="1">
      <alignment horizontal="center" vertical="center" wrapText="1"/>
    </xf>
    <xf numFmtId="2" fontId="88" fillId="56" borderId="19" xfId="0" applyNumberFormat="1" applyFont="1" applyFill="1" applyBorder="1" applyAlignment="1">
      <alignment horizontal="center" vertical="center" wrapText="1"/>
    </xf>
    <xf numFmtId="2" fontId="87" fillId="56" borderId="19" xfId="0" applyNumberFormat="1" applyFont="1" applyFill="1" applyBorder="1" applyAlignment="1">
      <alignment horizontal="center" vertical="center" wrapText="1"/>
    </xf>
    <xf numFmtId="0" fontId="87" fillId="56" borderId="19" xfId="0" applyFont="1" applyFill="1" applyBorder="1" applyAlignment="1">
      <alignment horizontal="center" vertical="center" wrapText="1"/>
    </xf>
    <xf numFmtId="0" fontId="89" fillId="0" borderId="19" xfId="0" applyFont="1" applyBorder="1" applyAlignment="1">
      <alignment horizontal="center" wrapText="1"/>
    </xf>
    <xf numFmtId="0" fontId="88" fillId="0" borderId="19" xfId="0" applyFont="1" applyBorder="1" applyAlignment="1">
      <alignment/>
    </xf>
    <xf numFmtId="2" fontId="86" fillId="56" borderId="19" xfId="0" applyNumberFormat="1" applyFont="1" applyFill="1" applyBorder="1" applyAlignment="1">
      <alignment horizontal="center" vertical="center" wrapText="1"/>
    </xf>
    <xf numFmtId="0" fontId="86" fillId="56" borderId="19" xfId="0" applyFont="1" applyFill="1" applyBorder="1" applyAlignment="1">
      <alignment horizontal="center" vertical="center" wrapText="1"/>
    </xf>
    <xf numFmtId="0" fontId="90" fillId="27" borderId="19" xfId="0" applyFont="1" applyFill="1" applyBorder="1" applyAlignment="1">
      <alignment/>
    </xf>
    <xf numFmtId="172" fontId="8" fillId="27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9" fillId="27" borderId="19" xfId="0" applyFont="1" applyFill="1" applyBorder="1" applyAlignment="1">
      <alignment/>
    </xf>
    <xf numFmtId="0" fontId="88" fillId="27" borderId="19" xfId="0" applyFont="1" applyFill="1" applyBorder="1" applyAlignment="1">
      <alignment/>
    </xf>
    <xf numFmtId="0" fontId="10" fillId="27" borderId="19" xfId="0" applyFont="1" applyFill="1" applyBorder="1" applyAlignment="1">
      <alignment/>
    </xf>
    <xf numFmtId="2" fontId="11" fillId="56" borderId="19" xfId="0" applyNumberFormat="1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/>
    </xf>
    <xf numFmtId="0" fontId="82" fillId="27" borderId="0" xfId="0" applyFont="1" applyFill="1" applyAlignment="1">
      <alignment/>
    </xf>
    <xf numFmtId="0" fontId="0" fillId="27" borderId="0" xfId="0" applyFill="1" applyAlignment="1">
      <alignment/>
    </xf>
    <xf numFmtId="0" fontId="83" fillId="56" borderId="21" xfId="0" applyFont="1" applyFill="1" applyBorder="1" applyAlignment="1">
      <alignment horizontal="center" vertical="center" wrapText="1"/>
    </xf>
    <xf numFmtId="0" fontId="80" fillId="0" borderId="19" xfId="0" applyFont="1" applyBorder="1" applyAlignment="1">
      <alignment horizontal="center" wrapText="1"/>
    </xf>
    <xf numFmtId="0" fontId="91" fillId="27" borderId="19" xfId="0" applyFont="1" applyFill="1" applyBorder="1" applyAlignment="1">
      <alignment/>
    </xf>
    <xf numFmtId="0" fontId="14" fillId="57" borderId="22" xfId="160" applyFont="1" applyFill="1" applyBorder="1" applyAlignment="1">
      <alignment vertical="center" wrapText="1"/>
      <protection/>
    </xf>
    <xf numFmtId="0" fontId="14" fillId="0" borderId="22" xfId="160" applyFont="1" applyFill="1" applyBorder="1" applyAlignment="1">
      <alignment vertical="center" wrapText="1"/>
      <protection/>
    </xf>
    <xf numFmtId="173" fontId="14" fillId="57" borderId="19" xfId="160" applyNumberFormat="1" applyFont="1" applyFill="1" applyBorder="1" applyAlignment="1">
      <alignment vertical="center" wrapText="1"/>
      <protection/>
    </xf>
    <xf numFmtId="0" fontId="92" fillId="57" borderId="22" xfId="160" applyFont="1" applyFill="1" applyBorder="1" applyAlignment="1">
      <alignment horizontal="right" vertical="center" wrapText="1"/>
      <protection/>
    </xf>
    <xf numFmtId="173" fontId="14" fillId="57" borderId="22" xfId="160" applyNumberFormat="1" applyFont="1" applyFill="1" applyBorder="1" applyAlignment="1">
      <alignment vertical="center" wrapText="1"/>
      <protection/>
    </xf>
    <xf numFmtId="0" fontId="14" fillId="57" borderId="22" xfId="160" applyFont="1" applyFill="1" applyBorder="1" applyAlignment="1">
      <alignment horizontal="right" vertical="center" wrapText="1"/>
      <protection/>
    </xf>
    <xf numFmtId="14" fontId="14" fillId="57" borderId="19" xfId="160" applyNumberFormat="1" applyFont="1" applyFill="1" applyBorder="1" applyAlignment="1">
      <alignment horizontal="center" vertical="center" wrapText="1"/>
      <protection/>
    </xf>
    <xf numFmtId="0" fontId="92" fillId="0" borderId="19" xfId="0" applyFont="1" applyBorder="1" applyAlignment="1" applyProtection="1">
      <alignment horizontal="center" vertical="center"/>
      <protection locked="0"/>
    </xf>
    <xf numFmtId="14" fontId="92" fillId="0" borderId="19" xfId="0" applyNumberFormat="1" applyFont="1" applyBorder="1" applyAlignment="1" applyProtection="1">
      <alignment horizontal="center" vertical="center"/>
      <protection locked="0"/>
    </xf>
    <xf numFmtId="0" fontId="14" fillId="57" borderId="19" xfId="160" applyFont="1" applyFill="1" applyBorder="1" applyAlignment="1">
      <alignment horizontal="left" vertical="center" wrapText="1"/>
      <protection/>
    </xf>
    <xf numFmtId="0" fontId="14" fillId="57" borderId="19" xfId="160" applyFont="1" applyFill="1" applyBorder="1" applyAlignment="1">
      <alignment vertical="center" wrapText="1"/>
      <protection/>
    </xf>
    <xf numFmtId="0" fontId="14" fillId="57" borderId="22" xfId="160" applyFont="1" applyFill="1" applyBorder="1" applyAlignment="1">
      <alignment horizontal="left" vertical="center" wrapText="1"/>
      <protection/>
    </xf>
    <xf numFmtId="173" fontId="14" fillId="0" borderId="19" xfId="160" applyNumberFormat="1" applyFont="1" applyBorder="1" applyAlignment="1">
      <alignment vertical="center" wrapText="1"/>
      <protection/>
    </xf>
    <xf numFmtId="170" fontId="14" fillId="0" borderId="19" xfId="152" applyFont="1" applyFill="1" applyBorder="1" applyAlignment="1">
      <alignment vertical="center" wrapText="1"/>
    </xf>
    <xf numFmtId="173" fontId="14" fillId="0" borderId="22" xfId="160" applyNumberFormat="1" applyFont="1" applyBorder="1" applyAlignment="1">
      <alignment vertical="center" wrapText="1"/>
      <protection/>
    </xf>
    <xf numFmtId="0" fontId="14" fillId="57" borderId="19" xfId="160" applyFont="1" applyFill="1" applyBorder="1" applyAlignment="1">
      <alignment horizontal="center" vertical="center" wrapText="1"/>
      <protection/>
    </xf>
    <xf numFmtId="0" fontId="92" fillId="57" borderId="19" xfId="158" applyFont="1" applyFill="1" applyBorder="1" applyAlignment="1" applyProtection="1">
      <alignment horizontal="center" vertical="center" wrapText="1"/>
      <protection locked="0"/>
    </xf>
    <xf numFmtId="0" fontId="92" fillId="0" borderId="19" xfId="0" applyFont="1" applyBorder="1" applyAlignment="1" applyProtection="1">
      <alignment horizontal="center"/>
      <protection locked="0"/>
    </xf>
    <xf numFmtId="0" fontId="93" fillId="57" borderId="19" xfId="158" applyFont="1" applyFill="1" applyBorder="1" applyAlignment="1" applyProtection="1">
      <alignment horizontal="center" vertical="center" wrapText="1"/>
      <protection locked="0"/>
    </xf>
    <xf numFmtId="14" fontId="92" fillId="0" borderId="0" xfId="0" applyNumberFormat="1" applyFont="1" applyAlignment="1" applyProtection="1">
      <alignment horizontal="center" vertical="center"/>
      <protection locked="0"/>
    </xf>
    <xf numFmtId="14" fontId="14" fillId="0" borderId="19" xfId="158" applyNumberFormat="1" applyFont="1" applyBorder="1" applyAlignment="1" applyProtection="1">
      <alignment horizontal="center" vertical="center" wrapText="1"/>
      <protection locked="0"/>
    </xf>
    <xf numFmtId="0" fontId="92" fillId="57" borderId="19" xfId="160" applyFont="1" applyFill="1" applyBorder="1" applyAlignment="1">
      <alignment vertical="center" wrapText="1"/>
      <protection/>
    </xf>
    <xf numFmtId="0" fontId="92" fillId="0" borderId="19" xfId="160" applyFont="1" applyFill="1" applyBorder="1" applyAlignment="1">
      <alignment horizontal="center" vertical="center" wrapText="1"/>
      <protection/>
    </xf>
    <xf numFmtId="0" fontId="14" fillId="0" borderId="19" xfId="160" applyFont="1" applyFill="1" applyBorder="1" applyAlignment="1">
      <alignment horizontal="center" vertical="center" wrapText="1"/>
      <protection/>
    </xf>
    <xf numFmtId="0" fontId="14" fillId="0" borderId="22" xfId="16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2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57" borderId="23" xfId="0" applyFont="1" applyFill="1" applyBorder="1" applyAlignment="1">
      <alignment vertical="center" wrapText="1"/>
    </xf>
    <xf numFmtId="14" fontId="14" fillId="0" borderId="19" xfId="160" applyNumberFormat="1" applyFont="1" applyFill="1" applyBorder="1" applyAlignment="1">
      <alignment horizontal="center" vertical="center" wrapText="1"/>
      <protection/>
    </xf>
    <xf numFmtId="0" fontId="14" fillId="24" borderId="0" xfId="0" applyFont="1" applyFill="1" applyAlignment="1" applyProtection="1">
      <alignment wrapText="1"/>
      <protection/>
    </xf>
    <xf numFmtId="0" fontId="14" fillId="24" borderId="0" xfId="0" applyFont="1" applyFill="1" applyAlignment="1" applyProtection="1">
      <alignment/>
      <protection/>
    </xf>
    <xf numFmtId="0" fontId="17" fillId="24" borderId="0" xfId="0" applyFont="1" applyFill="1" applyAlignment="1">
      <alignment/>
    </xf>
    <xf numFmtId="0" fontId="92" fillId="0" borderId="0" xfId="0" applyFont="1" applyFill="1" applyAlignment="1" applyProtection="1">
      <alignment/>
      <protection/>
    </xf>
    <xf numFmtId="0" fontId="9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2" fillId="27" borderId="0" xfId="0" applyFont="1" applyFill="1" applyAlignment="1" applyProtection="1">
      <alignment/>
      <protection/>
    </xf>
    <xf numFmtId="0" fontId="92" fillId="14" borderId="0" xfId="0" applyFont="1" applyFill="1" applyAlignment="1">
      <alignment wrapText="1"/>
    </xf>
    <xf numFmtId="0" fontId="92" fillId="14" borderId="0" xfId="0" applyFont="1" applyFill="1" applyAlignment="1">
      <alignment/>
    </xf>
    <xf numFmtId="0" fontId="95" fillId="14" borderId="0" xfId="0" applyFont="1" applyFill="1" applyAlignment="1">
      <alignment/>
    </xf>
    <xf numFmtId="0" fontId="92" fillId="0" borderId="0" xfId="0" applyFont="1" applyAlignment="1" applyProtection="1">
      <alignment/>
      <protection/>
    </xf>
    <xf numFmtId="0" fontId="94" fillId="0" borderId="0" xfId="0" applyFont="1" applyAlignment="1">
      <alignment/>
    </xf>
    <xf numFmtId="0" fontId="92" fillId="0" borderId="0" xfId="0" applyFont="1" applyAlignment="1">
      <alignment/>
    </xf>
    <xf numFmtId="0" fontId="94" fillId="0" borderId="0" xfId="0" applyFont="1" applyFill="1" applyAlignment="1" applyProtection="1">
      <alignment/>
      <protection/>
    </xf>
    <xf numFmtId="0" fontId="96" fillId="56" borderId="21" xfId="0" applyFont="1" applyFill="1" applyBorder="1" applyAlignment="1">
      <alignment vertical="center" wrapText="1"/>
    </xf>
    <xf numFmtId="2" fontId="96" fillId="56" borderId="21" xfId="0" applyNumberFormat="1" applyFont="1" applyFill="1" applyBorder="1" applyAlignment="1">
      <alignment horizontal="center" vertical="center" wrapText="1"/>
    </xf>
    <xf numFmtId="0" fontId="96" fillId="56" borderId="21" xfId="0" applyFont="1" applyFill="1" applyBorder="1" applyAlignment="1">
      <alignment horizontal="center" vertical="center" wrapText="1"/>
    </xf>
    <xf numFmtId="0" fontId="97" fillId="0" borderId="1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92" fillId="0" borderId="19" xfId="0" applyFont="1" applyBorder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92" fillId="0" borderId="0" xfId="0" applyFont="1" applyFill="1" applyAlignment="1" applyProtection="1">
      <alignment/>
      <protection locked="0"/>
    </xf>
    <xf numFmtId="0" fontId="92" fillId="0" borderId="19" xfId="0" applyFont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2" fillId="0" borderId="19" xfId="0" applyFont="1" applyBorder="1" applyAlignment="1" applyProtection="1">
      <alignment vertical="center"/>
      <protection locked="0"/>
    </xf>
    <xf numFmtId="14" fontId="92" fillId="0" borderId="19" xfId="0" applyNumberFormat="1" applyFont="1" applyBorder="1" applyAlignment="1" applyProtection="1">
      <alignment vertical="center"/>
      <protection locked="0"/>
    </xf>
    <xf numFmtId="0" fontId="92" fillId="0" borderId="0" xfId="0" applyFont="1" applyAlignment="1">
      <alignment wrapText="1"/>
    </xf>
    <xf numFmtId="0" fontId="92" fillId="24" borderId="0" xfId="0" applyFont="1" applyFill="1" applyAlignment="1" applyProtection="1">
      <alignment/>
      <protection/>
    </xf>
    <xf numFmtId="0" fontId="98" fillId="24" borderId="0" xfId="0" applyFont="1" applyFill="1" applyAlignment="1">
      <alignment/>
    </xf>
    <xf numFmtId="0" fontId="94" fillId="0" borderId="0" xfId="0" applyFont="1" applyFill="1" applyAlignment="1" applyProtection="1">
      <alignment/>
      <protection locked="0"/>
    </xf>
    <xf numFmtId="0" fontId="87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87" fillId="0" borderId="19" xfId="0" applyFont="1" applyBorder="1" applyAlignment="1" applyProtection="1">
      <alignment vertical="center" wrapText="1"/>
      <protection locked="0"/>
    </xf>
    <xf numFmtId="170" fontId="36" fillId="58" borderId="19" xfId="152" applyFont="1" applyFill="1" applyBorder="1" applyAlignment="1">
      <alignment vertical="center" wrapText="1"/>
    </xf>
    <xf numFmtId="0" fontId="99" fillId="59" borderId="20" xfId="0" applyFont="1" applyFill="1" applyBorder="1" applyAlignment="1" applyProtection="1">
      <alignment vertical="center" wrapText="1" readingOrder="1"/>
      <protection locked="0"/>
    </xf>
    <xf numFmtId="0" fontId="100" fillId="59" borderId="20" xfId="0" applyFont="1" applyFill="1" applyBorder="1" applyAlignment="1" applyProtection="1">
      <alignment vertical="center" wrapText="1" readingOrder="1"/>
      <protection locked="0"/>
    </xf>
    <xf numFmtId="0" fontId="100" fillId="59" borderId="24" xfId="0" applyFont="1" applyFill="1" applyBorder="1" applyAlignment="1" applyProtection="1">
      <alignment horizontal="right" vertical="center" wrapText="1" readingOrder="1"/>
      <protection locked="0"/>
    </xf>
    <xf numFmtId="0" fontId="14" fillId="0" borderId="19" xfId="0" applyFont="1" applyFill="1" applyBorder="1" applyAlignment="1">
      <alignment vertical="center" wrapText="1"/>
    </xf>
    <xf numFmtId="0" fontId="92" fillId="0" borderId="19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58" borderId="0" xfId="0" applyFill="1" applyAlignment="1">
      <alignment/>
    </xf>
    <xf numFmtId="14" fontId="92" fillId="0" borderId="19" xfId="158" applyNumberFormat="1" applyFont="1" applyFill="1" applyBorder="1" applyAlignment="1" applyProtection="1">
      <alignment horizontal="center" vertical="center" wrapText="1"/>
      <protection locked="0"/>
    </xf>
    <xf numFmtId="14" fontId="92" fillId="0" borderId="19" xfId="0" applyNumberFormat="1" applyFont="1" applyFill="1" applyBorder="1" applyAlignment="1" applyProtection="1">
      <alignment horizontal="center" vertical="center"/>
      <protection locked="0"/>
    </xf>
    <xf numFmtId="0" fontId="92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14" fontId="92" fillId="0" borderId="25" xfId="160" applyNumberFormat="1" applyFont="1" applyFill="1" applyBorder="1" applyAlignment="1">
      <alignment horizontal="center" vertical="center" wrapText="1"/>
      <protection/>
    </xf>
    <xf numFmtId="49" fontId="92" fillId="0" borderId="19" xfId="0" applyNumberFormat="1" applyFont="1" applyBorder="1" applyAlignment="1" applyProtection="1">
      <alignment horizontal="center" vertical="center"/>
      <protection locked="0"/>
    </xf>
    <xf numFmtId="49" fontId="92" fillId="0" borderId="19" xfId="158" applyNumberFormat="1" applyFont="1" applyBorder="1" applyAlignment="1" applyProtection="1">
      <alignment horizontal="center" vertical="center" wrapText="1"/>
      <protection locked="0"/>
    </xf>
    <xf numFmtId="49" fontId="14" fillId="0" borderId="19" xfId="158" applyNumberFormat="1" applyFont="1" applyBorder="1" applyAlignment="1" applyProtection="1">
      <alignment horizontal="center" vertical="center" wrapText="1"/>
      <protection locked="0"/>
    </xf>
    <xf numFmtId="15" fontId="92" fillId="0" borderId="19" xfId="0" applyNumberFormat="1" applyFont="1" applyBorder="1" applyAlignment="1" applyProtection="1">
      <alignment horizontal="center" vertical="center"/>
      <protection locked="0"/>
    </xf>
    <xf numFmtId="0" fontId="14" fillId="57" borderId="19" xfId="0" applyFont="1" applyFill="1" applyBorder="1" applyAlignment="1">
      <alignment vertical="center" wrapText="1"/>
    </xf>
    <xf numFmtId="0" fontId="92" fillId="0" borderId="19" xfId="0" applyFont="1" applyBorder="1" applyAlignment="1">
      <alignment vertical="center"/>
    </xf>
    <xf numFmtId="0" fontId="101" fillId="0" borderId="19" xfId="0" applyFont="1" applyBorder="1" applyAlignment="1">
      <alignment vertical="center" wrapText="1"/>
    </xf>
    <xf numFmtId="0" fontId="92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86" fillId="27" borderId="19" xfId="0" applyFont="1" applyFill="1" applyBorder="1" applyAlignment="1">
      <alignment horizontal="center"/>
    </xf>
    <xf numFmtId="0" fontId="88" fillId="27" borderId="19" xfId="0" applyFont="1" applyFill="1" applyBorder="1" applyAlignment="1">
      <alignment horizontal="center"/>
    </xf>
    <xf numFmtId="0" fontId="14" fillId="57" borderId="22" xfId="160" applyFont="1" applyFill="1" applyBorder="1" applyAlignment="1">
      <alignment horizontal="center" vertical="center" wrapText="1"/>
      <protection/>
    </xf>
    <xf numFmtId="0" fontId="80" fillId="0" borderId="19" xfId="0" applyFont="1" applyBorder="1" applyAlignment="1" applyProtection="1">
      <alignment vertical="center"/>
      <protection locked="0"/>
    </xf>
    <xf numFmtId="170" fontId="36" fillId="0" borderId="19" xfId="152" applyFont="1" applyFill="1" applyBorder="1" applyAlignment="1">
      <alignment vertical="center" wrapText="1"/>
    </xf>
    <xf numFmtId="182" fontId="0" fillId="0" borderId="19" xfId="0" applyNumberFormat="1" applyBorder="1" applyAlignment="1" applyProtection="1">
      <alignment horizontal="center"/>
      <protection locked="0"/>
    </xf>
    <xf numFmtId="0" fontId="97" fillId="0" borderId="19" xfId="0" applyFont="1" applyBorder="1" applyAlignment="1" applyProtection="1">
      <alignment/>
      <protection locked="0"/>
    </xf>
    <xf numFmtId="173" fontId="97" fillId="0" borderId="19" xfId="0" applyNumberFormat="1" applyFont="1" applyBorder="1" applyAlignment="1" applyProtection="1">
      <alignment/>
      <protection locked="0"/>
    </xf>
    <xf numFmtId="171" fontId="14" fillId="0" borderId="26" xfId="150" applyFont="1" applyFill="1" applyBorder="1" applyAlignment="1">
      <alignment vertical="center" wrapText="1"/>
    </xf>
    <xf numFmtId="0" fontId="14" fillId="0" borderId="22" xfId="160" applyFont="1" applyFill="1" applyBorder="1" applyAlignment="1">
      <alignment horizontal="left" vertical="center" wrapText="1"/>
      <protection/>
    </xf>
    <xf numFmtId="0" fontId="87" fillId="0" borderId="19" xfId="0" applyFont="1" applyFill="1" applyBorder="1" applyAlignment="1" applyProtection="1">
      <alignment vertical="center" wrapText="1"/>
      <protection locked="0"/>
    </xf>
    <xf numFmtId="0" fontId="92" fillId="0" borderId="19" xfId="0" applyFont="1" applyFill="1" applyBorder="1" applyAlignment="1" applyProtection="1">
      <alignment vertical="center"/>
      <protection locked="0"/>
    </xf>
    <xf numFmtId="14" fontId="92" fillId="0" borderId="19" xfId="0" applyNumberFormat="1" applyFont="1" applyFill="1" applyBorder="1" applyAlignment="1" applyProtection="1">
      <alignment vertical="center"/>
      <protection locked="0"/>
    </xf>
    <xf numFmtId="0" fontId="92" fillId="0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vertical="center" wrapText="1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2" fillId="0" borderId="19" xfId="0" applyFont="1" applyBorder="1" applyAlignment="1" applyProtection="1">
      <alignment horizontal="left" vertical="center" wrapText="1"/>
      <protection locked="0"/>
    </xf>
    <xf numFmtId="0" fontId="102" fillId="0" borderId="19" xfId="0" applyFont="1" applyFill="1" applyBorder="1" applyAlignment="1">
      <alignment horizontal="left" vertical="center" wrapText="1"/>
    </xf>
    <xf numFmtId="173" fontId="36" fillId="0" borderId="19" xfId="160" applyNumberFormat="1" applyFont="1" applyBorder="1" applyAlignment="1">
      <alignment vertical="center" wrapText="1"/>
      <protection/>
    </xf>
    <xf numFmtId="171" fontId="92" fillId="0" borderId="0" xfId="150" applyFont="1" applyAlignment="1">
      <alignment/>
    </xf>
    <xf numFmtId="0" fontId="102" fillId="0" borderId="19" xfId="0" applyFont="1" applyBorder="1" applyAlignment="1">
      <alignment vertical="center" wrapText="1"/>
    </xf>
    <xf numFmtId="0" fontId="92" fillId="0" borderId="19" xfId="160" applyFont="1" applyBorder="1" applyAlignment="1">
      <alignment vertical="center" wrapText="1"/>
      <protection/>
    </xf>
    <xf numFmtId="17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97" fillId="0" borderId="19" xfId="0" applyFont="1" applyFill="1" applyBorder="1" applyAlignment="1">
      <alignment/>
    </xf>
    <xf numFmtId="0" fontId="92" fillId="0" borderId="19" xfId="0" applyFont="1" applyFill="1" applyBorder="1" applyAlignment="1">
      <alignment/>
    </xf>
    <xf numFmtId="173" fontId="97" fillId="0" borderId="19" xfId="0" applyNumberFormat="1" applyFont="1" applyFill="1" applyBorder="1" applyAlignment="1">
      <alignment/>
    </xf>
    <xf numFmtId="0" fontId="92" fillId="0" borderId="19" xfId="0" applyFont="1" applyBorder="1" applyAlignment="1">
      <alignment/>
    </xf>
    <xf numFmtId="0" fontId="92" fillId="0" borderId="19" xfId="0" applyFont="1" applyFill="1" applyBorder="1" applyAlignment="1" applyProtection="1">
      <alignment horizontal="center" vertical="center" wrapText="1"/>
      <protection locked="0"/>
    </xf>
    <xf numFmtId="173" fontId="92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>
      <alignment vertical="center" wrapText="1"/>
    </xf>
    <xf numFmtId="14" fontId="92" fillId="0" borderId="25" xfId="160" applyNumberFormat="1" applyFont="1" applyBorder="1" applyAlignment="1">
      <alignment horizontal="center" vertical="center" wrapText="1"/>
      <protection/>
    </xf>
    <xf numFmtId="173" fontId="92" fillId="0" borderId="19" xfId="160" applyNumberFormat="1" applyFont="1" applyBorder="1" applyAlignment="1">
      <alignment vertical="center" wrapText="1"/>
      <protection/>
    </xf>
    <xf numFmtId="0" fontId="103" fillId="0" borderId="19" xfId="0" applyFont="1" applyBorder="1" applyAlignment="1" applyProtection="1">
      <alignment vertical="center"/>
      <protection locked="0"/>
    </xf>
    <xf numFmtId="14" fontId="92" fillId="0" borderId="19" xfId="160" applyNumberFormat="1" applyFont="1" applyBorder="1" applyAlignment="1">
      <alignment horizontal="center" vertical="center" wrapText="1"/>
      <protection/>
    </xf>
    <xf numFmtId="0" fontId="92" fillId="0" borderId="0" xfId="0" applyFont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/>
      <protection locked="0"/>
    </xf>
    <xf numFmtId="173" fontId="14" fillId="0" borderId="22" xfId="160" applyNumberFormat="1" applyFont="1" applyFill="1" applyBorder="1" applyAlignment="1">
      <alignment vertical="center" wrapText="1"/>
      <protection/>
    </xf>
    <xf numFmtId="173" fontId="92" fillId="0" borderId="0" xfId="0" applyNumberFormat="1" applyFont="1" applyAlignment="1">
      <alignment/>
    </xf>
    <xf numFmtId="171" fontId="0" fillId="0" borderId="0" xfId="150" applyFont="1" applyAlignment="1">
      <alignment/>
    </xf>
    <xf numFmtId="173" fontId="92" fillId="0" borderId="19" xfId="160" applyNumberFormat="1" applyFont="1" applyFill="1" applyBorder="1" applyAlignment="1">
      <alignment vertical="center" wrapText="1"/>
      <protection/>
    </xf>
    <xf numFmtId="173" fontId="14" fillId="0" borderId="19" xfId="160" applyNumberFormat="1" applyFont="1" applyFill="1" applyBorder="1" applyAlignment="1">
      <alignment vertical="center" wrapText="1"/>
      <protection/>
    </xf>
    <xf numFmtId="173" fontId="14" fillId="0" borderId="19" xfId="160" applyNumberFormat="1" applyFont="1" applyFill="1" applyBorder="1" applyAlignment="1">
      <alignment horizontal="center" vertical="center" wrapText="1"/>
      <protection/>
    </xf>
    <xf numFmtId="173" fontId="97" fillId="0" borderId="25" xfId="0" applyNumberFormat="1" applyFont="1" applyBorder="1" applyAlignment="1">
      <alignment/>
    </xf>
    <xf numFmtId="0" fontId="97" fillId="0" borderId="19" xfId="0" applyFont="1" applyBorder="1" applyAlignment="1">
      <alignment horizontal="center" vertical="center" wrapText="1"/>
    </xf>
    <xf numFmtId="0" fontId="92" fillId="0" borderId="0" xfId="0" applyFont="1" applyAlignment="1" applyProtection="1">
      <alignment vertical="center"/>
      <protection/>
    </xf>
    <xf numFmtId="0" fontId="14" fillId="0" borderId="22" xfId="160" applyFont="1" applyFill="1" applyBorder="1" applyAlignment="1">
      <alignment horizontal="right" vertical="center" wrapText="1"/>
      <protection/>
    </xf>
    <xf numFmtId="15" fontId="92" fillId="0" borderId="19" xfId="0" applyNumberFormat="1" applyFont="1" applyFill="1" applyBorder="1" applyAlignment="1" applyProtection="1">
      <alignment horizontal="center" vertical="center"/>
      <protection locked="0"/>
    </xf>
    <xf numFmtId="49" fontId="92" fillId="0" borderId="19" xfId="158" applyNumberFormat="1" applyFont="1" applyFill="1" applyBorder="1" applyAlignment="1" applyProtection="1">
      <alignment horizontal="center" vertical="center" wrapText="1"/>
      <protection locked="0"/>
    </xf>
    <xf numFmtId="0" fontId="92" fillId="0" borderId="19" xfId="0" applyFont="1" applyFill="1" applyBorder="1" applyAlignment="1" applyProtection="1">
      <alignment wrapText="1"/>
      <protection locked="0"/>
    </xf>
    <xf numFmtId="14" fontId="92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6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2" fontId="88" fillId="0" borderId="0" xfId="0" applyNumberFormat="1" applyFont="1" applyFill="1" applyBorder="1" applyAlignment="1">
      <alignment horizontal="center" vertical="center" wrapText="1"/>
    </xf>
    <xf numFmtId="173" fontId="92" fillId="3" borderId="19" xfId="160" applyNumberFormat="1" applyFont="1" applyFill="1" applyBorder="1" applyAlignment="1">
      <alignment vertical="center" wrapText="1"/>
      <protection/>
    </xf>
    <xf numFmtId="0" fontId="85" fillId="56" borderId="19" xfId="0" applyFont="1" applyFill="1" applyBorder="1" applyAlignment="1">
      <alignment horizontal="center"/>
    </xf>
    <xf numFmtId="172" fontId="8" fillId="27" borderId="19" xfId="0" applyNumberFormat="1" applyFont="1" applyFill="1" applyBorder="1" applyAlignment="1">
      <alignment horizontal="center" vertical="center" wrapText="1"/>
    </xf>
    <xf numFmtId="172" fontId="89" fillId="27" borderId="19" xfId="0" applyNumberFormat="1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56" borderId="27" xfId="0" applyFont="1" applyFill="1" applyBorder="1" applyAlignment="1">
      <alignment horizontal="center"/>
    </xf>
    <xf numFmtId="0" fontId="104" fillId="56" borderId="28" xfId="0" applyFont="1" applyFill="1" applyBorder="1" applyAlignment="1">
      <alignment horizontal="center"/>
    </xf>
    <xf numFmtId="0" fontId="104" fillId="56" borderId="29" xfId="0" applyFont="1" applyFill="1" applyBorder="1" applyAlignment="1">
      <alignment horizontal="center"/>
    </xf>
    <xf numFmtId="0" fontId="104" fillId="56" borderId="30" xfId="0" applyFont="1" applyFill="1" applyBorder="1" applyAlignment="1">
      <alignment horizontal="center"/>
    </xf>
    <xf numFmtId="0" fontId="104" fillId="56" borderId="31" xfId="0" applyFont="1" applyFill="1" applyBorder="1" applyAlignment="1">
      <alignment horizontal="center"/>
    </xf>
    <xf numFmtId="172" fontId="19" fillId="14" borderId="25" xfId="0" applyNumberFormat="1" applyFont="1" applyFill="1" applyBorder="1" applyAlignment="1">
      <alignment horizontal="center" vertical="center" wrapText="1"/>
    </xf>
    <xf numFmtId="172" fontId="19" fillId="14" borderId="32" xfId="0" applyNumberFormat="1" applyFont="1" applyFill="1" applyBorder="1" applyAlignment="1">
      <alignment horizontal="center" vertical="center" wrapText="1"/>
    </xf>
    <xf numFmtId="172" fontId="19" fillId="14" borderId="19" xfId="0" applyNumberFormat="1" applyFont="1" applyFill="1" applyBorder="1" applyAlignment="1">
      <alignment horizontal="center" vertical="center" wrapText="1"/>
    </xf>
    <xf numFmtId="172" fontId="19" fillId="14" borderId="33" xfId="0" applyNumberFormat="1" applyFont="1" applyFill="1" applyBorder="1" applyAlignment="1">
      <alignment horizontal="center" vertical="center" wrapText="1"/>
    </xf>
    <xf numFmtId="172" fontId="19" fillId="14" borderId="34" xfId="0" applyNumberFormat="1" applyFont="1" applyFill="1" applyBorder="1" applyAlignment="1">
      <alignment horizontal="center" vertical="center" wrapText="1"/>
    </xf>
    <xf numFmtId="0" fontId="105" fillId="56" borderId="30" xfId="0" applyFont="1" applyFill="1" applyBorder="1" applyAlignment="1">
      <alignment horizontal="center"/>
    </xf>
    <xf numFmtId="0" fontId="105" fillId="56" borderId="31" xfId="0" applyFont="1" applyFill="1" applyBorder="1" applyAlignment="1">
      <alignment horizontal="center"/>
    </xf>
    <xf numFmtId="0" fontId="105" fillId="56" borderId="27" xfId="0" applyFont="1" applyFill="1" applyBorder="1" applyAlignment="1">
      <alignment horizontal="center"/>
    </xf>
    <xf numFmtId="0" fontId="105" fillId="56" borderId="28" xfId="0" applyFont="1" applyFill="1" applyBorder="1" applyAlignment="1">
      <alignment horizontal="center"/>
    </xf>
    <xf numFmtId="0" fontId="105" fillId="56" borderId="29" xfId="0" applyFont="1" applyFill="1" applyBorder="1" applyAlignment="1">
      <alignment horizontal="center"/>
    </xf>
    <xf numFmtId="0" fontId="105" fillId="56" borderId="35" xfId="0" applyFont="1" applyFill="1" applyBorder="1" applyAlignment="1">
      <alignment horizontal="center"/>
    </xf>
    <xf numFmtId="172" fontId="65" fillId="27" borderId="19" xfId="0" applyNumberFormat="1" applyFont="1" applyFill="1" applyBorder="1" applyAlignment="1">
      <alignment horizontal="center" vertical="center" wrapText="1"/>
    </xf>
    <xf numFmtId="172" fontId="65" fillId="27" borderId="25" xfId="0" applyNumberFormat="1" applyFont="1" applyFill="1" applyBorder="1" applyAlignment="1">
      <alignment horizontal="center" vertical="center" wrapText="1"/>
    </xf>
    <xf numFmtId="172" fontId="65" fillId="27" borderId="32" xfId="0" applyNumberFormat="1" applyFont="1" applyFill="1" applyBorder="1" applyAlignment="1">
      <alignment horizontal="center" vertical="center" wrapText="1"/>
    </xf>
  </cellXfs>
  <cellStyles count="18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 2" xfId="21"/>
    <cellStyle name="20% - Accent1 3" xfId="22"/>
    <cellStyle name="20% - Accent1 4" xfId="23"/>
    <cellStyle name="20% - Accent2 2" xfId="24"/>
    <cellStyle name="20% - Accent2 3" xfId="25"/>
    <cellStyle name="20% - Accent2 4" xfId="26"/>
    <cellStyle name="20% - Accent3 2" xfId="27"/>
    <cellStyle name="20% - Accent3 3" xfId="28"/>
    <cellStyle name="20% - Accent3 4" xfId="29"/>
    <cellStyle name="20% - Accent4 2" xfId="30"/>
    <cellStyle name="20% - Accent4 3" xfId="31"/>
    <cellStyle name="20% - Accent4 4" xfId="32"/>
    <cellStyle name="20% - Accent5 2" xfId="33"/>
    <cellStyle name="20% - Accent5 3" xfId="34"/>
    <cellStyle name="20% - Accent5 4" xfId="35"/>
    <cellStyle name="20% - Accent6 2" xfId="36"/>
    <cellStyle name="20% - Accent6 3" xfId="37"/>
    <cellStyle name="20% - Accent6 4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ccent1 2" xfId="45"/>
    <cellStyle name="40% - Accent1 3" xfId="46"/>
    <cellStyle name="40% - Accent1 4" xfId="47"/>
    <cellStyle name="40% - Accent2 2" xfId="48"/>
    <cellStyle name="40% - Accent2 3" xfId="49"/>
    <cellStyle name="40% - Accent2 4" xfId="50"/>
    <cellStyle name="40% - Accent3 2" xfId="51"/>
    <cellStyle name="40% - Accent3 3" xfId="52"/>
    <cellStyle name="40% - Accent3 4" xfId="53"/>
    <cellStyle name="40% - Accent4 2" xfId="54"/>
    <cellStyle name="40% - Accent4 3" xfId="55"/>
    <cellStyle name="40% - Accent4 4" xfId="56"/>
    <cellStyle name="40% - Accent5 2" xfId="57"/>
    <cellStyle name="40% - Accent5 3" xfId="58"/>
    <cellStyle name="40% - Accent5 4" xfId="59"/>
    <cellStyle name="40% - Accent6 2" xfId="60"/>
    <cellStyle name="40% - Accent6 3" xfId="61"/>
    <cellStyle name="40% - Accent6 4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60% - Accent1 2" xfId="69"/>
    <cellStyle name="60% - Accent1 3" xfId="70"/>
    <cellStyle name="60% - Accent1 4" xfId="71"/>
    <cellStyle name="60% - Accent2 2" xfId="72"/>
    <cellStyle name="60% - Accent2 3" xfId="73"/>
    <cellStyle name="60% - Accent2 4" xfId="74"/>
    <cellStyle name="60% - Accent3 2" xfId="75"/>
    <cellStyle name="60% - Accent3 3" xfId="76"/>
    <cellStyle name="60% - Accent3 4" xfId="77"/>
    <cellStyle name="60% - Accent4 2" xfId="78"/>
    <cellStyle name="60% - Accent4 3" xfId="79"/>
    <cellStyle name="60% - Accent4 4" xfId="80"/>
    <cellStyle name="60% - Accent5 2" xfId="81"/>
    <cellStyle name="60% - Accent5 3" xfId="82"/>
    <cellStyle name="60% - Accent5 4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Avertissement" xfId="111"/>
    <cellStyle name="Bad 2" xfId="112"/>
    <cellStyle name="Bad 3" xfId="113"/>
    <cellStyle name="Bad 4" xfId="114"/>
    <cellStyle name="Calcul" xfId="115"/>
    <cellStyle name="Calculation 2" xfId="116"/>
    <cellStyle name="Calculation 3" xfId="117"/>
    <cellStyle name="Calculation 4" xfId="118"/>
    <cellStyle name="Cellule liée" xfId="119"/>
    <cellStyle name="Check Cell 2" xfId="120"/>
    <cellStyle name="Check Cell 3" xfId="121"/>
    <cellStyle name="Check Cell 4" xfId="122"/>
    <cellStyle name="Comma 3 2" xfId="123"/>
    <cellStyle name="Entrée" xfId="124"/>
    <cellStyle name="Explanatory Text 2" xfId="125"/>
    <cellStyle name="Explanatory Text 3" xfId="126"/>
    <cellStyle name="Explanatory Text 4" xfId="127"/>
    <cellStyle name="Good 2" xfId="128"/>
    <cellStyle name="Good 3" xfId="129"/>
    <cellStyle name="Good 4" xfId="130"/>
    <cellStyle name="Heading 1 2" xfId="131"/>
    <cellStyle name="Heading 1 3" xfId="132"/>
    <cellStyle name="Heading 1 4" xfId="133"/>
    <cellStyle name="Heading 2 2" xfId="134"/>
    <cellStyle name="Heading 2 3" xfId="135"/>
    <cellStyle name="Heading 2 4" xfId="136"/>
    <cellStyle name="Heading 3 2" xfId="137"/>
    <cellStyle name="Heading 3 3" xfId="138"/>
    <cellStyle name="Heading 3 4" xfId="139"/>
    <cellStyle name="Heading 4 2" xfId="140"/>
    <cellStyle name="Heading 4 3" xfId="141"/>
    <cellStyle name="Heading 4 4" xfId="142"/>
    <cellStyle name="Input 2" xfId="143"/>
    <cellStyle name="Input 3" xfId="144"/>
    <cellStyle name="Input 4" xfId="145"/>
    <cellStyle name="Insatisfaisant" xfId="146"/>
    <cellStyle name="Linked Cell 2" xfId="147"/>
    <cellStyle name="Linked Cell 3" xfId="148"/>
    <cellStyle name="Linked Cell 4" xfId="149"/>
    <cellStyle name="Comma" xfId="150"/>
    <cellStyle name="Comma [0]" xfId="151"/>
    <cellStyle name="Currency" xfId="152"/>
    <cellStyle name="Currency [0]" xfId="153"/>
    <cellStyle name="Neutral 2" xfId="154"/>
    <cellStyle name="Neutral 3" xfId="155"/>
    <cellStyle name="Neutral 4" xfId="156"/>
    <cellStyle name="Neutre" xfId="157"/>
    <cellStyle name="Normal 2" xfId="158"/>
    <cellStyle name="Normal 2 2" xfId="159"/>
    <cellStyle name="Normal 2 2 2" xfId="160"/>
    <cellStyle name="Normal 2 3" xfId="161"/>
    <cellStyle name="Normal 2 4" xfId="162"/>
    <cellStyle name="Normal 3" xfId="163"/>
    <cellStyle name="Normal 3 2" xfId="164"/>
    <cellStyle name="Normal 4" xfId="165"/>
    <cellStyle name="Normal 5" xfId="166"/>
    <cellStyle name="Normal 7 2" xfId="167"/>
    <cellStyle name="Note" xfId="168"/>
    <cellStyle name="Note 2" xfId="169"/>
    <cellStyle name="Note 3" xfId="170"/>
    <cellStyle name="Note 4" xfId="171"/>
    <cellStyle name="Output 2" xfId="172"/>
    <cellStyle name="Output 3" xfId="173"/>
    <cellStyle name="Output 4" xfId="174"/>
    <cellStyle name="Percent" xfId="175"/>
    <cellStyle name="Satisfaisant" xfId="176"/>
    <cellStyle name="Sortie" xfId="177"/>
    <cellStyle name="Texte explicatif" xfId="178"/>
    <cellStyle name="Title 2" xfId="179"/>
    <cellStyle name="Title 3" xfId="180"/>
    <cellStyle name="Title 4" xfId="181"/>
    <cellStyle name="Titre" xfId="182"/>
    <cellStyle name="Titre 1" xfId="183"/>
    <cellStyle name="Titre 2" xfId="184"/>
    <cellStyle name="Titre 3" xfId="185"/>
    <cellStyle name="Titre 4" xfId="186"/>
    <cellStyle name="Total" xfId="187"/>
    <cellStyle name="Total 2" xfId="188"/>
    <cellStyle name="Total 3" xfId="189"/>
    <cellStyle name="Total 4" xfId="190"/>
    <cellStyle name="Vérification" xfId="191"/>
    <cellStyle name="Warning Text 2" xfId="192"/>
    <cellStyle name="Warning Text 3" xfId="193"/>
    <cellStyle name="Warning Text 4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0"/>
  <sheetViews>
    <sheetView zoomScale="90" zoomScaleNormal="90" zoomScalePageLayoutView="0" workbookViewId="0" topLeftCell="A67">
      <selection activeCell="B7" sqref="B7"/>
    </sheetView>
  </sheetViews>
  <sheetFormatPr defaultColWidth="8.8515625" defaultRowHeight="15"/>
  <cols>
    <col min="1" max="1" width="33.28125" style="0" customWidth="1"/>
    <col min="2" max="2" width="71.28125" style="0" customWidth="1"/>
    <col min="3" max="3" width="47.00390625" style="0" customWidth="1"/>
    <col min="4" max="4" width="16.8515625" style="0" bestFit="1" customWidth="1"/>
    <col min="5" max="5" width="16.421875" style="0" bestFit="1" customWidth="1"/>
    <col min="6" max="6" width="7.7109375" style="136" customWidth="1"/>
    <col min="7" max="8" width="9.00390625" style="136" customWidth="1"/>
    <col min="9" max="9" width="9.00390625" style="0" customWidth="1"/>
    <col min="10" max="10" width="11.00390625" style="0" customWidth="1"/>
    <col min="11" max="15" width="15.140625" style="0" customWidth="1"/>
    <col min="16" max="16" width="14.28125" style="0" customWidth="1"/>
    <col min="17" max="17" width="20.7109375" style="0" customWidth="1"/>
    <col min="18" max="18" width="15.140625" style="0" customWidth="1"/>
    <col min="19" max="19" width="13.421875" style="0" customWidth="1"/>
    <col min="20" max="20" width="19.8515625" style="0" customWidth="1"/>
    <col min="21" max="21" width="16.421875" style="0" customWidth="1"/>
    <col min="22" max="22" width="23.00390625" style="0" customWidth="1"/>
    <col min="23" max="23" width="16.7109375" style="0" customWidth="1"/>
    <col min="24" max="24" width="16.00390625" style="0" customWidth="1"/>
    <col min="25" max="25" width="16.140625" style="0" customWidth="1"/>
    <col min="26" max="26" width="15.140625" style="0" customWidth="1"/>
    <col min="27" max="27" width="18.7109375" style="0" customWidth="1"/>
    <col min="28" max="28" width="22.421875" style="0" customWidth="1"/>
    <col min="29" max="29" width="16.421875" style="0" customWidth="1"/>
    <col min="30" max="30" width="11.421875" style="0" customWidth="1"/>
    <col min="31" max="31" width="16.421875" style="0" customWidth="1"/>
    <col min="32" max="32" width="21.7109375" style="0" customWidth="1"/>
    <col min="33" max="33" width="18.28125" style="0" customWidth="1"/>
    <col min="34" max="34" width="22.140625" style="0" customWidth="1"/>
    <col min="35" max="35" width="11.421875" style="0" customWidth="1"/>
    <col min="36" max="36" width="12.00390625" style="0" customWidth="1"/>
    <col min="37" max="37" width="47.140625" style="0" customWidth="1"/>
    <col min="38" max="38" width="33.140625" style="0" customWidth="1"/>
    <col min="39" max="39" width="19.28125" style="0" customWidth="1"/>
  </cols>
  <sheetData>
    <row r="1" spans="1:40" ht="15">
      <c r="A1" s="23" t="s">
        <v>46</v>
      </c>
      <c r="B1" s="117" t="s">
        <v>57</v>
      </c>
      <c r="AK1" s="8" t="s">
        <v>1</v>
      </c>
      <c r="AL1" s="8" t="s">
        <v>5</v>
      </c>
      <c r="AM1" s="8" t="s">
        <v>4</v>
      </c>
      <c r="AN1" s="8" t="s">
        <v>29</v>
      </c>
    </row>
    <row r="2" spans="1:40" ht="18" customHeight="1">
      <c r="A2" s="23" t="s">
        <v>47</v>
      </c>
      <c r="B2" s="117" t="s">
        <v>163</v>
      </c>
      <c r="AK2" s="8" t="s">
        <v>3</v>
      </c>
      <c r="AL2" s="8" t="s">
        <v>7</v>
      </c>
      <c r="AM2" s="8" t="s">
        <v>6</v>
      </c>
      <c r="AN2" s="8" t="s">
        <v>30</v>
      </c>
    </row>
    <row r="3" spans="1:40" ht="17.25" customHeight="1">
      <c r="A3" s="23" t="s">
        <v>48</v>
      </c>
      <c r="B3" s="117" t="s">
        <v>164</v>
      </c>
      <c r="C3" s="180"/>
      <c r="AK3" s="7"/>
      <c r="AL3" s="8" t="s">
        <v>9</v>
      </c>
      <c r="AM3" s="8" t="s">
        <v>8</v>
      </c>
      <c r="AN3" s="8" t="s">
        <v>31</v>
      </c>
    </row>
    <row r="4" spans="1:40" ht="17.25" customHeight="1">
      <c r="A4" s="23" t="s">
        <v>49</v>
      </c>
      <c r="B4" s="117" t="s">
        <v>165</v>
      </c>
      <c r="D4" s="162"/>
      <c r="AK4" s="8" t="s">
        <v>10</v>
      </c>
      <c r="AL4" s="8" t="s">
        <v>11</v>
      </c>
      <c r="AM4" s="7"/>
      <c r="AN4" s="7" t="s">
        <v>32</v>
      </c>
    </row>
    <row r="5" spans="1:40" ht="18.75" customHeight="1">
      <c r="A5" s="23" t="s">
        <v>50</v>
      </c>
      <c r="B5" s="116" t="s">
        <v>211</v>
      </c>
      <c r="AK5" s="8" t="s">
        <v>12</v>
      </c>
      <c r="AL5" s="8" t="s">
        <v>13</v>
      </c>
      <c r="AM5" s="7"/>
      <c r="AN5" s="7" t="s">
        <v>33</v>
      </c>
    </row>
    <row r="6" spans="1:40" ht="15">
      <c r="A6" s="23" t="s">
        <v>51</v>
      </c>
      <c r="B6" s="117"/>
      <c r="AK6" s="7"/>
      <c r="AL6" s="8"/>
      <c r="AM6" s="7"/>
      <c r="AN6" s="7" t="s">
        <v>34</v>
      </c>
    </row>
    <row r="7" spans="1:40" ht="18.75" customHeight="1">
      <c r="A7" s="23" t="s">
        <v>52</v>
      </c>
      <c r="B7" s="115">
        <f>D68</f>
        <v>69100000</v>
      </c>
      <c r="AK7" s="8" t="s">
        <v>14</v>
      </c>
      <c r="AL7" s="7"/>
      <c r="AM7" s="7"/>
      <c r="AN7" s="7" t="s">
        <v>35</v>
      </c>
    </row>
    <row r="8" spans="1:40" ht="13.5" customHeight="1">
      <c r="A8" s="23" t="s">
        <v>53</v>
      </c>
      <c r="B8" s="115">
        <f>'CONSULTING FIRMS'!D53</f>
        <v>711315</v>
      </c>
      <c r="C8" s="162"/>
      <c r="AK8" s="8" t="s">
        <v>15</v>
      </c>
      <c r="AL8" s="8"/>
      <c r="AM8" s="7"/>
      <c r="AN8" s="7" t="s">
        <v>36</v>
      </c>
    </row>
    <row r="9" spans="1:40" ht="18" customHeight="1">
      <c r="A9" s="23" t="s">
        <v>54</v>
      </c>
      <c r="B9" s="115">
        <f>'EXTERNAL AUDIT'!D22</f>
        <v>150000</v>
      </c>
      <c r="C9" s="161"/>
      <c r="AK9" s="7"/>
      <c r="AL9" s="8"/>
      <c r="AM9" s="8"/>
      <c r="AN9" s="8" t="s">
        <v>37</v>
      </c>
    </row>
    <row r="10" spans="1:40" ht="18" customHeight="1">
      <c r="A10" s="23" t="s">
        <v>55</v>
      </c>
      <c r="B10" s="117"/>
      <c r="AK10" s="8" t="s">
        <v>18</v>
      </c>
      <c r="AL10" s="7"/>
      <c r="AM10" s="8"/>
      <c r="AN10" s="8" t="s">
        <v>38</v>
      </c>
    </row>
    <row r="11" spans="1:40" ht="15">
      <c r="A11" s="23" t="s">
        <v>43</v>
      </c>
      <c r="B11" s="118" t="s">
        <v>263</v>
      </c>
      <c r="AK11" s="7"/>
      <c r="AL11" s="8"/>
      <c r="AM11" s="8"/>
      <c r="AN11" s="8" t="s">
        <v>39</v>
      </c>
    </row>
    <row r="12" spans="1:40" ht="15">
      <c r="A12" s="20" t="s">
        <v>56</v>
      </c>
      <c r="B12" s="122"/>
      <c r="AK12" s="8" t="s">
        <v>146</v>
      </c>
      <c r="AL12" s="8"/>
      <c r="AM12" s="8"/>
      <c r="AN12" s="8" t="s">
        <v>40</v>
      </c>
    </row>
    <row r="13" spans="37:40" ht="15">
      <c r="AK13" s="7"/>
      <c r="AL13" s="7"/>
      <c r="AM13" s="8"/>
      <c r="AN13" s="8" t="s">
        <v>41</v>
      </c>
    </row>
    <row r="14" spans="3:250" s="4" customFormat="1" ht="45">
      <c r="C14" s="48" t="s">
        <v>150</v>
      </c>
      <c r="F14" s="137"/>
      <c r="G14" s="137"/>
      <c r="H14" s="137"/>
      <c r="AK14" s="8" t="s">
        <v>147</v>
      </c>
      <c r="AL14" s="8"/>
      <c r="AM14" s="8"/>
      <c r="AN14" s="8" t="s">
        <v>42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6:39" s="3" customFormat="1" ht="15">
      <c r="F15" s="138"/>
      <c r="G15" s="138"/>
      <c r="H15" s="138"/>
      <c r="AK15" s="7"/>
      <c r="AL15" s="7"/>
      <c r="AM15" s="10"/>
    </row>
    <row r="16" spans="6:39" s="3" customFormat="1" ht="15">
      <c r="F16" s="138"/>
      <c r="G16" s="138"/>
      <c r="H16" s="138"/>
      <c r="AK16" s="8" t="s">
        <v>17</v>
      </c>
      <c r="AL16" s="16"/>
      <c r="AM16" s="10"/>
    </row>
    <row r="17" spans="1:39" s="5" customFormat="1" ht="27">
      <c r="A17" s="25"/>
      <c r="B17" s="25"/>
      <c r="C17" s="26" t="s">
        <v>58</v>
      </c>
      <c r="D17" s="25"/>
      <c r="E17" s="25"/>
      <c r="F17" s="139"/>
      <c r="G17" s="139"/>
      <c r="H17" s="139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K17" s="7"/>
      <c r="AL17" s="17"/>
      <c r="AM17" s="9"/>
    </row>
    <row r="18" spans="1:39" s="5" customFormat="1" ht="15">
      <c r="A18" s="197" t="s">
        <v>59</v>
      </c>
      <c r="B18" s="197"/>
      <c r="C18" s="197"/>
      <c r="D18" s="197" t="s">
        <v>60</v>
      </c>
      <c r="E18" s="197"/>
      <c r="F18" s="197"/>
      <c r="G18" s="197"/>
      <c r="H18" s="197"/>
      <c r="I18" s="27"/>
      <c r="J18" s="27"/>
      <c r="K18" s="197" t="s">
        <v>61</v>
      </c>
      <c r="L18" s="197"/>
      <c r="M18" s="197"/>
      <c r="N18" s="197"/>
      <c r="O18" s="197"/>
      <c r="P18" s="197"/>
      <c r="Q18" s="197"/>
      <c r="R18" s="197"/>
      <c r="S18" s="197"/>
      <c r="T18" s="197"/>
      <c r="U18" s="197" t="s">
        <v>62</v>
      </c>
      <c r="V18" s="197"/>
      <c r="W18" s="197"/>
      <c r="X18" s="197"/>
      <c r="Y18" s="197"/>
      <c r="Z18" s="197"/>
      <c r="AA18" s="197"/>
      <c r="AK18" s="8" t="s">
        <v>19</v>
      </c>
      <c r="AL18" s="8"/>
      <c r="AM18" s="9"/>
    </row>
    <row r="19" spans="1:39" s="5" customFormat="1" ht="60">
      <c r="A19" s="28" t="s">
        <v>63</v>
      </c>
      <c r="B19" s="29" t="s">
        <v>64</v>
      </c>
      <c r="C19" s="29" t="s">
        <v>44</v>
      </c>
      <c r="D19" s="29" t="s">
        <v>65</v>
      </c>
      <c r="E19" s="29" t="s">
        <v>66</v>
      </c>
      <c r="F19" s="29" t="s">
        <v>67</v>
      </c>
      <c r="G19" s="29" t="s">
        <v>68</v>
      </c>
      <c r="H19" s="29" t="s">
        <v>69</v>
      </c>
      <c r="I19" s="28" t="s">
        <v>70</v>
      </c>
      <c r="J19" s="28" t="s">
        <v>71</v>
      </c>
      <c r="K19" s="199" t="s">
        <v>72</v>
      </c>
      <c r="L19" s="199"/>
      <c r="M19" s="199" t="s">
        <v>73</v>
      </c>
      <c r="N19" s="199"/>
      <c r="O19" s="199" t="s">
        <v>74</v>
      </c>
      <c r="P19" s="199"/>
      <c r="Q19" s="199" t="s">
        <v>75</v>
      </c>
      <c r="R19" s="199"/>
      <c r="S19" s="199" t="s">
        <v>76</v>
      </c>
      <c r="T19" s="199"/>
      <c r="U19" s="29" t="s">
        <v>77</v>
      </c>
      <c r="V19" s="29" t="s">
        <v>78</v>
      </c>
      <c r="W19" s="29" t="s">
        <v>79</v>
      </c>
      <c r="X19" s="29" t="s">
        <v>80</v>
      </c>
      <c r="Y19" s="29" t="s">
        <v>45</v>
      </c>
      <c r="Z19" s="29" t="s">
        <v>16</v>
      </c>
      <c r="AA19" s="29" t="s">
        <v>81</v>
      </c>
      <c r="AK19" s="11"/>
      <c r="AL19" s="7"/>
      <c r="AM19" s="9"/>
    </row>
    <row r="20" spans="1:39" s="5" customFormat="1" ht="17.25" customHeight="1">
      <c r="A20" s="28"/>
      <c r="B20" s="28"/>
      <c r="C20" s="28"/>
      <c r="D20" s="28"/>
      <c r="E20" s="28"/>
      <c r="F20" s="28"/>
      <c r="G20" s="28"/>
      <c r="H20" s="28"/>
      <c r="I20" s="31"/>
      <c r="J20" s="31"/>
      <c r="K20" s="32" t="s">
        <v>82</v>
      </c>
      <c r="L20" s="32" t="s">
        <v>83</v>
      </c>
      <c r="M20" s="32" t="s">
        <v>84</v>
      </c>
      <c r="N20" s="32" t="s">
        <v>83</v>
      </c>
      <c r="O20" s="32" t="s">
        <v>84</v>
      </c>
      <c r="P20" s="32" t="s">
        <v>83</v>
      </c>
      <c r="Q20" s="32" t="s">
        <v>84</v>
      </c>
      <c r="R20" s="32" t="s">
        <v>83</v>
      </c>
      <c r="S20" s="32" t="s">
        <v>84</v>
      </c>
      <c r="T20" s="32" t="s">
        <v>83</v>
      </c>
      <c r="U20" s="30"/>
      <c r="V20" s="30"/>
      <c r="W20" s="30"/>
      <c r="X20" s="30"/>
      <c r="Y20" s="30"/>
      <c r="Z20" s="30"/>
      <c r="AA20" s="30"/>
      <c r="AK20" s="11"/>
      <c r="AL20" s="9"/>
      <c r="AM20" s="9"/>
    </row>
    <row r="21" spans="1:39" s="3" customFormat="1" ht="18.75" customHeight="1">
      <c r="A21" s="18"/>
      <c r="B21" s="18"/>
      <c r="C21" s="18"/>
      <c r="D21" s="18"/>
      <c r="E21" s="18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4" t="s">
        <v>9</v>
      </c>
      <c r="V21" s="18"/>
      <c r="W21" s="18"/>
      <c r="X21" s="18"/>
      <c r="Y21" s="18"/>
      <c r="Z21" s="18"/>
      <c r="AA21" s="18"/>
      <c r="AK21" s="14"/>
      <c r="AL21" s="16"/>
      <c r="AM21" s="16"/>
    </row>
    <row r="22" spans="1:39" s="3" customFormat="1" ht="18.75" customHeight="1">
      <c r="A22" s="18"/>
      <c r="B22" s="18"/>
      <c r="C22" s="18"/>
      <c r="D22" s="18"/>
      <c r="E22" s="18"/>
      <c r="F22" s="19"/>
      <c r="G22" s="19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K22" s="14"/>
      <c r="AL22" s="16"/>
      <c r="AM22" s="16"/>
    </row>
    <row r="23" spans="1:39" s="3" customFormat="1" ht="15">
      <c r="A23" s="18"/>
      <c r="B23" s="18"/>
      <c r="C23" s="18"/>
      <c r="D23" s="18"/>
      <c r="E23" s="18"/>
      <c r="F23" s="19"/>
      <c r="G23" s="19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K23" s="15"/>
      <c r="AL23" s="16"/>
      <c r="AM23" s="16"/>
    </row>
    <row r="24" spans="1:39" s="5" customFormat="1" ht="30">
      <c r="A24" s="25"/>
      <c r="B24" s="25"/>
      <c r="C24" s="36" t="s">
        <v>85</v>
      </c>
      <c r="D24" s="25"/>
      <c r="E24" s="25"/>
      <c r="F24" s="139"/>
      <c r="G24" s="139"/>
      <c r="H24" s="13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K24" s="12"/>
      <c r="AL24" s="17"/>
      <c r="AM24" s="17"/>
    </row>
    <row r="25" spans="1:39" s="5" customFormat="1" ht="15">
      <c r="A25" s="197" t="s">
        <v>59</v>
      </c>
      <c r="B25" s="197"/>
      <c r="C25" s="197"/>
      <c r="D25" s="197" t="s">
        <v>60</v>
      </c>
      <c r="E25" s="197"/>
      <c r="F25" s="197"/>
      <c r="G25" s="197"/>
      <c r="H25" s="197"/>
      <c r="I25" s="33"/>
      <c r="J25" s="33"/>
      <c r="K25" s="197" t="s">
        <v>61</v>
      </c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 t="s">
        <v>86</v>
      </c>
      <c r="AB25" s="197"/>
      <c r="AC25" s="197"/>
      <c r="AD25" s="197"/>
      <c r="AE25" s="197"/>
      <c r="AF25" s="197"/>
      <c r="AG25" s="197"/>
      <c r="AK25" s="11"/>
      <c r="AL25" s="17"/>
      <c r="AM25" s="17"/>
    </row>
    <row r="26" spans="1:33" s="5" customFormat="1" ht="46.5" customHeight="1">
      <c r="A26" s="28" t="s">
        <v>63</v>
      </c>
      <c r="B26" s="29" t="s">
        <v>64</v>
      </c>
      <c r="C26" s="29" t="s">
        <v>44</v>
      </c>
      <c r="D26" s="29" t="s">
        <v>65</v>
      </c>
      <c r="E26" s="29" t="s">
        <v>66</v>
      </c>
      <c r="F26" s="29" t="s">
        <v>67</v>
      </c>
      <c r="G26" s="29" t="s">
        <v>68</v>
      </c>
      <c r="H26" s="29" t="s">
        <v>69</v>
      </c>
      <c r="I26" s="28" t="s">
        <v>70</v>
      </c>
      <c r="J26" s="28" t="s">
        <v>71</v>
      </c>
      <c r="K26" s="37" t="s">
        <v>87</v>
      </c>
      <c r="L26" s="37" t="s">
        <v>87</v>
      </c>
      <c r="M26" s="37" t="s">
        <v>88</v>
      </c>
      <c r="N26" s="37" t="s">
        <v>88</v>
      </c>
      <c r="O26" s="37" t="s">
        <v>89</v>
      </c>
      <c r="P26" s="37" t="s">
        <v>89</v>
      </c>
      <c r="Q26" s="37" t="s">
        <v>90</v>
      </c>
      <c r="R26" s="37" t="s">
        <v>90</v>
      </c>
      <c r="S26" s="37" t="s">
        <v>91</v>
      </c>
      <c r="T26" s="37" t="s">
        <v>91</v>
      </c>
      <c r="U26" s="37" t="s">
        <v>74</v>
      </c>
      <c r="V26" s="37" t="s">
        <v>74</v>
      </c>
      <c r="W26" s="37" t="s">
        <v>75</v>
      </c>
      <c r="X26" s="37" t="s">
        <v>75</v>
      </c>
      <c r="Y26" s="37" t="s">
        <v>76</v>
      </c>
      <c r="Z26" s="37" t="s">
        <v>76</v>
      </c>
      <c r="AA26" s="29" t="s">
        <v>77</v>
      </c>
      <c r="AB26" s="29" t="s">
        <v>78</v>
      </c>
      <c r="AC26" s="29" t="s">
        <v>79</v>
      </c>
      <c r="AD26" s="29" t="s">
        <v>80</v>
      </c>
      <c r="AE26" s="29" t="s">
        <v>45</v>
      </c>
      <c r="AF26" s="29" t="s">
        <v>16</v>
      </c>
      <c r="AG26" s="29" t="s">
        <v>81</v>
      </c>
    </row>
    <row r="27" spans="1:33" s="5" customFormat="1" ht="17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8" t="s">
        <v>82</v>
      </c>
      <c r="L27" s="38" t="s">
        <v>83</v>
      </c>
      <c r="M27" s="38" t="s">
        <v>84</v>
      </c>
      <c r="N27" s="38" t="s">
        <v>83</v>
      </c>
      <c r="O27" s="38" t="s">
        <v>84</v>
      </c>
      <c r="P27" s="38" t="s">
        <v>83</v>
      </c>
      <c r="Q27" s="38" t="s">
        <v>84</v>
      </c>
      <c r="R27" s="38" t="s">
        <v>83</v>
      </c>
      <c r="S27" s="38" t="s">
        <v>84</v>
      </c>
      <c r="T27" s="38" t="s">
        <v>83</v>
      </c>
      <c r="U27" s="38" t="s">
        <v>84</v>
      </c>
      <c r="V27" s="38" t="s">
        <v>83</v>
      </c>
      <c r="W27" s="38" t="s">
        <v>84</v>
      </c>
      <c r="X27" s="38" t="s">
        <v>83</v>
      </c>
      <c r="Y27" s="38" t="s">
        <v>84</v>
      </c>
      <c r="Z27" s="38" t="s">
        <v>83</v>
      </c>
      <c r="AA27" s="34"/>
      <c r="AB27" s="34"/>
      <c r="AC27" s="34"/>
      <c r="AD27" s="34"/>
      <c r="AE27" s="34"/>
      <c r="AF27" s="34"/>
      <c r="AG27" s="34"/>
    </row>
    <row r="28" spans="1:33" s="3" customFormat="1" ht="15">
      <c r="A28" s="18"/>
      <c r="B28" s="18"/>
      <c r="C28" s="18"/>
      <c r="D28" s="18"/>
      <c r="E28" s="18"/>
      <c r="F28" s="19"/>
      <c r="G28" s="19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3" customFormat="1" ht="15">
      <c r="A29" s="18"/>
      <c r="B29" s="18"/>
      <c r="C29" s="18"/>
      <c r="D29" s="18"/>
      <c r="E29" s="18"/>
      <c r="F29" s="19"/>
      <c r="G29" s="19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3" customFormat="1" ht="15">
      <c r="A30" s="18"/>
      <c r="B30" s="18"/>
      <c r="C30" s="18"/>
      <c r="D30" s="18"/>
      <c r="E30" s="18"/>
      <c r="F30" s="19"/>
      <c r="G30" s="19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21" s="5" customFormat="1" ht="30">
      <c r="A31" s="25"/>
      <c r="B31" s="25"/>
      <c r="C31" s="39" t="s">
        <v>92</v>
      </c>
      <c r="D31" s="25"/>
      <c r="E31" s="25"/>
      <c r="F31" s="139"/>
      <c r="G31" s="139"/>
      <c r="H31" s="139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5" customFormat="1" ht="15">
      <c r="A32" s="197" t="s">
        <v>59</v>
      </c>
      <c r="B32" s="197"/>
      <c r="C32" s="197"/>
      <c r="D32" s="197" t="s">
        <v>60</v>
      </c>
      <c r="E32" s="197"/>
      <c r="F32" s="197"/>
      <c r="G32" s="197"/>
      <c r="H32" s="197"/>
      <c r="I32" s="33"/>
      <c r="J32" s="33"/>
      <c r="K32" s="197" t="s">
        <v>61</v>
      </c>
      <c r="L32" s="197"/>
      <c r="M32" s="197"/>
      <c r="N32" s="197"/>
      <c r="O32" s="197" t="s">
        <v>86</v>
      </c>
      <c r="P32" s="197"/>
      <c r="Q32" s="197"/>
      <c r="R32" s="197"/>
      <c r="S32" s="197"/>
      <c r="T32" s="197"/>
      <c r="U32" s="197"/>
    </row>
    <row r="33" spans="1:21" s="5" customFormat="1" ht="75">
      <c r="A33" s="28" t="s">
        <v>63</v>
      </c>
      <c r="B33" s="29" t="s">
        <v>64</v>
      </c>
      <c r="C33" s="29" t="s">
        <v>44</v>
      </c>
      <c r="D33" s="29" t="s">
        <v>65</v>
      </c>
      <c r="E33" s="29" t="s">
        <v>66</v>
      </c>
      <c r="F33" s="29" t="s">
        <v>67</v>
      </c>
      <c r="G33" s="29" t="s">
        <v>68</v>
      </c>
      <c r="H33" s="29" t="s">
        <v>69</v>
      </c>
      <c r="I33" s="28" t="s">
        <v>70</v>
      </c>
      <c r="J33" s="28" t="s">
        <v>71</v>
      </c>
      <c r="K33" s="198" t="s">
        <v>93</v>
      </c>
      <c r="L33" s="198"/>
      <c r="M33" s="198" t="s">
        <v>94</v>
      </c>
      <c r="N33" s="198"/>
      <c r="O33" s="29" t="s">
        <v>77</v>
      </c>
      <c r="P33" s="29" t="s">
        <v>78</v>
      </c>
      <c r="Q33" s="29" t="s">
        <v>79</v>
      </c>
      <c r="R33" s="29" t="s">
        <v>80</v>
      </c>
      <c r="S33" s="29" t="s">
        <v>45</v>
      </c>
      <c r="T33" s="29" t="s">
        <v>16</v>
      </c>
      <c r="U33" s="29" t="s">
        <v>81</v>
      </c>
    </row>
    <row r="34" spans="1:21" s="5" customFormat="1" ht="28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8" t="s">
        <v>82</v>
      </c>
      <c r="L34" s="38" t="s">
        <v>83</v>
      </c>
      <c r="M34" s="38" t="s">
        <v>84</v>
      </c>
      <c r="N34" s="38" t="s">
        <v>83</v>
      </c>
      <c r="O34" s="34"/>
      <c r="P34" s="34"/>
      <c r="Q34" s="34"/>
      <c r="R34" s="34"/>
      <c r="S34" s="34"/>
      <c r="T34" s="34"/>
      <c r="U34" s="34"/>
    </row>
    <row r="35" spans="1:21" s="3" customFormat="1" ht="15">
      <c r="A35" s="18"/>
      <c r="B35" s="18"/>
      <c r="C35" s="18"/>
      <c r="D35" s="18"/>
      <c r="E35" s="18"/>
      <c r="F35" s="19"/>
      <c r="G35" s="19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3" customFormat="1" ht="15">
      <c r="A36" s="18"/>
      <c r="B36" s="18"/>
      <c r="C36" s="18"/>
      <c r="D36" s="18"/>
      <c r="E36" s="18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3" customFormat="1" ht="15">
      <c r="A37" s="18"/>
      <c r="B37" s="18"/>
      <c r="C37" s="18"/>
      <c r="D37" s="18"/>
      <c r="E37" s="18"/>
      <c r="F37" s="19"/>
      <c r="G37" s="19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7" s="5" customFormat="1" ht="33">
      <c r="A38" s="40"/>
      <c r="B38" s="40"/>
      <c r="C38" s="41" t="s">
        <v>95</v>
      </c>
      <c r="D38" s="40"/>
      <c r="E38" s="40"/>
      <c r="F38" s="140"/>
      <c r="G38" s="140"/>
      <c r="H38" s="1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s="5" customFormat="1" ht="15">
      <c r="A39" s="197" t="s">
        <v>59</v>
      </c>
      <c r="B39" s="197"/>
      <c r="C39" s="197"/>
      <c r="D39" s="197" t="s">
        <v>60</v>
      </c>
      <c r="E39" s="197"/>
      <c r="F39" s="197"/>
      <c r="G39" s="197"/>
      <c r="H39" s="197"/>
      <c r="I39" s="33"/>
      <c r="J39" s="33"/>
      <c r="K39" s="197" t="s">
        <v>61</v>
      </c>
      <c r="L39" s="197"/>
      <c r="M39" s="197"/>
      <c r="N39" s="197"/>
      <c r="O39" s="197"/>
      <c r="P39" s="197"/>
      <c r="Q39" s="197"/>
      <c r="R39" s="197"/>
      <c r="S39" s="197"/>
      <c r="T39" s="197"/>
      <c r="U39" s="197" t="s">
        <v>86</v>
      </c>
      <c r="V39" s="197"/>
      <c r="W39" s="197"/>
      <c r="X39" s="197"/>
      <c r="Y39" s="197"/>
      <c r="Z39" s="197"/>
      <c r="AA39" s="197"/>
    </row>
    <row r="40" spans="1:27" s="5" customFormat="1" ht="60">
      <c r="A40" s="28" t="s">
        <v>63</v>
      </c>
      <c r="B40" s="29" t="s">
        <v>64</v>
      </c>
      <c r="C40" s="29" t="s">
        <v>44</v>
      </c>
      <c r="D40" s="29" t="s">
        <v>65</v>
      </c>
      <c r="E40" s="29" t="s">
        <v>66</v>
      </c>
      <c r="F40" s="29" t="s">
        <v>67</v>
      </c>
      <c r="G40" s="29" t="s">
        <v>68</v>
      </c>
      <c r="H40" s="29" t="s">
        <v>69</v>
      </c>
      <c r="I40" s="28" t="s">
        <v>70</v>
      </c>
      <c r="J40" s="28" t="s">
        <v>71</v>
      </c>
      <c r="K40" s="198" t="s">
        <v>96</v>
      </c>
      <c r="L40" s="198"/>
      <c r="M40" s="198" t="s">
        <v>73</v>
      </c>
      <c r="N40" s="198"/>
      <c r="O40" s="198" t="s">
        <v>74</v>
      </c>
      <c r="P40" s="198"/>
      <c r="Q40" s="198" t="s">
        <v>97</v>
      </c>
      <c r="R40" s="198"/>
      <c r="S40" s="198" t="s">
        <v>76</v>
      </c>
      <c r="T40" s="198"/>
      <c r="U40" s="29" t="s">
        <v>77</v>
      </c>
      <c r="V40" s="29" t="s">
        <v>78</v>
      </c>
      <c r="W40" s="29" t="s">
        <v>79</v>
      </c>
      <c r="X40" s="29" t="s">
        <v>80</v>
      </c>
      <c r="Y40" s="29" t="s">
        <v>45</v>
      </c>
      <c r="Z40" s="29" t="s">
        <v>16</v>
      </c>
      <c r="AA40" s="29" t="s">
        <v>81</v>
      </c>
    </row>
    <row r="41" spans="1:27" s="5" customFormat="1" ht="28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8" t="s">
        <v>82</v>
      </c>
      <c r="L41" s="38" t="s">
        <v>83</v>
      </c>
      <c r="M41" s="38" t="s">
        <v>84</v>
      </c>
      <c r="N41" s="38" t="s">
        <v>83</v>
      </c>
      <c r="O41" s="38" t="s">
        <v>84</v>
      </c>
      <c r="P41" s="38" t="s">
        <v>83</v>
      </c>
      <c r="Q41" s="38" t="s">
        <v>84</v>
      </c>
      <c r="R41" s="38" t="s">
        <v>83</v>
      </c>
      <c r="S41" s="38" t="s">
        <v>84</v>
      </c>
      <c r="T41" s="38" t="s">
        <v>83</v>
      </c>
      <c r="U41" s="42"/>
      <c r="V41" s="42"/>
      <c r="W41" s="42"/>
      <c r="X41" s="42"/>
      <c r="Y41" s="42"/>
      <c r="Z41" s="42"/>
      <c r="AA41" s="42"/>
    </row>
    <row r="42" spans="1:27" s="3" customFormat="1" ht="15">
      <c r="A42" s="18"/>
      <c r="B42" s="18"/>
      <c r="C42" s="18"/>
      <c r="D42" s="18"/>
      <c r="E42" s="18"/>
      <c r="F42" s="19"/>
      <c r="G42" s="19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3" customFormat="1" ht="15">
      <c r="A43" s="18"/>
      <c r="B43" s="18"/>
      <c r="C43" s="18"/>
      <c r="D43" s="18"/>
      <c r="E43" s="18"/>
      <c r="F43" s="19"/>
      <c r="G43" s="19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3" customFormat="1" ht="15">
      <c r="A44" s="18"/>
      <c r="B44" s="18"/>
      <c r="C44" s="18"/>
      <c r="D44" s="18"/>
      <c r="E44" s="18"/>
      <c r="F44" s="19"/>
      <c r="G44" s="19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37" s="5" customFormat="1" ht="30">
      <c r="A45" s="25"/>
      <c r="B45" s="25"/>
      <c r="C45" s="39" t="s">
        <v>148</v>
      </c>
      <c r="D45" s="25"/>
      <c r="E45" s="25"/>
      <c r="F45" s="139"/>
      <c r="G45" s="139"/>
      <c r="H45" s="139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s="5" customFormat="1" ht="15">
      <c r="A46" s="197" t="s">
        <v>59</v>
      </c>
      <c r="B46" s="197"/>
      <c r="C46" s="197"/>
      <c r="D46" s="197" t="s">
        <v>60</v>
      </c>
      <c r="E46" s="197"/>
      <c r="F46" s="197"/>
      <c r="G46" s="197"/>
      <c r="H46" s="197"/>
      <c r="I46" s="33"/>
      <c r="J46" s="33"/>
      <c r="K46" s="197" t="s">
        <v>61</v>
      </c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 t="s">
        <v>86</v>
      </c>
      <c r="AF46" s="197"/>
      <c r="AG46" s="197"/>
      <c r="AH46" s="197"/>
      <c r="AI46" s="197"/>
      <c r="AJ46" s="197"/>
      <c r="AK46" s="197"/>
    </row>
    <row r="47" spans="1:37" s="5" customFormat="1" ht="30.75" customHeight="1">
      <c r="A47" s="28" t="s">
        <v>63</v>
      </c>
      <c r="B47" s="29" t="s">
        <v>64</v>
      </c>
      <c r="C47" s="29" t="s">
        <v>44</v>
      </c>
      <c r="D47" s="29" t="s">
        <v>65</v>
      </c>
      <c r="E47" s="29" t="s">
        <v>66</v>
      </c>
      <c r="F47" s="29" t="s">
        <v>67</v>
      </c>
      <c r="G47" s="29" t="s">
        <v>68</v>
      </c>
      <c r="H47" s="29" t="s">
        <v>69</v>
      </c>
      <c r="I47" s="28" t="s">
        <v>70</v>
      </c>
      <c r="J47" s="28" t="s">
        <v>71</v>
      </c>
      <c r="K47" s="198" t="s">
        <v>87</v>
      </c>
      <c r="L47" s="198"/>
      <c r="M47" s="198" t="s">
        <v>88</v>
      </c>
      <c r="N47" s="198"/>
      <c r="O47" s="198" t="s">
        <v>89</v>
      </c>
      <c r="P47" s="198"/>
      <c r="Q47" s="198" t="s">
        <v>96</v>
      </c>
      <c r="R47" s="198"/>
      <c r="S47" s="198" t="s">
        <v>91</v>
      </c>
      <c r="T47" s="198"/>
      <c r="U47" s="198" t="s">
        <v>74</v>
      </c>
      <c r="V47" s="198"/>
      <c r="W47" s="198" t="s">
        <v>91</v>
      </c>
      <c r="X47" s="198"/>
      <c r="Y47" s="198" t="s">
        <v>98</v>
      </c>
      <c r="Z47" s="198"/>
      <c r="AA47" s="198" t="s">
        <v>97</v>
      </c>
      <c r="AB47" s="198"/>
      <c r="AC47" s="198" t="s">
        <v>76</v>
      </c>
      <c r="AD47" s="198"/>
      <c r="AE47" s="29" t="s">
        <v>77</v>
      </c>
      <c r="AF47" s="29" t="s">
        <v>78</v>
      </c>
      <c r="AG47" s="29" t="s">
        <v>79</v>
      </c>
      <c r="AH47" s="29" t="s">
        <v>80</v>
      </c>
      <c r="AI47" s="29" t="s">
        <v>45</v>
      </c>
      <c r="AJ47" s="29" t="s">
        <v>16</v>
      </c>
      <c r="AK47" s="29" t="s">
        <v>81</v>
      </c>
    </row>
    <row r="48" spans="1:37" s="5" customFormat="1" ht="28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8" t="s">
        <v>82</v>
      </c>
      <c r="L48" s="38" t="s">
        <v>83</v>
      </c>
      <c r="M48" s="38" t="s">
        <v>84</v>
      </c>
      <c r="N48" s="38" t="s">
        <v>83</v>
      </c>
      <c r="O48" s="38" t="s">
        <v>84</v>
      </c>
      <c r="P48" s="38" t="s">
        <v>83</v>
      </c>
      <c r="Q48" s="38" t="s">
        <v>84</v>
      </c>
      <c r="R48" s="38" t="s">
        <v>83</v>
      </c>
      <c r="S48" s="38" t="s">
        <v>84</v>
      </c>
      <c r="T48" s="38" t="s">
        <v>83</v>
      </c>
      <c r="U48" s="38" t="s">
        <v>84</v>
      </c>
      <c r="V48" s="38" t="s">
        <v>83</v>
      </c>
      <c r="W48" s="38" t="s">
        <v>84</v>
      </c>
      <c r="X48" s="38" t="s">
        <v>83</v>
      </c>
      <c r="Y48" s="38" t="s">
        <v>84</v>
      </c>
      <c r="Z48" s="38" t="s">
        <v>83</v>
      </c>
      <c r="AA48" s="38" t="s">
        <v>84</v>
      </c>
      <c r="AB48" s="38" t="s">
        <v>83</v>
      </c>
      <c r="AC48" s="38" t="s">
        <v>84</v>
      </c>
      <c r="AD48" s="38" t="s">
        <v>83</v>
      </c>
      <c r="AE48" s="29"/>
      <c r="AF48" s="29"/>
      <c r="AG48" s="29"/>
      <c r="AH48" s="29"/>
      <c r="AI48" s="29"/>
      <c r="AJ48" s="29"/>
      <c r="AK48" s="29"/>
    </row>
    <row r="49" spans="1:37" s="3" customFormat="1" ht="15">
      <c r="A49" s="18"/>
      <c r="B49" s="18"/>
      <c r="C49" s="18"/>
      <c r="D49" s="18"/>
      <c r="E49" s="18"/>
      <c r="F49" s="19"/>
      <c r="G49" s="19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G49" s="18"/>
      <c r="AH49" s="18"/>
      <c r="AI49" s="18"/>
      <c r="AJ49" s="18"/>
      <c r="AK49" s="18"/>
    </row>
    <row r="50" spans="1:37" s="3" customFormat="1" ht="15">
      <c r="A50" s="18"/>
      <c r="B50" s="18"/>
      <c r="C50" s="18"/>
      <c r="D50" s="18"/>
      <c r="E50" s="18"/>
      <c r="F50" s="19"/>
      <c r="G50" s="19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3" customFormat="1" ht="15">
      <c r="A51" s="18"/>
      <c r="B51" s="18"/>
      <c r="C51" s="18"/>
      <c r="D51" s="18"/>
      <c r="E51" s="18"/>
      <c r="F51" s="19"/>
      <c r="G51" s="19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1" s="5" customFormat="1" ht="33">
      <c r="A52" s="40"/>
      <c r="B52" s="40"/>
      <c r="C52" s="41" t="s">
        <v>149</v>
      </c>
      <c r="D52" s="40"/>
      <c r="E52" s="40"/>
      <c r="F52" s="140"/>
      <c r="G52" s="140"/>
      <c r="H52" s="1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5" customFormat="1" ht="15">
      <c r="A53" s="197" t="s">
        <v>59</v>
      </c>
      <c r="B53" s="197"/>
      <c r="C53" s="197"/>
      <c r="D53" s="197" t="s">
        <v>60</v>
      </c>
      <c r="E53" s="197"/>
      <c r="F53" s="197"/>
      <c r="G53" s="197"/>
      <c r="H53" s="197"/>
      <c r="I53" s="33"/>
      <c r="J53" s="33"/>
      <c r="K53" s="197" t="s">
        <v>61</v>
      </c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 t="s">
        <v>62</v>
      </c>
      <c r="Z53" s="197"/>
      <c r="AA53" s="197"/>
      <c r="AB53" s="197"/>
      <c r="AC53" s="197"/>
      <c r="AD53" s="197"/>
      <c r="AE53" s="197"/>
    </row>
    <row r="54" spans="1:31" s="5" customFormat="1" ht="75">
      <c r="A54" s="28" t="s">
        <v>63</v>
      </c>
      <c r="B54" s="29" t="s">
        <v>64</v>
      </c>
      <c r="C54" s="29" t="s">
        <v>44</v>
      </c>
      <c r="D54" s="29" t="s">
        <v>65</v>
      </c>
      <c r="E54" s="29" t="s">
        <v>66</v>
      </c>
      <c r="F54" s="29" t="s">
        <v>67</v>
      </c>
      <c r="G54" s="29" t="s">
        <v>68</v>
      </c>
      <c r="H54" s="29" t="s">
        <v>69</v>
      </c>
      <c r="I54" s="28" t="s">
        <v>70</v>
      </c>
      <c r="J54" s="28" t="s">
        <v>71</v>
      </c>
      <c r="K54" s="198" t="s">
        <v>99</v>
      </c>
      <c r="L54" s="198"/>
      <c r="M54" s="198" t="s">
        <v>91</v>
      </c>
      <c r="N54" s="198"/>
      <c r="O54" s="198" t="s">
        <v>74</v>
      </c>
      <c r="P54" s="198"/>
      <c r="Q54" s="198" t="s">
        <v>91</v>
      </c>
      <c r="R54" s="198"/>
      <c r="S54" s="198" t="s">
        <v>100</v>
      </c>
      <c r="T54" s="198"/>
      <c r="U54" s="198" t="s">
        <v>75</v>
      </c>
      <c r="V54" s="198"/>
      <c r="W54" s="198" t="s">
        <v>76</v>
      </c>
      <c r="X54" s="198"/>
      <c r="Y54" s="29" t="s">
        <v>77</v>
      </c>
      <c r="Z54" s="29" t="s">
        <v>78</v>
      </c>
      <c r="AA54" s="29" t="s">
        <v>79</v>
      </c>
      <c r="AB54" s="29" t="s">
        <v>80</v>
      </c>
      <c r="AC54" s="29" t="s">
        <v>45</v>
      </c>
      <c r="AD54" s="29" t="s">
        <v>16</v>
      </c>
      <c r="AE54" s="29" t="s">
        <v>81</v>
      </c>
    </row>
    <row r="55" spans="1:31" s="5" customFormat="1" ht="28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8" t="s">
        <v>82</v>
      </c>
      <c r="L55" s="38" t="s">
        <v>83</v>
      </c>
      <c r="M55" s="38" t="s">
        <v>84</v>
      </c>
      <c r="N55" s="38" t="s">
        <v>83</v>
      </c>
      <c r="O55" s="38" t="s">
        <v>84</v>
      </c>
      <c r="P55" s="38" t="s">
        <v>83</v>
      </c>
      <c r="Q55" s="38" t="s">
        <v>84</v>
      </c>
      <c r="R55" s="38" t="s">
        <v>83</v>
      </c>
      <c r="S55" s="38" t="s">
        <v>84</v>
      </c>
      <c r="T55" s="38" t="s">
        <v>83</v>
      </c>
      <c r="U55" s="38" t="s">
        <v>84</v>
      </c>
      <c r="V55" s="38" t="s">
        <v>83</v>
      </c>
      <c r="W55" s="38" t="s">
        <v>84</v>
      </c>
      <c r="X55" s="38" t="s">
        <v>83</v>
      </c>
      <c r="Y55" s="35"/>
      <c r="Z55" s="35"/>
      <c r="AA55" s="35"/>
      <c r="AB55" s="35"/>
      <c r="AC55" s="35"/>
      <c r="AD55" s="35"/>
      <c r="AE55" s="35"/>
    </row>
    <row r="56" spans="1:31" s="3" customFormat="1" ht="15">
      <c r="A56" s="18"/>
      <c r="B56" s="18"/>
      <c r="C56" s="18"/>
      <c r="D56" s="18"/>
      <c r="E56" s="18"/>
      <c r="F56" s="19"/>
      <c r="G56" s="19"/>
      <c r="H56" s="19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8"/>
      <c r="Z56" s="18"/>
      <c r="AA56" s="18"/>
      <c r="AB56" s="18"/>
      <c r="AC56" s="18"/>
      <c r="AD56" s="18"/>
      <c r="AE56" s="18"/>
    </row>
    <row r="57" spans="1:31" s="3" customFormat="1" ht="15">
      <c r="A57" s="18"/>
      <c r="B57" s="18"/>
      <c r="C57" s="18"/>
      <c r="D57" s="18"/>
      <c r="E57" s="18"/>
      <c r="F57" s="19"/>
      <c r="G57" s="19"/>
      <c r="H57" s="19"/>
      <c r="I57" s="18"/>
      <c r="J57" s="18"/>
      <c r="K57" s="19"/>
      <c r="L57" s="19"/>
      <c r="M57" s="14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8"/>
      <c r="Z57" s="18"/>
      <c r="AA57" s="18"/>
      <c r="AB57" s="18"/>
      <c r="AC57" s="18"/>
      <c r="AD57" s="18"/>
      <c r="AE57" s="18"/>
    </row>
    <row r="58" spans="1:31" s="3" customFormat="1" ht="15">
      <c r="A58" s="18"/>
      <c r="B58" s="18"/>
      <c r="C58" s="18"/>
      <c r="D58" s="18"/>
      <c r="E58" s="18"/>
      <c r="F58" s="19"/>
      <c r="G58" s="19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23" s="5" customFormat="1" ht="34.5">
      <c r="A59" s="25"/>
      <c r="B59" s="25"/>
      <c r="C59" s="43" t="s">
        <v>101</v>
      </c>
      <c r="D59" s="25"/>
      <c r="E59" s="25"/>
      <c r="F59" s="139"/>
      <c r="G59" s="139"/>
      <c r="H59" s="139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s="5" customFormat="1" ht="25.5" customHeight="1">
      <c r="A60" s="197" t="s">
        <v>59</v>
      </c>
      <c r="B60" s="197"/>
      <c r="C60" s="197"/>
      <c r="D60" s="197" t="s">
        <v>60</v>
      </c>
      <c r="E60" s="197"/>
      <c r="F60" s="197"/>
      <c r="G60" s="197"/>
      <c r="H60" s="197"/>
      <c r="I60" s="28"/>
      <c r="J60" s="28"/>
      <c r="K60" s="197" t="s">
        <v>61</v>
      </c>
      <c r="L60" s="197"/>
      <c r="M60" s="197"/>
      <c r="N60" s="197"/>
      <c r="O60" s="197"/>
      <c r="P60" s="197"/>
      <c r="Q60" s="197" t="s">
        <v>86</v>
      </c>
      <c r="R60" s="197"/>
      <c r="S60" s="197"/>
      <c r="T60" s="197"/>
      <c r="U60" s="197"/>
      <c r="V60" s="197"/>
      <c r="W60" s="197"/>
    </row>
    <row r="61" spans="1:23" s="5" customFormat="1" ht="75">
      <c r="A61" s="28" t="s">
        <v>63</v>
      </c>
      <c r="B61" s="29" t="s">
        <v>64</v>
      </c>
      <c r="C61" s="29" t="s">
        <v>44</v>
      </c>
      <c r="D61" s="29" t="s">
        <v>65</v>
      </c>
      <c r="E61" s="29" t="s">
        <v>66</v>
      </c>
      <c r="F61" s="29" t="s">
        <v>67</v>
      </c>
      <c r="G61" s="29" t="s">
        <v>68</v>
      </c>
      <c r="H61" s="29" t="s">
        <v>69</v>
      </c>
      <c r="I61" s="28" t="s">
        <v>70</v>
      </c>
      <c r="J61" s="28" t="s">
        <v>71</v>
      </c>
      <c r="K61" s="198" t="s">
        <v>102</v>
      </c>
      <c r="L61" s="198"/>
      <c r="M61" s="198" t="s">
        <v>103</v>
      </c>
      <c r="N61" s="198"/>
      <c r="O61" s="198" t="s">
        <v>76</v>
      </c>
      <c r="P61" s="198"/>
      <c r="Q61" s="29" t="s">
        <v>77</v>
      </c>
      <c r="R61" s="29" t="s">
        <v>78</v>
      </c>
      <c r="S61" s="29" t="s">
        <v>79</v>
      </c>
      <c r="T61" s="29" t="s">
        <v>80</v>
      </c>
      <c r="U61" s="29" t="s">
        <v>45</v>
      </c>
      <c r="V61" s="29" t="s">
        <v>16</v>
      </c>
      <c r="W61" s="29" t="s">
        <v>81</v>
      </c>
    </row>
    <row r="62" spans="1:23" s="5" customFormat="1" ht="28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8" t="s">
        <v>82</v>
      </c>
      <c r="L62" s="38" t="s">
        <v>83</v>
      </c>
      <c r="M62" s="38" t="s">
        <v>84</v>
      </c>
      <c r="N62" s="38" t="s">
        <v>83</v>
      </c>
      <c r="O62" s="38" t="s">
        <v>84</v>
      </c>
      <c r="P62" s="38" t="s">
        <v>83</v>
      </c>
      <c r="Q62" s="31"/>
      <c r="R62" s="35"/>
      <c r="S62" s="35"/>
      <c r="T62" s="35"/>
      <c r="U62" s="35"/>
      <c r="V62" s="35"/>
      <c r="W62" s="35"/>
    </row>
    <row r="63" spans="1:23" s="3" customFormat="1" ht="75">
      <c r="A63" s="76" t="s">
        <v>214</v>
      </c>
      <c r="B63" s="58" t="s">
        <v>153</v>
      </c>
      <c r="C63" s="114" t="s">
        <v>185</v>
      </c>
      <c r="D63" s="61">
        <v>45000000</v>
      </c>
      <c r="E63" s="61">
        <v>42000000</v>
      </c>
      <c r="F63" s="141">
        <v>100</v>
      </c>
      <c r="G63" s="141">
        <v>0</v>
      </c>
      <c r="H63" s="56">
        <v>0</v>
      </c>
      <c r="I63" s="71">
        <v>2</v>
      </c>
      <c r="J63" s="64" t="s">
        <v>167</v>
      </c>
      <c r="K63" s="123" t="s">
        <v>199</v>
      </c>
      <c r="L63" s="124" t="s">
        <v>216</v>
      </c>
      <c r="M63" s="124" t="s">
        <v>201</v>
      </c>
      <c r="N63" s="125" t="s">
        <v>223</v>
      </c>
      <c r="O63" s="78" t="s">
        <v>209</v>
      </c>
      <c r="P63" s="106" t="s">
        <v>260</v>
      </c>
      <c r="Q63" s="112" t="s">
        <v>9</v>
      </c>
      <c r="R63" s="112" t="s">
        <v>17</v>
      </c>
      <c r="S63" s="112" t="s">
        <v>6</v>
      </c>
      <c r="T63" s="112" t="s">
        <v>37</v>
      </c>
      <c r="U63" s="112"/>
      <c r="V63" s="112"/>
      <c r="W63" s="112"/>
    </row>
    <row r="64" spans="1:23" s="3" customFormat="1" ht="42" customHeight="1">
      <c r="A64" s="76" t="s">
        <v>152</v>
      </c>
      <c r="B64" s="59" t="s">
        <v>154</v>
      </c>
      <c r="C64" s="114" t="s">
        <v>186</v>
      </c>
      <c r="D64" s="62">
        <v>16500000</v>
      </c>
      <c r="E64" s="62">
        <v>13021555.23</v>
      </c>
      <c r="F64" s="121">
        <v>100</v>
      </c>
      <c r="G64" s="121">
        <v>0</v>
      </c>
      <c r="H64" s="121">
        <v>0</v>
      </c>
      <c r="I64" s="121">
        <v>1</v>
      </c>
      <c r="J64" s="64" t="s">
        <v>168</v>
      </c>
      <c r="K64" s="65" t="s">
        <v>204</v>
      </c>
      <c r="L64" s="65" t="s">
        <v>204</v>
      </c>
      <c r="M64" s="68" t="s">
        <v>203</v>
      </c>
      <c r="N64" s="56" t="s">
        <v>202</v>
      </c>
      <c r="O64" s="78" t="s">
        <v>203</v>
      </c>
      <c r="P64" s="107" t="s">
        <v>202</v>
      </c>
      <c r="Q64" s="113" t="s">
        <v>9</v>
      </c>
      <c r="R64" s="113" t="s">
        <v>17</v>
      </c>
      <c r="S64" s="113" t="s">
        <v>6</v>
      </c>
      <c r="T64" s="113" t="s">
        <v>37</v>
      </c>
      <c r="U64" s="113"/>
      <c r="V64" s="113"/>
      <c r="W64" s="113"/>
    </row>
    <row r="65" spans="1:23" s="3" customFormat="1" ht="42.75" customHeight="1">
      <c r="A65" s="76" t="s">
        <v>213</v>
      </c>
      <c r="B65" s="60" t="s">
        <v>155</v>
      </c>
      <c r="C65" s="114" t="s">
        <v>187</v>
      </c>
      <c r="D65" s="63">
        <v>4250000</v>
      </c>
      <c r="E65" s="62">
        <v>7250000</v>
      </c>
      <c r="F65" s="121">
        <v>100</v>
      </c>
      <c r="G65" s="121">
        <v>0</v>
      </c>
      <c r="H65" s="121">
        <v>0</v>
      </c>
      <c r="I65" s="71">
        <v>2</v>
      </c>
      <c r="J65" s="64" t="s">
        <v>169</v>
      </c>
      <c r="K65" s="123" t="s">
        <v>199</v>
      </c>
      <c r="L65" s="124" t="s">
        <v>216</v>
      </c>
      <c r="M65" s="124" t="s">
        <v>212</v>
      </c>
      <c r="N65" s="125" t="s">
        <v>217</v>
      </c>
      <c r="O65" s="78" t="s">
        <v>200</v>
      </c>
      <c r="P65" s="106" t="s">
        <v>218</v>
      </c>
      <c r="Q65" s="113" t="s">
        <v>9</v>
      </c>
      <c r="R65" s="113" t="s">
        <v>17</v>
      </c>
      <c r="S65" s="113" t="s">
        <v>6</v>
      </c>
      <c r="T65" s="113" t="s">
        <v>37</v>
      </c>
      <c r="U65" s="113"/>
      <c r="V65" s="113"/>
      <c r="W65" s="113"/>
    </row>
    <row r="66" spans="1:23" s="3" customFormat="1" ht="42" customHeight="1">
      <c r="A66" s="76" t="s">
        <v>261</v>
      </c>
      <c r="B66" s="60" t="s">
        <v>156</v>
      </c>
      <c r="C66" s="114" t="s">
        <v>188</v>
      </c>
      <c r="D66" s="63">
        <v>3250000</v>
      </c>
      <c r="E66" s="62">
        <v>3250000</v>
      </c>
      <c r="F66" s="121">
        <v>100</v>
      </c>
      <c r="G66" s="121">
        <v>0</v>
      </c>
      <c r="H66" s="121">
        <v>0</v>
      </c>
      <c r="I66" s="121">
        <v>2</v>
      </c>
      <c r="J66" s="64" t="s">
        <v>170</v>
      </c>
      <c r="K66" s="123" t="s">
        <v>199</v>
      </c>
      <c r="L66" s="124" t="s">
        <v>216</v>
      </c>
      <c r="M66" s="124" t="s">
        <v>200</v>
      </c>
      <c r="N66" s="125" t="s">
        <v>217</v>
      </c>
      <c r="O66" s="78" t="s">
        <v>201</v>
      </c>
      <c r="P66" s="107" t="s">
        <v>219</v>
      </c>
      <c r="Q66" s="113" t="s">
        <v>9</v>
      </c>
      <c r="R66" s="113" t="s">
        <v>17</v>
      </c>
      <c r="S66" s="113" t="s">
        <v>6</v>
      </c>
      <c r="T66" s="113" t="s">
        <v>37</v>
      </c>
      <c r="U66" s="113"/>
      <c r="V66" s="113"/>
      <c r="W66" s="113"/>
    </row>
    <row r="67" spans="1:23" s="3" customFormat="1" ht="49.5">
      <c r="A67" s="76" t="s">
        <v>215</v>
      </c>
      <c r="B67" s="49" t="s">
        <v>157</v>
      </c>
      <c r="C67" s="114" t="s">
        <v>189</v>
      </c>
      <c r="D67" s="63">
        <v>100000</v>
      </c>
      <c r="E67" s="62">
        <v>19589</v>
      </c>
      <c r="F67" s="121">
        <v>100</v>
      </c>
      <c r="G67" s="121">
        <v>0</v>
      </c>
      <c r="H67" s="121">
        <v>0</v>
      </c>
      <c r="I67" s="121">
        <v>3</v>
      </c>
      <c r="J67" s="64" t="s">
        <v>158</v>
      </c>
      <c r="K67" s="69" t="s">
        <v>205</v>
      </c>
      <c r="L67" s="56" t="s">
        <v>220</v>
      </c>
      <c r="M67" s="56" t="s">
        <v>206</v>
      </c>
      <c r="N67" s="56" t="s">
        <v>221</v>
      </c>
      <c r="O67" s="78" t="s">
        <v>207</v>
      </c>
      <c r="P67" s="107" t="s">
        <v>222</v>
      </c>
      <c r="Q67" s="113" t="s">
        <v>9</v>
      </c>
      <c r="R67" s="113" t="s">
        <v>17</v>
      </c>
      <c r="S67" s="113" t="s">
        <v>6</v>
      </c>
      <c r="T67" s="126" t="s">
        <v>37</v>
      </c>
      <c r="U67" s="113"/>
      <c r="V67" s="113"/>
      <c r="W67" s="113"/>
    </row>
    <row r="68" spans="1:23" s="3" customFormat="1" ht="25.5" customHeight="1">
      <c r="A68" s="76"/>
      <c r="B68" s="59"/>
      <c r="C68" s="142" t="s">
        <v>242</v>
      </c>
      <c r="D68" s="143">
        <f>SUM(D63:D67)</f>
        <v>69100000</v>
      </c>
      <c r="E68" s="143">
        <f>SUM(E63:E67)</f>
        <v>65541144.230000004</v>
      </c>
      <c r="F68" s="121"/>
      <c r="G68" s="121"/>
      <c r="H68" s="121"/>
      <c r="I68" s="121"/>
      <c r="J68" s="64"/>
      <c r="K68" s="65"/>
      <c r="L68" s="67"/>
      <c r="M68" s="68"/>
      <c r="N68" s="56"/>
      <c r="O68" s="78"/>
      <c r="P68" s="107"/>
      <c r="Q68" s="113"/>
      <c r="R68" s="113"/>
      <c r="S68" s="113"/>
      <c r="T68" s="113"/>
      <c r="U68" s="113"/>
      <c r="V68" s="113"/>
      <c r="W68" s="113"/>
    </row>
    <row r="69" spans="1:23" s="5" customFormat="1" ht="33">
      <c r="A69" s="25"/>
      <c r="B69" s="25"/>
      <c r="C69" s="41" t="s">
        <v>104</v>
      </c>
      <c r="D69" s="25"/>
      <c r="E69" s="25"/>
      <c r="F69" s="139"/>
      <c r="G69" s="139"/>
      <c r="H69" s="139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s="5" customFormat="1" ht="15">
      <c r="A70" s="197" t="s">
        <v>59</v>
      </c>
      <c r="B70" s="197"/>
      <c r="C70" s="197"/>
      <c r="D70" s="197" t="s">
        <v>60</v>
      </c>
      <c r="E70" s="197"/>
      <c r="F70" s="197"/>
      <c r="G70" s="197"/>
      <c r="H70" s="197"/>
      <c r="I70" s="35"/>
      <c r="J70" s="35"/>
      <c r="K70" s="197" t="s">
        <v>61</v>
      </c>
      <c r="L70" s="197"/>
      <c r="M70" s="197" t="s">
        <v>86</v>
      </c>
      <c r="N70" s="197"/>
      <c r="O70" s="197"/>
      <c r="P70" s="197"/>
      <c r="Q70" s="197"/>
      <c r="R70" s="197"/>
      <c r="S70" s="197"/>
      <c r="T70" s="197"/>
      <c r="U70" s="197"/>
      <c r="V70" s="197"/>
      <c r="W70" s="197"/>
    </row>
    <row r="71" spans="1:23" s="5" customFormat="1" ht="75">
      <c r="A71" s="28" t="s">
        <v>63</v>
      </c>
      <c r="B71" s="29" t="s">
        <v>64</v>
      </c>
      <c r="C71" s="29" t="s">
        <v>44</v>
      </c>
      <c r="D71" s="29" t="s">
        <v>65</v>
      </c>
      <c r="E71" s="29" t="s">
        <v>66</v>
      </c>
      <c r="F71" s="29" t="s">
        <v>67</v>
      </c>
      <c r="G71" s="29" t="s">
        <v>68</v>
      </c>
      <c r="H71" s="29" t="s">
        <v>69</v>
      </c>
      <c r="I71" s="28" t="s">
        <v>70</v>
      </c>
      <c r="J71" s="28" t="s">
        <v>71</v>
      </c>
      <c r="K71" s="198" t="s">
        <v>105</v>
      </c>
      <c r="L71" s="198"/>
      <c r="M71" s="29" t="s">
        <v>77</v>
      </c>
      <c r="N71" s="29" t="s">
        <v>78</v>
      </c>
      <c r="O71" s="29" t="s">
        <v>79</v>
      </c>
      <c r="P71" s="29" t="s">
        <v>80</v>
      </c>
      <c r="Q71" s="29" t="s">
        <v>45</v>
      </c>
      <c r="R71" s="29" t="s">
        <v>16</v>
      </c>
      <c r="S71" s="29" t="s">
        <v>81</v>
      </c>
      <c r="T71" s="29"/>
      <c r="U71" s="29"/>
      <c r="V71" s="29"/>
      <c r="W71" s="29"/>
    </row>
    <row r="72" spans="1:23" s="5" customFormat="1" ht="30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4" t="s">
        <v>82</v>
      </c>
      <c r="L72" s="34" t="s">
        <v>83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 s="3" customFormat="1" ht="15">
      <c r="A73" s="18"/>
      <c r="B73" s="18"/>
      <c r="C73" s="18"/>
      <c r="D73" s="18"/>
      <c r="E73" s="18"/>
      <c r="F73" s="19"/>
      <c r="G73" s="19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3" customFormat="1" ht="15">
      <c r="A74" s="18"/>
      <c r="B74" s="18"/>
      <c r="C74" s="18"/>
      <c r="D74" s="18"/>
      <c r="E74" s="18"/>
      <c r="F74" s="19"/>
      <c r="G74" s="19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3" customFormat="1" ht="15">
      <c r="A75" s="18"/>
      <c r="B75" s="18"/>
      <c r="C75" s="18"/>
      <c r="D75" s="18"/>
      <c r="E75" s="18"/>
      <c r="F75" s="19"/>
      <c r="G75" s="19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3" customFormat="1" ht="15">
      <c r="A76" s="18"/>
      <c r="B76" s="18"/>
      <c r="C76" s="18"/>
      <c r="D76" s="18"/>
      <c r="E76" s="18"/>
      <c r="F76" s="19"/>
      <c r="G76" s="19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3" customFormat="1" ht="15">
      <c r="A77" s="18"/>
      <c r="B77" s="18"/>
      <c r="C77" s="18"/>
      <c r="D77" s="18"/>
      <c r="E77" s="18"/>
      <c r="F77" s="19"/>
      <c r="G77" s="19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3" customFormat="1" ht="15">
      <c r="A78" s="18"/>
      <c r="B78" s="18"/>
      <c r="C78" s="18"/>
      <c r="D78" s="18"/>
      <c r="E78" s="18"/>
      <c r="F78" s="19"/>
      <c r="G78" s="19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3" customFormat="1" ht="15">
      <c r="A79" s="18"/>
      <c r="B79" s="18"/>
      <c r="C79" s="18"/>
      <c r="D79" s="18"/>
      <c r="E79" s="18"/>
      <c r="F79" s="19"/>
      <c r="G79" s="19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3" customFormat="1" ht="15">
      <c r="A80" s="18"/>
      <c r="B80" s="18"/>
      <c r="C80" s="18"/>
      <c r="D80" s="18"/>
      <c r="E80" s="18"/>
      <c r="F80" s="19"/>
      <c r="G80" s="19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3" customFormat="1" ht="15">
      <c r="A81" s="18"/>
      <c r="B81" s="18"/>
      <c r="C81" s="18"/>
      <c r="D81" s="18"/>
      <c r="E81" s="18"/>
      <c r="F81" s="19"/>
      <c r="G81" s="19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3" customFormat="1" ht="15">
      <c r="A82" s="18"/>
      <c r="B82" s="18"/>
      <c r="C82" s="18"/>
      <c r="D82" s="18"/>
      <c r="E82" s="18"/>
      <c r="F82" s="19"/>
      <c r="G82" s="19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3" customFormat="1" ht="15">
      <c r="A83" s="18"/>
      <c r="B83" s="18"/>
      <c r="C83" s="18"/>
      <c r="D83" s="18"/>
      <c r="E83" s="18"/>
      <c r="F83" s="19"/>
      <c r="G83" s="19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6:8" s="176" customFormat="1" ht="15">
      <c r="F84" s="192"/>
      <c r="G84" s="192"/>
      <c r="H84" s="192"/>
    </row>
    <row r="85" spans="6:8" s="176" customFormat="1" ht="15">
      <c r="F85" s="192"/>
      <c r="G85" s="192"/>
      <c r="H85" s="192"/>
    </row>
    <row r="86" spans="6:8" s="176" customFormat="1" ht="15">
      <c r="F86" s="192"/>
      <c r="G86" s="192"/>
      <c r="H86" s="192"/>
    </row>
    <row r="87" spans="6:8" s="176" customFormat="1" ht="15">
      <c r="F87" s="192"/>
      <c r="G87" s="192"/>
      <c r="H87" s="192"/>
    </row>
    <row r="88" spans="6:8" s="176" customFormat="1" ht="15">
      <c r="F88" s="192"/>
      <c r="G88" s="192"/>
      <c r="H88" s="192"/>
    </row>
    <row r="89" spans="6:8" s="176" customFormat="1" ht="15">
      <c r="F89" s="192"/>
      <c r="G89" s="192"/>
      <c r="H89" s="192"/>
    </row>
    <row r="90" spans="6:8" s="176" customFormat="1" ht="15">
      <c r="F90" s="192"/>
      <c r="G90" s="192"/>
      <c r="H90" s="192"/>
    </row>
    <row r="91" spans="6:8" s="176" customFormat="1" ht="15">
      <c r="F91" s="192"/>
      <c r="G91" s="192"/>
      <c r="H91" s="192"/>
    </row>
    <row r="92" spans="6:8" s="176" customFormat="1" ht="15">
      <c r="F92" s="192"/>
      <c r="G92" s="192"/>
      <c r="H92" s="192"/>
    </row>
    <row r="93" spans="6:8" s="176" customFormat="1" ht="15">
      <c r="F93" s="192"/>
      <c r="G93" s="192"/>
      <c r="H93" s="192"/>
    </row>
    <row r="94" spans="6:23" s="176" customFormat="1" ht="15">
      <c r="F94" s="192"/>
      <c r="G94" s="192"/>
      <c r="H94" s="192"/>
      <c r="T94" s="193"/>
      <c r="U94" s="193"/>
      <c r="V94" s="193"/>
      <c r="W94" s="193"/>
    </row>
    <row r="95" spans="6:23" s="176" customFormat="1" ht="15">
      <c r="F95" s="192"/>
      <c r="G95" s="192"/>
      <c r="H95" s="192"/>
      <c r="T95" s="194"/>
      <c r="U95" s="194"/>
      <c r="V95" s="194"/>
      <c r="W95" s="194"/>
    </row>
    <row r="96" spans="6:23" s="176" customFormat="1" ht="15">
      <c r="F96" s="192"/>
      <c r="G96" s="192"/>
      <c r="H96" s="192"/>
      <c r="T96" s="195"/>
      <c r="U96" s="195"/>
      <c r="V96" s="195"/>
      <c r="W96" s="195"/>
    </row>
    <row r="97" spans="6:8" s="3" customFormat="1" ht="15">
      <c r="F97" s="138"/>
      <c r="G97" s="138"/>
      <c r="H97" s="138"/>
    </row>
    <row r="98" spans="6:8" s="3" customFormat="1" ht="15">
      <c r="F98" s="138"/>
      <c r="G98" s="138"/>
      <c r="H98" s="138"/>
    </row>
    <row r="99" spans="6:8" s="3" customFormat="1" ht="15">
      <c r="F99" s="138"/>
      <c r="G99" s="138"/>
      <c r="H99" s="138"/>
    </row>
    <row r="100" spans="6:8" s="3" customFormat="1" ht="15">
      <c r="F100" s="138"/>
      <c r="G100" s="138"/>
      <c r="H100" s="138"/>
    </row>
    <row r="101" spans="6:8" s="3" customFormat="1" ht="15">
      <c r="F101" s="138"/>
      <c r="G101" s="138"/>
      <c r="H101" s="138"/>
    </row>
    <row r="102" spans="6:8" s="3" customFormat="1" ht="15">
      <c r="F102" s="138"/>
      <c r="G102" s="138"/>
      <c r="H102" s="138"/>
    </row>
    <row r="103" spans="6:8" s="3" customFormat="1" ht="15">
      <c r="F103" s="138"/>
      <c r="G103" s="138"/>
      <c r="H103" s="138"/>
    </row>
    <row r="104" spans="6:8" s="3" customFormat="1" ht="15">
      <c r="F104" s="138"/>
      <c r="G104" s="138"/>
      <c r="H104" s="138"/>
    </row>
    <row r="105" spans="6:8" s="3" customFormat="1" ht="15">
      <c r="F105" s="138"/>
      <c r="G105" s="138"/>
      <c r="H105" s="138"/>
    </row>
    <row r="106" spans="6:8" s="3" customFormat="1" ht="15">
      <c r="F106" s="138"/>
      <c r="G106" s="138"/>
      <c r="H106" s="138"/>
    </row>
    <row r="107" spans="6:8" s="3" customFormat="1" ht="15">
      <c r="F107" s="138"/>
      <c r="G107" s="138"/>
      <c r="H107" s="138"/>
    </row>
    <row r="108" spans="6:8" s="3" customFormat="1" ht="15">
      <c r="F108" s="138"/>
      <c r="G108" s="138"/>
      <c r="H108" s="138"/>
    </row>
    <row r="109" spans="6:8" s="3" customFormat="1" ht="15">
      <c r="F109" s="138"/>
      <c r="G109" s="138"/>
      <c r="H109" s="138"/>
    </row>
    <row r="110" spans="6:8" s="3" customFormat="1" ht="15">
      <c r="F110" s="138"/>
      <c r="G110" s="138"/>
      <c r="H110" s="138"/>
    </row>
    <row r="111" spans="6:8" s="3" customFormat="1" ht="15">
      <c r="F111" s="138"/>
      <c r="G111" s="138"/>
      <c r="H111" s="138"/>
    </row>
    <row r="112" spans="6:8" s="3" customFormat="1" ht="15">
      <c r="F112" s="138"/>
      <c r="G112" s="138"/>
      <c r="H112" s="138"/>
    </row>
    <row r="113" spans="6:8" s="3" customFormat="1" ht="15">
      <c r="F113" s="138"/>
      <c r="G113" s="138"/>
      <c r="H113" s="138"/>
    </row>
    <row r="114" spans="6:8" s="3" customFormat="1" ht="15">
      <c r="F114" s="138"/>
      <c r="G114" s="138"/>
      <c r="H114" s="138"/>
    </row>
    <row r="115" spans="6:8" s="3" customFormat="1" ht="15">
      <c r="F115" s="138"/>
      <c r="G115" s="138"/>
      <c r="H115" s="138"/>
    </row>
    <row r="116" spans="6:8" s="3" customFormat="1" ht="15">
      <c r="F116" s="138"/>
      <c r="G116" s="138"/>
      <c r="H116" s="138"/>
    </row>
    <row r="117" spans="6:8" s="3" customFormat="1" ht="15">
      <c r="F117" s="138"/>
      <c r="G117" s="138"/>
      <c r="H117" s="138"/>
    </row>
    <row r="118" spans="6:8" s="3" customFormat="1" ht="15">
      <c r="F118" s="138"/>
      <c r="G118" s="138"/>
      <c r="H118" s="138"/>
    </row>
    <row r="119" spans="6:8" s="3" customFormat="1" ht="15">
      <c r="F119" s="138"/>
      <c r="G119" s="138"/>
      <c r="H119" s="138"/>
    </row>
    <row r="120" spans="6:8" s="3" customFormat="1" ht="15">
      <c r="F120" s="138"/>
      <c r="G120" s="138"/>
      <c r="H120" s="138"/>
    </row>
    <row r="121" spans="6:8" s="3" customFormat="1" ht="15">
      <c r="F121" s="138"/>
      <c r="G121" s="138"/>
      <c r="H121" s="138"/>
    </row>
    <row r="122" spans="6:8" s="3" customFormat="1" ht="15">
      <c r="F122" s="138"/>
      <c r="G122" s="138"/>
      <c r="H122" s="138"/>
    </row>
    <row r="123" spans="6:8" s="3" customFormat="1" ht="15">
      <c r="F123" s="138"/>
      <c r="G123" s="138"/>
      <c r="H123" s="138"/>
    </row>
    <row r="124" spans="6:8" s="3" customFormat="1" ht="15">
      <c r="F124" s="138"/>
      <c r="G124" s="138"/>
      <c r="H124" s="138"/>
    </row>
    <row r="125" spans="6:8" s="3" customFormat="1" ht="15">
      <c r="F125" s="138"/>
      <c r="G125" s="138"/>
      <c r="H125" s="138"/>
    </row>
    <row r="126" spans="6:8" s="3" customFormat="1" ht="15">
      <c r="F126" s="138"/>
      <c r="G126" s="138"/>
      <c r="H126" s="138"/>
    </row>
    <row r="127" spans="6:8" s="3" customFormat="1" ht="15">
      <c r="F127" s="138"/>
      <c r="G127" s="138"/>
      <c r="H127" s="138"/>
    </row>
    <row r="128" spans="6:8" s="3" customFormat="1" ht="15">
      <c r="F128" s="138"/>
      <c r="G128" s="138"/>
      <c r="H128" s="138"/>
    </row>
    <row r="129" spans="6:8" s="3" customFormat="1" ht="15">
      <c r="F129" s="138"/>
      <c r="G129" s="138"/>
      <c r="H129" s="138"/>
    </row>
    <row r="130" spans="6:8" s="3" customFormat="1" ht="15">
      <c r="F130" s="138"/>
      <c r="G130" s="138"/>
      <c r="H130" s="138"/>
    </row>
    <row r="131" spans="6:8" s="3" customFormat="1" ht="15">
      <c r="F131" s="138"/>
      <c r="G131" s="138"/>
      <c r="H131" s="138"/>
    </row>
    <row r="132" spans="6:8" s="3" customFormat="1" ht="15">
      <c r="F132" s="138"/>
      <c r="G132" s="138"/>
      <c r="H132" s="138"/>
    </row>
    <row r="133" spans="6:8" s="3" customFormat="1" ht="15">
      <c r="F133" s="138"/>
      <c r="G133" s="138"/>
      <c r="H133" s="138"/>
    </row>
    <row r="134" spans="6:8" s="3" customFormat="1" ht="15">
      <c r="F134" s="138"/>
      <c r="G134" s="138"/>
      <c r="H134" s="138"/>
    </row>
    <row r="135" spans="6:8" s="3" customFormat="1" ht="15">
      <c r="F135" s="138"/>
      <c r="G135" s="138"/>
      <c r="H135" s="138"/>
    </row>
    <row r="136" spans="6:8" s="3" customFormat="1" ht="15">
      <c r="F136" s="138"/>
      <c r="G136" s="138"/>
      <c r="H136" s="138"/>
    </row>
    <row r="137" spans="6:8" s="3" customFormat="1" ht="15">
      <c r="F137" s="138"/>
      <c r="G137" s="138"/>
      <c r="H137" s="138"/>
    </row>
    <row r="138" spans="6:8" s="3" customFormat="1" ht="15">
      <c r="F138" s="138"/>
      <c r="G138" s="138"/>
      <c r="H138" s="138"/>
    </row>
    <row r="139" spans="6:8" s="3" customFormat="1" ht="15">
      <c r="F139" s="138"/>
      <c r="G139" s="138"/>
      <c r="H139" s="138"/>
    </row>
    <row r="140" spans="6:8" s="3" customFormat="1" ht="15">
      <c r="F140" s="138"/>
      <c r="G140" s="138"/>
      <c r="H140" s="138"/>
    </row>
    <row r="141" spans="6:8" s="3" customFormat="1" ht="15">
      <c r="F141" s="138"/>
      <c r="G141" s="138"/>
      <c r="H141" s="138"/>
    </row>
    <row r="142" spans="6:8" s="3" customFormat="1" ht="15">
      <c r="F142" s="138"/>
      <c r="G142" s="138"/>
      <c r="H142" s="138"/>
    </row>
    <row r="143" spans="6:8" s="3" customFormat="1" ht="15">
      <c r="F143" s="138"/>
      <c r="G143" s="138"/>
      <c r="H143" s="138"/>
    </row>
    <row r="144" spans="6:8" s="3" customFormat="1" ht="15">
      <c r="F144" s="138"/>
      <c r="G144" s="138"/>
      <c r="H144" s="138"/>
    </row>
    <row r="145" spans="6:8" s="3" customFormat="1" ht="15">
      <c r="F145" s="138"/>
      <c r="G145" s="138"/>
      <c r="H145" s="138"/>
    </row>
    <row r="146" spans="6:8" s="3" customFormat="1" ht="15">
      <c r="F146" s="138"/>
      <c r="G146" s="138"/>
      <c r="H146" s="138"/>
    </row>
    <row r="147" spans="6:8" s="3" customFormat="1" ht="15">
      <c r="F147" s="138"/>
      <c r="G147" s="138"/>
      <c r="H147" s="138"/>
    </row>
    <row r="148" spans="6:8" s="3" customFormat="1" ht="15">
      <c r="F148" s="138"/>
      <c r="G148" s="138"/>
      <c r="H148" s="138"/>
    </row>
    <row r="149" spans="6:8" s="3" customFormat="1" ht="15">
      <c r="F149" s="138"/>
      <c r="G149" s="138"/>
      <c r="H149" s="138"/>
    </row>
    <row r="150" spans="6:8" s="3" customFormat="1" ht="15">
      <c r="F150" s="138"/>
      <c r="G150" s="138"/>
      <c r="H150" s="138"/>
    </row>
    <row r="151" spans="6:8" s="3" customFormat="1" ht="15">
      <c r="F151" s="138"/>
      <c r="G151" s="138"/>
      <c r="H151" s="138"/>
    </row>
    <row r="152" spans="6:8" s="3" customFormat="1" ht="15">
      <c r="F152" s="138"/>
      <c r="G152" s="138"/>
      <c r="H152" s="138"/>
    </row>
    <row r="153" spans="6:8" s="3" customFormat="1" ht="15">
      <c r="F153" s="138"/>
      <c r="G153" s="138"/>
      <c r="H153" s="138"/>
    </row>
    <row r="154" spans="6:8" s="3" customFormat="1" ht="15">
      <c r="F154" s="138"/>
      <c r="G154" s="138"/>
      <c r="H154" s="138"/>
    </row>
    <row r="155" spans="6:8" s="3" customFormat="1" ht="15">
      <c r="F155" s="138"/>
      <c r="G155" s="138"/>
      <c r="H155" s="138"/>
    </row>
    <row r="156" spans="6:8" s="3" customFormat="1" ht="15">
      <c r="F156" s="138"/>
      <c r="G156" s="138"/>
      <c r="H156" s="138"/>
    </row>
    <row r="157" spans="6:8" s="3" customFormat="1" ht="15">
      <c r="F157" s="138"/>
      <c r="G157" s="138"/>
      <c r="H157" s="138"/>
    </row>
    <row r="158" spans="6:8" s="3" customFormat="1" ht="15">
      <c r="F158" s="138"/>
      <c r="G158" s="138"/>
      <c r="H158" s="138"/>
    </row>
    <row r="159" spans="6:8" s="3" customFormat="1" ht="15">
      <c r="F159" s="138"/>
      <c r="G159" s="138"/>
      <c r="H159" s="138"/>
    </row>
    <row r="160" spans="6:8" s="3" customFormat="1" ht="15">
      <c r="F160" s="138"/>
      <c r="G160" s="138"/>
      <c r="H160" s="138"/>
    </row>
    <row r="161" spans="6:8" s="3" customFormat="1" ht="15">
      <c r="F161" s="138"/>
      <c r="G161" s="138"/>
      <c r="H161" s="138"/>
    </row>
    <row r="162" spans="6:8" s="3" customFormat="1" ht="15">
      <c r="F162" s="138"/>
      <c r="G162" s="138"/>
      <c r="H162" s="138"/>
    </row>
    <row r="163" spans="6:8" s="3" customFormat="1" ht="15">
      <c r="F163" s="138"/>
      <c r="G163" s="138"/>
      <c r="H163" s="138"/>
    </row>
    <row r="164" spans="6:8" s="3" customFormat="1" ht="15">
      <c r="F164" s="138"/>
      <c r="G164" s="138"/>
      <c r="H164" s="138"/>
    </row>
    <row r="165" spans="6:8" s="3" customFormat="1" ht="15">
      <c r="F165" s="138"/>
      <c r="G165" s="138"/>
      <c r="H165" s="138"/>
    </row>
    <row r="166" spans="6:8" s="3" customFormat="1" ht="15">
      <c r="F166" s="138"/>
      <c r="G166" s="138"/>
      <c r="H166" s="138"/>
    </row>
    <row r="167" spans="6:8" s="3" customFormat="1" ht="15">
      <c r="F167" s="138"/>
      <c r="G167" s="138"/>
      <c r="H167" s="138"/>
    </row>
    <row r="168" spans="6:8" s="3" customFormat="1" ht="15">
      <c r="F168" s="138"/>
      <c r="G168" s="138"/>
      <c r="H168" s="138"/>
    </row>
    <row r="169" spans="6:8" s="3" customFormat="1" ht="15">
      <c r="F169" s="138"/>
      <c r="G169" s="138"/>
      <c r="H169" s="138"/>
    </row>
    <row r="170" spans="6:8" s="3" customFormat="1" ht="15">
      <c r="F170" s="138"/>
      <c r="G170" s="138"/>
      <c r="H170" s="138"/>
    </row>
    <row r="171" spans="6:8" s="3" customFormat="1" ht="15">
      <c r="F171" s="138"/>
      <c r="G171" s="138"/>
      <c r="H171" s="138"/>
    </row>
    <row r="172" spans="6:8" s="3" customFormat="1" ht="15">
      <c r="F172" s="138"/>
      <c r="G172" s="138"/>
      <c r="H172" s="138"/>
    </row>
    <row r="173" spans="6:8" s="3" customFormat="1" ht="15">
      <c r="F173" s="138"/>
      <c r="G173" s="138"/>
      <c r="H173" s="138"/>
    </row>
    <row r="174" spans="6:8" s="3" customFormat="1" ht="15">
      <c r="F174" s="138"/>
      <c r="G174" s="138"/>
      <c r="H174" s="138"/>
    </row>
    <row r="175" spans="6:8" s="3" customFormat="1" ht="15">
      <c r="F175" s="138"/>
      <c r="G175" s="138"/>
      <c r="H175" s="138"/>
    </row>
    <row r="176" spans="6:8" s="3" customFormat="1" ht="15">
      <c r="F176" s="138"/>
      <c r="G176" s="138"/>
      <c r="H176" s="138"/>
    </row>
    <row r="177" spans="6:8" s="3" customFormat="1" ht="15">
      <c r="F177" s="138"/>
      <c r="G177" s="138"/>
      <c r="H177" s="138"/>
    </row>
    <row r="178" spans="6:8" s="3" customFormat="1" ht="15">
      <c r="F178" s="138"/>
      <c r="G178" s="138"/>
      <c r="H178" s="138"/>
    </row>
    <row r="179" spans="6:8" s="3" customFormat="1" ht="15">
      <c r="F179" s="138"/>
      <c r="G179" s="138"/>
      <c r="H179" s="138"/>
    </row>
    <row r="180" spans="6:8" s="3" customFormat="1" ht="15">
      <c r="F180" s="138"/>
      <c r="G180" s="138"/>
      <c r="H180" s="138"/>
    </row>
    <row r="181" spans="6:8" s="3" customFormat="1" ht="15">
      <c r="F181" s="138"/>
      <c r="G181" s="138"/>
      <c r="H181" s="138"/>
    </row>
    <row r="182" spans="6:8" s="3" customFormat="1" ht="15">
      <c r="F182" s="138"/>
      <c r="G182" s="138"/>
      <c r="H182" s="138"/>
    </row>
    <row r="183" spans="6:8" s="3" customFormat="1" ht="15">
      <c r="F183" s="138"/>
      <c r="G183" s="138"/>
      <c r="H183" s="138"/>
    </row>
    <row r="184" spans="6:8" s="3" customFormat="1" ht="15">
      <c r="F184" s="138"/>
      <c r="G184" s="138"/>
      <c r="H184" s="138"/>
    </row>
    <row r="185" spans="6:8" s="3" customFormat="1" ht="15">
      <c r="F185" s="138"/>
      <c r="G185" s="138"/>
      <c r="H185" s="138"/>
    </row>
    <row r="186" spans="6:8" s="3" customFormat="1" ht="15">
      <c r="F186" s="138"/>
      <c r="G186" s="138"/>
      <c r="H186" s="138"/>
    </row>
    <row r="187" spans="6:8" s="3" customFormat="1" ht="15">
      <c r="F187" s="138"/>
      <c r="G187" s="138"/>
      <c r="H187" s="138"/>
    </row>
    <row r="188" spans="6:8" s="3" customFormat="1" ht="15">
      <c r="F188" s="138"/>
      <c r="G188" s="138"/>
      <c r="H188" s="138"/>
    </row>
    <row r="189" spans="6:8" s="3" customFormat="1" ht="15">
      <c r="F189" s="138"/>
      <c r="G189" s="138"/>
      <c r="H189" s="138"/>
    </row>
    <row r="190" spans="6:8" s="3" customFormat="1" ht="15">
      <c r="F190" s="138"/>
      <c r="G190" s="138"/>
      <c r="H190" s="138"/>
    </row>
    <row r="191" spans="6:8" s="3" customFormat="1" ht="15">
      <c r="F191" s="138"/>
      <c r="G191" s="138"/>
      <c r="H191" s="138"/>
    </row>
    <row r="192" spans="6:8" s="3" customFormat="1" ht="15">
      <c r="F192" s="138"/>
      <c r="G192" s="138"/>
      <c r="H192" s="138"/>
    </row>
    <row r="193" spans="6:8" s="3" customFormat="1" ht="15">
      <c r="F193" s="138"/>
      <c r="G193" s="138"/>
      <c r="H193" s="138"/>
    </row>
    <row r="194" spans="6:8" s="3" customFormat="1" ht="15">
      <c r="F194" s="138"/>
      <c r="G194" s="138"/>
      <c r="H194" s="138"/>
    </row>
    <row r="195" spans="6:8" s="3" customFormat="1" ht="15">
      <c r="F195" s="138"/>
      <c r="G195" s="138"/>
      <c r="H195" s="138"/>
    </row>
    <row r="196" spans="6:8" s="3" customFormat="1" ht="15">
      <c r="F196" s="138"/>
      <c r="G196" s="138"/>
      <c r="H196" s="138"/>
    </row>
    <row r="197" spans="6:8" s="3" customFormat="1" ht="15">
      <c r="F197" s="138"/>
      <c r="G197" s="138"/>
      <c r="H197" s="138"/>
    </row>
    <row r="198" spans="6:8" s="3" customFormat="1" ht="15">
      <c r="F198" s="138"/>
      <c r="G198" s="138"/>
      <c r="H198" s="138"/>
    </row>
    <row r="199" spans="6:8" s="3" customFormat="1" ht="15">
      <c r="F199" s="138"/>
      <c r="G199" s="138"/>
      <c r="H199" s="138"/>
    </row>
    <row r="200" spans="6:8" s="3" customFormat="1" ht="15">
      <c r="F200" s="138"/>
      <c r="G200" s="138"/>
      <c r="H200" s="138"/>
    </row>
    <row r="201" spans="6:8" s="3" customFormat="1" ht="15">
      <c r="F201" s="138"/>
      <c r="G201" s="138"/>
      <c r="H201" s="138"/>
    </row>
    <row r="202" spans="6:8" s="3" customFormat="1" ht="15">
      <c r="F202" s="138"/>
      <c r="G202" s="138"/>
      <c r="H202" s="138"/>
    </row>
    <row r="203" spans="6:8" s="3" customFormat="1" ht="15">
      <c r="F203" s="138"/>
      <c r="G203" s="138"/>
      <c r="H203" s="138"/>
    </row>
    <row r="204" spans="6:8" s="3" customFormat="1" ht="15">
      <c r="F204" s="138"/>
      <c r="G204" s="138"/>
      <c r="H204" s="138"/>
    </row>
    <row r="205" spans="6:8" s="3" customFormat="1" ht="15">
      <c r="F205" s="138"/>
      <c r="G205" s="138"/>
      <c r="H205" s="138"/>
    </row>
    <row r="206" spans="6:8" s="3" customFormat="1" ht="15">
      <c r="F206" s="138"/>
      <c r="G206" s="138"/>
      <c r="H206" s="138"/>
    </row>
    <row r="207" spans="6:8" s="3" customFormat="1" ht="15">
      <c r="F207" s="138"/>
      <c r="G207" s="138"/>
      <c r="H207" s="138"/>
    </row>
    <row r="208" spans="6:8" s="3" customFormat="1" ht="15">
      <c r="F208" s="138"/>
      <c r="G208" s="138"/>
      <c r="H208" s="138"/>
    </row>
    <row r="209" spans="6:8" s="3" customFormat="1" ht="15">
      <c r="F209" s="138"/>
      <c r="G209" s="138"/>
      <c r="H209" s="138"/>
    </row>
    <row r="210" spans="6:8" s="3" customFormat="1" ht="15">
      <c r="F210" s="138"/>
      <c r="G210" s="138"/>
      <c r="H210" s="138"/>
    </row>
    <row r="211" spans="6:8" s="3" customFormat="1" ht="15">
      <c r="F211" s="138"/>
      <c r="G211" s="138"/>
      <c r="H211" s="138"/>
    </row>
    <row r="212" spans="6:8" s="3" customFormat="1" ht="15">
      <c r="F212" s="138"/>
      <c r="G212" s="138"/>
      <c r="H212" s="138"/>
    </row>
    <row r="213" spans="6:8" s="3" customFormat="1" ht="15">
      <c r="F213" s="138"/>
      <c r="G213" s="138"/>
      <c r="H213" s="138"/>
    </row>
    <row r="214" spans="6:8" s="3" customFormat="1" ht="15">
      <c r="F214" s="138"/>
      <c r="G214" s="138"/>
      <c r="H214" s="138"/>
    </row>
    <row r="215" spans="6:8" s="3" customFormat="1" ht="15">
      <c r="F215" s="138"/>
      <c r="G215" s="138"/>
      <c r="H215" s="138"/>
    </row>
    <row r="216" spans="6:8" s="3" customFormat="1" ht="15">
      <c r="F216" s="138"/>
      <c r="G216" s="138"/>
      <c r="H216" s="138"/>
    </row>
    <row r="217" spans="6:8" s="3" customFormat="1" ht="15">
      <c r="F217" s="138"/>
      <c r="G217" s="138"/>
      <c r="H217" s="138"/>
    </row>
    <row r="218" spans="6:8" s="3" customFormat="1" ht="15">
      <c r="F218" s="138"/>
      <c r="G218" s="138"/>
      <c r="H218" s="138"/>
    </row>
    <row r="219" spans="6:8" s="3" customFormat="1" ht="15">
      <c r="F219" s="138"/>
      <c r="G219" s="138"/>
      <c r="H219" s="138"/>
    </row>
    <row r="220" spans="6:8" s="3" customFormat="1" ht="15">
      <c r="F220" s="138"/>
      <c r="G220" s="138"/>
      <c r="H220" s="138"/>
    </row>
    <row r="221" spans="6:8" s="3" customFormat="1" ht="15">
      <c r="F221" s="138"/>
      <c r="G221" s="138"/>
      <c r="H221" s="138"/>
    </row>
    <row r="222" spans="6:8" s="3" customFormat="1" ht="15">
      <c r="F222" s="138"/>
      <c r="G222" s="138"/>
      <c r="H222" s="138"/>
    </row>
    <row r="223" spans="6:8" s="3" customFormat="1" ht="15">
      <c r="F223" s="138"/>
      <c r="G223" s="138"/>
      <c r="H223" s="138"/>
    </row>
    <row r="224" spans="6:8" s="3" customFormat="1" ht="15">
      <c r="F224" s="138"/>
      <c r="G224" s="138"/>
      <c r="H224" s="138"/>
    </row>
    <row r="225" spans="6:8" s="3" customFormat="1" ht="15">
      <c r="F225" s="138"/>
      <c r="G225" s="138"/>
      <c r="H225" s="138"/>
    </row>
    <row r="226" spans="6:8" s="3" customFormat="1" ht="15">
      <c r="F226" s="138"/>
      <c r="G226" s="138"/>
      <c r="H226" s="138"/>
    </row>
    <row r="227" spans="6:8" s="3" customFormat="1" ht="15">
      <c r="F227" s="138"/>
      <c r="G227" s="138"/>
      <c r="H227" s="138"/>
    </row>
    <row r="228" spans="6:8" s="3" customFormat="1" ht="15">
      <c r="F228" s="138"/>
      <c r="G228" s="138"/>
      <c r="H228" s="138"/>
    </row>
    <row r="229" spans="6:8" s="3" customFormat="1" ht="15">
      <c r="F229" s="138"/>
      <c r="G229" s="138"/>
      <c r="H229" s="138"/>
    </row>
    <row r="230" spans="6:8" s="3" customFormat="1" ht="15">
      <c r="F230" s="138"/>
      <c r="G230" s="138"/>
      <c r="H230" s="138"/>
    </row>
    <row r="231" spans="6:8" s="3" customFormat="1" ht="15">
      <c r="F231" s="138"/>
      <c r="G231" s="138"/>
      <c r="H231" s="138"/>
    </row>
    <row r="232" spans="6:8" s="3" customFormat="1" ht="15">
      <c r="F232" s="138"/>
      <c r="G232" s="138"/>
      <c r="H232" s="138"/>
    </row>
    <row r="233" spans="6:8" s="3" customFormat="1" ht="15">
      <c r="F233" s="138"/>
      <c r="G233" s="138"/>
      <c r="H233" s="138"/>
    </row>
    <row r="234" spans="6:8" s="3" customFormat="1" ht="15">
      <c r="F234" s="138"/>
      <c r="G234" s="138"/>
      <c r="H234" s="138"/>
    </row>
    <row r="235" spans="6:8" s="3" customFormat="1" ht="15">
      <c r="F235" s="138"/>
      <c r="G235" s="138"/>
      <c r="H235" s="138"/>
    </row>
    <row r="236" spans="6:8" s="3" customFormat="1" ht="15">
      <c r="F236" s="138"/>
      <c r="G236" s="138"/>
      <c r="H236" s="138"/>
    </row>
    <row r="237" spans="6:8" s="3" customFormat="1" ht="15">
      <c r="F237" s="138"/>
      <c r="G237" s="138"/>
      <c r="H237" s="138"/>
    </row>
    <row r="238" spans="6:8" s="3" customFormat="1" ht="15">
      <c r="F238" s="138"/>
      <c r="G238" s="138"/>
      <c r="H238" s="138"/>
    </row>
    <row r="239" spans="6:8" s="3" customFormat="1" ht="15">
      <c r="F239" s="138"/>
      <c r="G239" s="138"/>
      <c r="H239" s="138"/>
    </row>
    <row r="240" spans="6:8" s="3" customFormat="1" ht="15">
      <c r="F240" s="138"/>
      <c r="G240" s="138"/>
      <c r="H240" s="138"/>
    </row>
    <row r="241" spans="6:8" s="3" customFormat="1" ht="15">
      <c r="F241" s="138"/>
      <c r="G241" s="138"/>
      <c r="H241" s="138"/>
    </row>
    <row r="242" spans="6:8" s="3" customFormat="1" ht="15">
      <c r="F242" s="138"/>
      <c r="G242" s="138"/>
      <c r="H242" s="138"/>
    </row>
    <row r="243" spans="6:8" s="3" customFormat="1" ht="15">
      <c r="F243" s="138"/>
      <c r="G243" s="138"/>
      <c r="H243" s="138"/>
    </row>
    <row r="244" spans="6:8" s="3" customFormat="1" ht="15">
      <c r="F244" s="138"/>
      <c r="G244" s="138"/>
      <c r="H244" s="138"/>
    </row>
    <row r="245" spans="6:8" s="3" customFormat="1" ht="15">
      <c r="F245" s="138"/>
      <c r="G245" s="138"/>
      <c r="H245" s="138"/>
    </row>
    <row r="246" spans="6:8" s="3" customFormat="1" ht="15">
      <c r="F246" s="138"/>
      <c r="G246" s="138"/>
      <c r="H246" s="138"/>
    </row>
    <row r="247" spans="6:8" s="3" customFormat="1" ht="15">
      <c r="F247" s="138"/>
      <c r="G247" s="138"/>
      <c r="H247" s="138"/>
    </row>
    <row r="248" spans="6:8" s="3" customFormat="1" ht="15">
      <c r="F248" s="138"/>
      <c r="G248" s="138"/>
      <c r="H248" s="138"/>
    </row>
    <row r="249" spans="6:8" s="3" customFormat="1" ht="15">
      <c r="F249" s="138"/>
      <c r="G249" s="138"/>
      <c r="H249" s="138"/>
    </row>
    <row r="250" spans="6:8" s="3" customFormat="1" ht="15">
      <c r="F250" s="138"/>
      <c r="G250" s="138"/>
      <c r="H250" s="138"/>
    </row>
    <row r="251" spans="6:8" s="3" customFormat="1" ht="15">
      <c r="F251" s="138"/>
      <c r="G251" s="138"/>
      <c r="H251" s="138"/>
    </row>
    <row r="252" spans="6:8" s="3" customFormat="1" ht="15">
      <c r="F252" s="138"/>
      <c r="G252" s="138"/>
      <c r="H252" s="138"/>
    </row>
    <row r="253" spans="6:8" s="3" customFormat="1" ht="15">
      <c r="F253" s="138"/>
      <c r="G253" s="138"/>
      <c r="H253" s="138"/>
    </row>
    <row r="254" spans="6:8" s="3" customFormat="1" ht="15">
      <c r="F254" s="138"/>
      <c r="G254" s="138"/>
      <c r="H254" s="138"/>
    </row>
    <row r="255" spans="6:8" s="3" customFormat="1" ht="15">
      <c r="F255" s="138"/>
      <c r="G255" s="138"/>
      <c r="H255" s="138"/>
    </row>
    <row r="256" spans="6:8" s="3" customFormat="1" ht="15">
      <c r="F256" s="138"/>
      <c r="G256" s="138"/>
      <c r="H256" s="138"/>
    </row>
    <row r="257" spans="6:8" s="3" customFormat="1" ht="15">
      <c r="F257" s="138"/>
      <c r="G257" s="138"/>
      <c r="H257" s="138"/>
    </row>
    <row r="258" spans="6:8" s="3" customFormat="1" ht="15">
      <c r="F258" s="138"/>
      <c r="G258" s="138"/>
      <c r="H258" s="138"/>
    </row>
    <row r="259" spans="6:8" s="3" customFormat="1" ht="15">
      <c r="F259" s="138"/>
      <c r="G259" s="138"/>
      <c r="H259" s="138"/>
    </row>
    <row r="260" spans="6:8" s="3" customFormat="1" ht="15">
      <c r="F260" s="138"/>
      <c r="G260" s="138"/>
      <c r="H260" s="138"/>
    </row>
    <row r="261" spans="6:8" s="3" customFormat="1" ht="15">
      <c r="F261" s="138"/>
      <c r="G261" s="138"/>
      <c r="H261" s="138"/>
    </row>
    <row r="262" spans="6:8" s="3" customFormat="1" ht="15">
      <c r="F262" s="138"/>
      <c r="G262" s="138"/>
      <c r="H262" s="138"/>
    </row>
    <row r="263" spans="6:8" s="3" customFormat="1" ht="15">
      <c r="F263" s="138"/>
      <c r="G263" s="138"/>
      <c r="H263" s="138"/>
    </row>
    <row r="264" spans="6:8" s="3" customFormat="1" ht="15">
      <c r="F264" s="138"/>
      <c r="G264" s="138"/>
      <c r="H264" s="138"/>
    </row>
    <row r="265" spans="6:8" s="3" customFormat="1" ht="15">
      <c r="F265" s="138"/>
      <c r="G265" s="138"/>
      <c r="H265" s="138"/>
    </row>
    <row r="266" spans="6:8" s="3" customFormat="1" ht="15">
      <c r="F266" s="138"/>
      <c r="G266" s="138"/>
      <c r="H266" s="138"/>
    </row>
    <row r="267" spans="6:8" s="3" customFormat="1" ht="15">
      <c r="F267" s="138"/>
      <c r="G267" s="138"/>
      <c r="H267" s="138"/>
    </row>
    <row r="268" spans="6:8" s="3" customFormat="1" ht="15">
      <c r="F268" s="138"/>
      <c r="G268" s="138"/>
      <c r="H268" s="138"/>
    </row>
    <row r="269" spans="6:8" s="3" customFormat="1" ht="15">
      <c r="F269" s="138"/>
      <c r="G269" s="138"/>
      <c r="H269" s="138"/>
    </row>
    <row r="270" spans="6:8" s="3" customFormat="1" ht="15">
      <c r="F270" s="138"/>
      <c r="G270" s="138"/>
      <c r="H270" s="138"/>
    </row>
    <row r="271" spans="6:8" s="3" customFormat="1" ht="15">
      <c r="F271" s="138"/>
      <c r="G271" s="138"/>
      <c r="H271" s="138"/>
    </row>
    <row r="272" spans="6:8" s="3" customFormat="1" ht="15">
      <c r="F272" s="138"/>
      <c r="G272" s="138"/>
      <c r="H272" s="138"/>
    </row>
    <row r="273" spans="6:8" s="3" customFormat="1" ht="15">
      <c r="F273" s="138"/>
      <c r="G273" s="138"/>
      <c r="H273" s="138"/>
    </row>
    <row r="274" spans="6:8" s="3" customFormat="1" ht="15">
      <c r="F274" s="138"/>
      <c r="G274" s="138"/>
      <c r="H274" s="138"/>
    </row>
    <row r="275" spans="6:8" s="3" customFormat="1" ht="15">
      <c r="F275" s="138"/>
      <c r="G275" s="138"/>
      <c r="H275" s="138"/>
    </row>
    <row r="276" spans="6:8" s="3" customFormat="1" ht="15">
      <c r="F276" s="138"/>
      <c r="G276" s="138"/>
      <c r="H276" s="138"/>
    </row>
    <row r="277" spans="6:8" s="3" customFormat="1" ht="15">
      <c r="F277" s="138"/>
      <c r="G277" s="138"/>
      <c r="H277" s="138"/>
    </row>
    <row r="278" spans="6:8" s="3" customFormat="1" ht="15">
      <c r="F278" s="138"/>
      <c r="G278" s="138"/>
      <c r="H278" s="138"/>
    </row>
    <row r="279" spans="6:8" s="3" customFormat="1" ht="15">
      <c r="F279" s="138"/>
      <c r="G279" s="138"/>
      <c r="H279" s="138"/>
    </row>
    <row r="280" spans="6:8" s="3" customFormat="1" ht="15">
      <c r="F280" s="138"/>
      <c r="G280" s="138"/>
      <c r="H280" s="138"/>
    </row>
  </sheetData>
  <sheetProtection formatRows="0" insertRows="0" deleteRows="0" autoFilter="0"/>
  <mergeCells count="66">
    <mergeCell ref="A39:C39"/>
    <mergeCell ref="D39:H39"/>
    <mergeCell ref="A18:C18"/>
    <mergeCell ref="K18:T18"/>
    <mergeCell ref="A25:C25"/>
    <mergeCell ref="D25:H25"/>
    <mergeCell ref="D18:H18"/>
    <mergeCell ref="K19:L19"/>
    <mergeCell ref="M19:N19"/>
    <mergeCell ref="O19:P19"/>
    <mergeCell ref="Q19:R19"/>
    <mergeCell ref="S19:T19"/>
    <mergeCell ref="K39:T39"/>
    <mergeCell ref="K40:L40"/>
    <mergeCell ref="M40:N40"/>
    <mergeCell ref="O40:P40"/>
    <mergeCell ref="K25:Z25"/>
    <mergeCell ref="K33:L33"/>
    <mergeCell ref="M33:N33"/>
    <mergeCell ref="K32:N32"/>
    <mergeCell ref="U39:AA39"/>
    <mergeCell ref="O32:U32"/>
    <mergeCell ref="Q40:R40"/>
    <mergeCell ref="S40:T40"/>
    <mergeCell ref="AE46:AK46"/>
    <mergeCell ref="A46:C46"/>
    <mergeCell ref="D46:H46"/>
    <mergeCell ref="K46:AD46"/>
    <mergeCell ref="A32:C32"/>
    <mergeCell ref="D32:H32"/>
    <mergeCell ref="K47:L47"/>
    <mergeCell ref="M47:N47"/>
    <mergeCell ref="O47:P47"/>
    <mergeCell ref="Q47:R47"/>
    <mergeCell ref="S47:T47"/>
    <mergeCell ref="U47:V47"/>
    <mergeCell ref="K71:L71"/>
    <mergeCell ref="M70:S70"/>
    <mergeCell ref="U54:V54"/>
    <mergeCell ref="W54:X54"/>
    <mergeCell ref="K54:L54"/>
    <mergeCell ref="M54:N54"/>
    <mergeCell ref="K61:L61"/>
    <mergeCell ref="M61:N61"/>
    <mergeCell ref="O61:P61"/>
    <mergeCell ref="T70:W70"/>
    <mergeCell ref="AA47:AB47"/>
    <mergeCell ref="Q54:R54"/>
    <mergeCell ref="S54:T54"/>
    <mergeCell ref="A60:C60"/>
    <mergeCell ref="D60:H60"/>
    <mergeCell ref="K60:P60"/>
    <mergeCell ref="Q60:W60"/>
    <mergeCell ref="O54:P54"/>
    <mergeCell ref="Y53:AE53"/>
    <mergeCell ref="AC47:AD47"/>
    <mergeCell ref="U18:AA18"/>
    <mergeCell ref="AA25:AG25"/>
    <mergeCell ref="A70:C70"/>
    <mergeCell ref="D70:H70"/>
    <mergeCell ref="K70:L70"/>
    <mergeCell ref="A53:C53"/>
    <mergeCell ref="D53:H53"/>
    <mergeCell ref="K53:X53"/>
    <mergeCell ref="W47:X47"/>
    <mergeCell ref="Y47:Z47"/>
  </mergeCells>
  <dataValidations count="11">
    <dataValidation type="list" allowBlank="1" showInputMessage="1" showErrorMessage="1" sqref="O35:O37 U42:U44 AE49:AE51 Y56:Y58 U21:U23 M73:M96 AA28:AA30 Q63:Q68">
      <formula1>$AL$1:$AL$3</formula1>
    </dataValidation>
    <dataValidation type="list" allowBlank="1" showInputMessage="1" showErrorMessage="1" sqref="Q35:Q37 W42:W44 AG49:AG51 AA56:AA58 W21:W23 AC28:AC30 O73:O96 S63:S68">
      <formula1>$AM$2:$AM$3</formula1>
    </dataValidation>
    <dataValidation type="list" allowBlank="1" showInputMessage="1" showErrorMessage="1" sqref="P35:P37">
      <formula1>$AK$7:$AK$8</formula1>
    </dataValidation>
    <dataValidation type="list" allowBlank="1" showInputMessage="1" showErrorMessage="1" sqref="V42:V44">
      <formula1>$AK$10:$AK$10</formula1>
    </dataValidation>
    <dataValidation type="list" allowBlank="1" showInputMessage="1" showErrorMessage="1" sqref="Z56:Z58">
      <formula1>$AK$14:$AK$14</formula1>
    </dataValidation>
    <dataValidation type="list" allowBlank="1" showInputMessage="1" showErrorMessage="1" sqref="N73:N96">
      <formula1>$AK$18:$AK$18</formula1>
    </dataValidation>
    <dataValidation type="list" allowBlank="1" showInputMessage="1" showErrorMessage="1" sqref="AB28:AB30">
      <formula1>$AK$4:$AK$5</formula1>
    </dataValidation>
    <dataValidation type="list" allowBlank="1" showInputMessage="1" showErrorMessage="1" sqref="AD28:AD30 R35:R37 X42:X44 AH49:AH51 AB56:AB58 X21:X23 P73:P96 T63:T68">
      <formula1>$AN$1:$AN$14</formula1>
    </dataValidation>
    <dataValidation type="list" allowBlank="1" showInputMessage="1" showErrorMessage="1" sqref="AF49:AF51">
      <formula1>$AK$12:$AK$12</formula1>
    </dataValidation>
    <dataValidation type="list" allowBlank="1" showInputMessage="1" showErrorMessage="1" sqref="V21:V23">
      <formula1>$AK$1:$AK$2</formula1>
    </dataValidation>
    <dataValidation type="list" allowBlank="1" showInputMessage="1" showErrorMessage="1" sqref="R63:R68">
      <formula1>$AK$16:$AK$16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300"/>
  <sheetViews>
    <sheetView tabSelected="1" zoomScale="80" zoomScaleNormal="80" zoomScalePageLayoutView="0" workbookViewId="0" topLeftCell="A37">
      <selection activeCell="F49" sqref="F49"/>
    </sheetView>
  </sheetViews>
  <sheetFormatPr defaultColWidth="11.57421875" defaultRowHeight="15"/>
  <cols>
    <col min="1" max="1" width="32.00390625" style="74" customWidth="1"/>
    <col min="2" max="2" width="57.140625" style="0" customWidth="1"/>
    <col min="3" max="3" width="30.421875" style="0" customWidth="1"/>
    <col min="4" max="4" width="17.28125" style="0" customWidth="1"/>
    <col min="5" max="5" width="13.7109375" style="0" customWidth="1"/>
    <col min="6" max="6" width="18.140625" style="0" customWidth="1"/>
    <col min="7" max="7" width="15.7109375" style="0" customWidth="1"/>
    <col min="8" max="8" width="16.421875" style="0" customWidth="1"/>
    <col min="9" max="9" width="18.7109375" style="0" customWidth="1"/>
    <col min="10" max="10" width="20.00390625" style="0" customWidth="1"/>
    <col min="11" max="11" width="16.28125" style="0" customWidth="1"/>
    <col min="12" max="12" width="17.421875" style="0" customWidth="1"/>
    <col min="13" max="13" width="19.00390625" style="0" customWidth="1"/>
    <col min="14" max="14" width="15.28125" style="0" bestFit="1" customWidth="1"/>
    <col min="15" max="15" width="23.7109375" style="0" customWidth="1"/>
    <col min="16" max="16" width="20.140625" style="0" customWidth="1"/>
    <col min="17" max="17" width="21.00390625" style="0" customWidth="1"/>
    <col min="18" max="18" width="24.8515625" style="0" customWidth="1"/>
    <col min="19" max="19" width="16.7109375" style="0" customWidth="1"/>
    <col min="20" max="20" width="25.7109375" style="0" bestFit="1" customWidth="1"/>
    <col min="21" max="21" width="24.421875" style="0" customWidth="1"/>
    <col min="22" max="22" width="28.00390625" style="0" customWidth="1"/>
    <col min="23" max="23" width="18.421875" style="0" customWidth="1"/>
    <col min="24" max="24" width="17.7109375" style="0" bestFit="1" customWidth="1"/>
    <col min="25" max="25" width="17.7109375" style="0" customWidth="1"/>
    <col min="26" max="26" width="19.140625" style="0" customWidth="1"/>
    <col min="27" max="27" width="13.421875" style="0" customWidth="1"/>
    <col min="28" max="28" width="14.7109375" style="0" customWidth="1"/>
    <col min="29" max="29" width="15.421875" style="0" customWidth="1"/>
    <col min="30" max="42" width="11.421875" style="0" customWidth="1"/>
    <col min="43" max="43" width="22.28125" style="0" customWidth="1"/>
    <col min="44" max="44" width="28.28125" style="0" customWidth="1"/>
    <col min="45" max="45" width="34.421875" style="0" customWidth="1"/>
    <col min="46" max="46" width="14.28125" style="0" customWidth="1"/>
    <col min="47" max="16384" width="11.421875" style="0" customWidth="1"/>
  </cols>
  <sheetData>
    <row r="1" spans="43:49" ht="15">
      <c r="AQ1" s="8" t="s">
        <v>5</v>
      </c>
      <c r="AR1" s="8" t="s">
        <v>20</v>
      </c>
      <c r="AS1" s="8" t="s">
        <v>25</v>
      </c>
      <c r="AT1" s="8" t="s">
        <v>4</v>
      </c>
      <c r="AU1" s="8" t="s">
        <v>29</v>
      </c>
      <c r="AV1" s="7" t="s">
        <v>36</v>
      </c>
      <c r="AW1" s="11"/>
    </row>
    <row r="2" spans="1:138" s="85" customFormat="1" ht="62.25">
      <c r="A2" s="79"/>
      <c r="B2" s="80" t="s">
        <v>266</v>
      </c>
      <c r="C2" s="80"/>
      <c r="D2" s="80"/>
      <c r="E2" s="81" t="s">
        <v>106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3" t="s">
        <v>7</v>
      </c>
      <c r="AR2" s="83" t="s">
        <v>21</v>
      </c>
      <c r="AS2" s="83" t="s">
        <v>27</v>
      </c>
      <c r="AT2" s="83" t="s">
        <v>6</v>
      </c>
      <c r="AU2" s="83" t="s">
        <v>30</v>
      </c>
      <c r="AV2" s="83" t="s">
        <v>31</v>
      </c>
      <c r="AW2" s="84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</row>
    <row r="3" spans="43:138" ht="15">
      <c r="AQ3" s="8" t="s">
        <v>9</v>
      </c>
      <c r="AR3" s="8" t="s">
        <v>22</v>
      </c>
      <c r="AS3" s="7"/>
      <c r="AT3" s="8" t="s">
        <v>8</v>
      </c>
      <c r="AU3" s="7" t="s">
        <v>32</v>
      </c>
      <c r="AV3" s="7" t="s">
        <v>35</v>
      </c>
      <c r="AW3" s="1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</row>
    <row r="4" spans="1:138" s="89" customFormat="1" ht="30.75">
      <c r="A4" s="86"/>
      <c r="B4" s="87"/>
      <c r="C4" s="88" t="s">
        <v>107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Q4" s="83" t="s">
        <v>11</v>
      </c>
      <c r="AR4" s="90"/>
      <c r="AS4" s="83" t="s">
        <v>28</v>
      </c>
      <c r="AT4" s="83"/>
      <c r="AU4" s="90" t="s">
        <v>33</v>
      </c>
      <c r="AV4" s="83" t="s">
        <v>39</v>
      </c>
      <c r="AW4" s="84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</row>
    <row r="5" spans="1:138" s="89" customFormat="1" ht="23.25">
      <c r="A5" s="202" t="s">
        <v>59</v>
      </c>
      <c r="B5" s="203"/>
      <c r="C5" s="203"/>
      <c r="D5" s="202" t="s">
        <v>60</v>
      </c>
      <c r="E5" s="203"/>
      <c r="F5" s="203"/>
      <c r="G5" s="203"/>
      <c r="H5" s="204"/>
      <c r="I5" s="91"/>
      <c r="J5" s="91"/>
      <c r="K5" s="205" t="s">
        <v>61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5" t="s">
        <v>86</v>
      </c>
      <c r="AB5" s="206"/>
      <c r="AC5" s="206"/>
      <c r="AD5" s="206"/>
      <c r="AE5" s="206"/>
      <c r="AQ5" s="83" t="s">
        <v>13</v>
      </c>
      <c r="AR5" s="83" t="s">
        <v>23</v>
      </c>
      <c r="AS5" s="90"/>
      <c r="AT5" s="92"/>
      <c r="AU5" s="90" t="s">
        <v>34</v>
      </c>
      <c r="AV5" s="83" t="s">
        <v>40</v>
      </c>
      <c r="AW5" s="84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</row>
    <row r="6" spans="1:138" s="89" customFormat="1" ht="30.75" customHeight="1">
      <c r="A6" s="93" t="s">
        <v>63</v>
      </c>
      <c r="B6" s="94" t="s">
        <v>171</v>
      </c>
      <c r="C6" s="94" t="s">
        <v>44</v>
      </c>
      <c r="D6" s="94" t="s">
        <v>172</v>
      </c>
      <c r="E6" s="94" t="s">
        <v>66</v>
      </c>
      <c r="F6" s="94" t="s">
        <v>173</v>
      </c>
      <c r="G6" s="94" t="s">
        <v>174</v>
      </c>
      <c r="H6" s="94" t="s">
        <v>175</v>
      </c>
      <c r="I6" s="95" t="s">
        <v>176</v>
      </c>
      <c r="J6" s="95" t="s">
        <v>71</v>
      </c>
      <c r="K6" s="210" t="s">
        <v>114</v>
      </c>
      <c r="L6" s="211"/>
      <c r="M6" s="207" t="s">
        <v>115</v>
      </c>
      <c r="N6" s="208"/>
      <c r="O6" s="207" t="s">
        <v>116</v>
      </c>
      <c r="P6" s="208"/>
      <c r="Q6" s="207" t="s">
        <v>117</v>
      </c>
      <c r="R6" s="208"/>
      <c r="S6" s="207" t="s">
        <v>118</v>
      </c>
      <c r="T6" s="208"/>
      <c r="U6" s="207" t="s">
        <v>119</v>
      </c>
      <c r="V6" s="208"/>
      <c r="W6" s="207" t="s">
        <v>120</v>
      </c>
      <c r="X6" s="208"/>
      <c r="Y6" s="207" t="s">
        <v>76</v>
      </c>
      <c r="Z6" s="208"/>
      <c r="AA6" s="94" t="s">
        <v>177</v>
      </c>
      <c r="AB6" s="94" t="s">
        <v>178</v>
      </c>
      <c r="AC6" s="94" t="s">
        <v>179</v>
      </c>
      <c r="AD6" s="94" t="s">
        <v>180</v>
      </c>
      <c r="AE6" s="94" t="s">
        <v>45</v>
      </c>
      <c r="AQ6" s="83"/>
      <c r="AR6" s="83" t="s">
        <v>24</v>
      </c>
      <c r="AS6" s="83" t="s">
        <v>26</v>
      </c>
      <c r="AT6" s="92"/>
      <c r="AU6" s="83" t="s">
        <v>37</v>
      </c>
      <c r="AV6" s="83" t="s">
        <v>41</v>
      </c>
      <c r="AW6" s="84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</row>
    <row r="7" spans="1:138" s="89" customFormat="1" ht="12.75" customHeight="1">
      <c r="A7" s="93"/>
      <c r="B7" s="95"/>
      <c r="C7" s="95"/>
      <c r="D7" s="95"/>
      <c r="E7" s="95"/>
      <c r="F7" s="95"/>
      <c r="G7" s="95"/>
      <c r="H7" s="95"/>
      <c r="I7" s="95"/>
      <c r="J7" s="95"/>
      <c r="K7" s="96" t="s">
        <v>181</v>
      </c>
      <c r="L7" s="96" t="s">
        <v>83</v>
      </c>
      <c r="M7" s="96" t="s">
        <v>182</v>
      </c>
      <c r="N7" s="96" t="s">
        <v>83</v>
      </c>
      <c r="O7" s="96" t="s">
        <v>182</v>
      </c>
      <c r="P7" s="96" t="s">
        <v>83</v>
      </c>
      <c r="Q7" s="96" t="s">
        <v>182</v>
      </c>
      <c r="R7" s="96" t="s">
        <v>83</v>
      </c>
      <c r="S7" s="96" t="s">
        <v>182</v>
      </c>
      <c r="T7" s="96" t="s">
        <v>83</v>
      </c>
      <c r="U7" s="96" t="s">
        <v>182</v>
      </c>
      <c r="V7" s="96" t="s">
        <v>83</v>
      </c>
      <c r="W7" s="96" t="s">
        <v>182</v>
      </c>
      <c r="X7" s="96" t="s">
        <v>83</v>
      </c>
      <c r="Y7" s="96" t="s">
        <v>182</v>
      </c>
      <c r="Z7" s="96" t="s">
        <v>83</v>
      </c>
      <c r="AA7" s="95"/>
      <c r="AB7" s="95"/>
      <c r="AC7" s="95"/>
      <c r="AD7" s="95"/>
      <c r="AE7" s="95"/>
      <c r="AQ7" s="92"/>
      <c r="AR7" s="97"/>
      <c r="AS7" s="97"/>
      <c r="AT7" s="92"/>
      <c r="AU7" s="83" t="s">
        <v>38</v>
      </c>
      <c r="AV7" s="83" t="s">
        <v>42</v>
      </c>
      <c r="AW7" s="84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</row>
    <row r="8" spans="1:138" s="99" customFormat="1" ht="16.5">
      <c r="A8" s="75"/>
      <c r="B8" s="49"/>
      <c r="C8" s="98"/>
      <c r="D8" s="51"/>
      <c r="E8" s="98"/>
      <c r="F8" s="52"/>
      <c r="G8" s="52"/>
      <c r="H8" s="98"/>
      <c r="I8" s="72"/>
      <c r="J8" s="98"/>
      <c r="K8" s="55"/>
      <c r="L8" s="56"/>
      <c r="M8" s="57"/>
      <c r="N8" s="56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Q8" s="100"/>
      <c r="AR8" s="101"/>
      <c r="AS8" s="101"/>
      <c r="AT8" s="100"/>
      <c r="AU8" s="101"/>
      <c r="AV8" s="100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</row>
    <row r="9" spans="1:138" s="99" customFormat="1" ht="16.5">
      <c r="A9" s="76"/>
      <c r="B9" s="50"/>
      <c r="C9" s="98"/>
      <c r="D9" s="53"/>
      <c r="E9" s="98"/>
      <c r="F9" s="54"/>
      <c r="G9" s="54"/>
      <c r="H9" s="98"/>
      <c r="I9" s="73"/>
      <c r="J9" s="98"/>
      <c r="K9" s="55"/>
      <c r="L9" s="56"/>
      <c r="M9" s="57"/>
      <c r="N9" s="56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Q9" s="100"/>
      <c r="AR9" s="101"/>
      <c r="AS9" s="101"/>
      <c r="AT9" s="100"/>
      <c r="AU9" s="101"/>
      <c r="AV9" s="100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</row>
    <row r="10" spans="1:138" s="99" customFormat="1" ht="16.5">
      <c r="A10" s="103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Q10" s="100"/>
      <c r="AR10" s="100"/>
      <c r="AS10" s="100"/>
      <c r="AT10" s="100"/>
      <c r="AU10" s="100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</row>
    <row r="11" spans="1:138" s="89" customFormat="1" ht="30.75">
      <c r="A11" s="86"/>
      <c r="B11" s="87"/>
      <c r="C11" s="88" t="s">
        <v>127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Q11" s="104"/>
      <c r="AR11" s="84"/>
      <c r="AS11" s="84"/>
      <c r="AT11" s="104"/>
      <c r="AU11" s="84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</row>
    <row r="12" spans="1:138" s="89" customFormat="1" ht="23.25">
      <c r="A12" s="202" t="s">
        <v>59</v>
      </c>
      <c r="B12" s="203"/>
      <c r="C12" s="203"/>
      <c r="D12" s="202" t="s">
        <v>60</v>
      </c>
      <c r="E12" s="203"/>
      <c r="F12" s="203"/>
      <c r="G12" s="203"/>
      <c r="H12" s="204"/>
      <c r="I12" s="91"/>
      <c r="J12" s="91"/>
      <c r="K12" s="205" t="s">
        <v>61</v>
      </c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5" t="s">
        <v>86</v>
      </c>
      <c r="Z12" s="206"/>
      <c r="AA12" s="206"/>
      <c r="AB12" s="206"/>
      <c r="AC12" s="206"/>
      <c r="AQ12" s="104"/>
      <c r="AR12" s="97"/>
      <c r="AS12" s="97"/>
      <c r="AT12" s="104"/>
      <c r="AU12" s="84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</row>
    <row r="13" spans="1:138" s="89" customFormat="1" ht="47.25" customHeight="1">
      <c r="A13" s="93" t="s">
        <v>63</v>
      </c>
      <c r="B13" s="94" t="s">
        <v>171</v>
      </c>
      <c r="C13" s="94" t="s">
        <v>44</v>
      </c>
      <c r="D13" s="94" t="s">
        <v>172</v>
      </c>
      <c r="E13" s="94" t="s">
        <v>66</v>
      </c>
      <c r="F13" s="94" t="s">
        <v>173</v>
      </c>
      <c r="G13" s="94" t="s">
        <v>174</v>
      </c>
      <c r="H13" s="94" t="s">
        <v>175</v>
      </c>
      <c r="I13" s="95" t="s">
        <v>176</v>
      </c>
      <c r="J13" s="95" t="s">
        <v>71</v>
      </c>
      <c r="K13" s="210" t="s">
        <v>114</v>
      </c>
      <c r="L13" s="211"/>
      <c r="M13" s="207" t="s">
        <v>115</v>
      </c>
      <c r="N13" s="208"/>
      <c r="O13" s="207" t="s">
        <v>116</v>
      </c>
      <c r="P13" s="208"/>
      <c r="Q13" s="207" t="s">
        <v>117</v>
      </c>
      <c r="R13" s="208"/>
      <c r="S13" s="207" t="s">
        <v>128</v>
      </c>
      <c r="T13" s="208"/>
      <c r="U13" s="207" t="s">
        <v>120</v>
      </c>
      <c r="V13" s="208"/>
      <c r="W13" s="207" t="s">
        <v>76</v>
      </c>
      <c r="X13" s="208"/>
      <c r="Y13" s="94" t="s">
        <v>177</v>
      </c>
      <c r="Z13" s="94" t="s">
        <v>178</v>
      </c>
      <c r="AA13" s="94" t="s">
        <v>179</v>
      </c>
      <c r="AB13" s="94" t="s">
        <v>180</v>
      </c>
      <c r="AC13" s="94" t="s">
        <v>45</v>
      </c>
      <c r="AQ13" s="104"/>
      <c r="AR13" s="84"/>
      <c r="AS13" s="84"/>
      <c r="AT13" s="104"/>
      <c r="AU13" s="84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</row>
    <row r="14" spans="1:47" s="89" customFormat="1" ht="16.5" customHeight="1">
      <c r="A14" s="93"/>
      <c r="B14" s="95"/>
      <c r="C14" s="95"/>
      <c r="D14" s="95"/>
      <c r="E14" s="95"/>
      <c r="F14" s="95"/>
      <c r="G14" s="95"/>
      <c r="H14" s="95"/>
      <c r="I14" s="95"/>
      <c r="J14" s="95"/>
      <c r="K14" s="96" t="s">
        <v>181</v>
      </c>
      <c r="L14" s="96" t="s">
        <v>83</v>
      </c>
      <c r="M14" s="96" t="s">
        <v>182</v>
      </c>
      <c r="N14" s="96" t="s">
        <v>83</v>
      </c>
      <c r="O14" s="96" t="s">
        <v>182</v>
      </c>
      <c r="P14" s="96" t="s">
        <v>83</v>
      </c>
      <c r="Q14" s="96" t="s">
        <v>182</v>
      </c>
      <c r="R14" s="96" t="s">
        <v>83</v>
      </c>
      <c r="S14" s="96" t="s">
        <v>182</v>
      </c>
      <c r="T14" s="96" t="s">
        <v>83</v>
      </c>
      <c r="U14" s="96" t="s">
        <v>182</v>
      </c>
      <c r="V14" s="96" t="s">
        <v>83</v>
      </c>
      <c r="W14" s="96" t="s">
        <v>182</v>
      </c>
      <c r="X14" s="96" t="s">
        <v>83</v>
      </c>
      <c r="Y14" s="95"/>
      <c r="Z14" s="95"/>
      <c r="AA14" s="95"/>
      <c r="AB14" s="95"/>
      <c r="AC14" s="95"/>
      <c r="AQ14" s="105"/>
      <c r="AR14" s="97"/>
      <c r="AS14" s="97"/>
      <c r="AT14" s="105"/>
      <c r="AU14" s="84"/>
    </row>
    <row r="15" spans="1:47" s="99" customFormat="1" ht="15" customHeight="1">
      <c r="A15" s="103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Q15" s="101"/>
      <c r="AR15" s="100"/>
      <c r="AS15" s="100"/>
      <c r="AT15" s="101"/>
      <c r="AU15" s="100"/>
    </row>
    <row r="16" spans="1:47" s="99" customFormat="1" ht="16.5">
      <c r="A16" s="103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Q16" s="101"/>
      <c r="AR16" s="100"/>
      <c r="AS16" s="100"/>
      <c r="AT16" s="101"/>
      <c r="AU16" s="100"/>
    </row>
    <row r="17" spans="1:47" s="99" customFormat="1" ht="16.5">
      <c r="A17" s="103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Q17" s="101"/>
      <c r="AR17" s="101"/>
      <c r="AS17" s="101"/>
      <c r="AT17" s="101"/>
      <c r="AU17" s="101"/>
    </row>
    <row r="18" spans="1:25" s="89" customFormat="1" ht="30.75">
      <c r="A18" s="86"/>
      <c r="B18" s="87"/>
      <c r="C18" s="88" t="s">
        <v>129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s="89" customFormat="1" ht="23.25">
      <c r="A19" s="202" t="s">
        <v>59</v>
      </c>
      <c r="B19" s="203"/>
      <c r="C19" s="203"/>
      <c r="D19" s="202" t="s">
        <v>60</v>
      </c>
      <c r="E19" s="203"/>
      <c r="F19" s="203"/>
      <c r="G19" s="203"/>
      <c r="H19" s="204"/>
      <c r="I19" s="91"/>
      <c r="J19" s="91"/>
      <c r="K19" s="205" t="s">
        <v>61</v>
      </c>
      <c r="L19" s="206"/>
      <c r="M19" s="206"/>
      <c r="N19" s="206"/>
      <c r="O19" s="206"/>
      <c r="P19" s="206"/>
      <c r="Q19" s="206"/>
      <c r="R19" s="206"/>
      <c r="S19" s="206"/>
      <c r="T19" s="206"/>
      <c r="U19" s="205" t="s">
        <v>86</v>
      </c>
      <c r="V19" s="206"/>
      <c r="W19" s="206"/>
      <c r="X19" s="206"/>
      <c r="Y19" s="206"/>
    </row>
    <row r="20" spans="1:25" s="89" customFormat="1" ht="30.75" customHeight="1">
      <c r="A20" s="93" t="s">
        <v>63</v>
      </c>
      <c r="B20" s="94" t="s">
        <v>171</v>
      </c>
      <c r="C20" s="94" t="s">
        <v>44</v>
      </c>
      <c r="D20" s="94" t="s">
        <v>172</v>
      </c>
      <c r="E20" s="94" t="s">
        <v>66</v>
      </c>
      <c r="F20" s="94" t="s">
        <v>173</v>
      </c>
      <c r="G20" s="94" t="s">
        <v>174</v>
      </c>
      <c r="H20" s="94" t="s">
        <v>175</v>
      </c>
      <c r="I20" s="95" t="s">
        <v>176</v>
      </c>
      <c r="J20" s="95" t="s">
        <v>71</v>
      </c>
      <c r="K20" s="210" t="s">
        <v>114</v>
      </c>
      <c r="L20" s="211"/>
      <c r="M20" s="207" t="s">
        <v>130</v>
      </c>
      <c r="N20" s="208"/>
      <c r="O20" s="207" t="s">
        <v>128</v>
      </c>
      <c r="P20" s="208"/>
      <c r="Q20" s="207" t="s">
        <v>120</v>
      </c>
      <c r="R20" s="208"/>
      <c r="S20" s="207" t="s">
        <v>76</v>
      </c>
      <c r="T20" s="208"/>
      <c r="U20" s="94" t="s">
        <v>177</v>
      </c>
      <c r="V20" s="94" t="s">
        <v>178</v>
      </c>
      <c r="W20" s="94" t="s">
        <v>179</v>
      </c>
      <c r="X20" s="94" t="s">
        <v>180</v>
      </c>
      <c r="Y20" s="94" t="s">
        <v>45</v>
      </c>
    </row>
    <row r="21" spans="1:25" s="186" customFormat="1" ht="18.75" customHeight="1">
      <c r="A21" s="93"/>
      <c r="B21" s="95"/>
      <c r="C21" s="95"/>
      <c r="D21" s="95"/>
      <c r="E21" s="95"/>
      <c r="F21" s="95"/>
      <c r="G21" s="95"/>
      <c r="H21" s="95"/>
      <c r="I21" s="95"/>
      <c r="J21" s="95"/>
      <c r="K21" s="185" t="s">
        <v>181</v>
      </c>
      <c r="L21" s="185" t="s">
        <v>83</v>
      </c>
      <c r="M21" s="185" t="s">
        <v>182</v>
      </c>
      <c r="N21" s="185" t="s">
        <v>83</v>
      </c>
      <c r="O21" s="185" t="s">
        <v>182</v>
      </c>
      <c r="P21" s="185" t="s">
        <v>83</v>
      </c>
      <c r="Q21" s="185" t="s">
        <v>182</v>
      </c>
      <c r="R21" s="185" t="s">
        <v>83</v>
      </c>
      <c r="S21" s="185" t="s">
        <v>182</v>
      </c>
      <c r="T21" s="185" t="s">
        <v>83</v>
      </c>
      <c r="U21" s="95"/>
      <c r="V21" s="95"/>
      <c r="W21" s="95"/>
      <c r="X21" s="95"/>
      <c r="Y21" s="95"/>
    </row>
    <row r="22" spans="1:25" s="99" customFormat="1" ht="46.5" customHeight="1">
      <c r="A22" s="120" t="s">
        <v>191</v>
      </c>
      <c r="B22" s="49" t="s">
        <v>151</v>
      </c>
      <c r="C22" s="98"/>
      <c r="D22" s="51">
        <v>100000</v>
      </c>
      <c r="E22" s="98"/>
      <c r="F22" s="52">
        <v>100</v>
      </c>
      <c r="G22" s="52">
        <v>0</v>
      </c>
      <c r="H22" s="98">
        <v>0</v>
      </c>
      <c r="I22" s="72">
        <v>3</v>
      </c>
      <c r="J22" s="64" t="s">
        <v>158</v>
      </c>
      <c r="K22" s="55" t="s">
        <v>226</v>
      </c>
      <c r="L22" s="56"/>
      <c r="M22" s="57" t="s">
        <v>227</v>
      </c>
      <c r="N22" s="98"/>
      <c r="O22" s="128" t="s">
        <v>229</v>
      </c>
      <c r="P22" s="56"/>
      <c r="Q22" s="128" t="s">
        <v>230</v>
      </c>
      <c r="R22" s="98"/>
      <c r="S22" s="130" t="s">
        <v>270</v>
      </c>
      <c r="T22" s="98"/>
      <c r="U22" s="106" t="s">
        <v>11</v>
      </c>
      <c r="V22" s="103" t="s">
        <v>28</v>
      </c>
      <c r="W22" s="106" t="s">
        <v>6</v>
      </c>
      <c r="X22" s="106" t="s">
        <v>32</v>
      </c>
      <c r="Y22" s="98"/>
    </row>
    <row r="23" spans="1:25" s="102" customFormat="1" ht="46.5" customHeight="1">
      <c r="A23" s="119" t="s">
        <v>190</v>
      </c>
      <c r="B23" s="50" t="s">
        <v>166</v>
      </c>
      <c r="C23" s="152"/>
      <c r="D23" s="178">
        <v>80000</v>
      </c>
      <c r="E23" s="152"/>
      <c r="F23" s="187">
        <v>100</v>
      </c>
      <c r="G23" s="187">
        <v>0</v>
      </c>
      <c r="H23" s="152"/>
      <c r="I23" s="73">
        <v>3</v>
      </c>
      <c r="J23" s="72" t="s">
        <v>158</v>
      </c>
      <c r="K23" s="78" t="s">
        <v>208</v>
      </c>
      <c r="L23" s="125" t="s">
        <v>224</v>
      </c>
      <c r="M23" s="124" t="s">
        <v>265</v>
      </c>
      <c r="N23" s="152"/>
      <c r="O23" s="188">
        <v>44823</v>
      </c>
      <c r="P23" s="125"/>
      <c r="Q23" s="124">
        <v>44834</v>
      </c>
      <c r="R23" s="152"/>
      <c r="S23" s="189" t="s">
        <v>269</v>
      </c>
      <c r="T23" s="152"/>
      <c r="U23" s="150" t="s">
        <v>11</v>
      </c>
      <c r="V23" s="190" t="s">
        <v>28</v>
      </c>
      <c r="W23" s="150" t="s">
        <v>6</v>
      </c>
      <c r="X23" s="150" t="s">
        <v>33</v>
      </c>
      <c r="Y23" s="152"/>
    </row>
    <row r="24" spans="1:25" s="99" customFormat="1" ht="36.75" customHeight="1">
      <c r="A24" s="119" t="s">
        <v>252</v>
      </c>
      <c r="B24" s="147" t="s">
        <v>250</v>
      </c>
      <c r="C24" s="98"/>
      <c r="D24" s="53">
        <v>30000</v>
      </c>
      <c r="E24" s="98"/>
      <c r="F24" s="54">
        <v>100</v>
      </c>
      <c r="G24" s="54">
        <v>0</v>
      </c>
      <c r="H24" s="98"/>
      <c r="I24" s="73">
        <v>3</v>
      </c>
      <c r="J24" s="64" t="s">
        <v>158</v>
      </c>
      <c r="K24" s="78" t="s">
        <v>253</v>
      </c>
      <c r="L24" s="56"/>
      <c r="M24" s="57" t="s">
        <v>255</v>
      </c>
      <c r="N24" s="98"/>
      <c r="O24" s="131">
        <v>45408</v>
      </c>
      <c r="P24" s="56"/>
      <c r="Q24" s="57" t="s">
        <v>254</v>
      </c>
      <c r="R24" s="98"/>
      <c r="S24" s="129" t="s">
        <v>256</v>
      </c>
      <c r="T24" s="98"/>
      <c r="U24" s="106" t="s">
        <v>11</v>
      </c>
      <c r="V24" s="155" t="s">
        <v>28</v>
      </c>
      <c r="W24" s="106" t="s">
        <v>6</v>
      </c>
      <c r="X24" s="106" t="s">
        <v>32</v>
      </c>
      <c r="Y24" s="98"/>
    </row>
    <row r="25" spans="1:25" s="99" customFormat="1" ht="25.5" customHeight="1">
      <c r="A25" s="103"/>
      <c r="B25" s="145" t="s">
        <v>243</v>
      </c>
      <c r="C25" s="98"/>
      <c r="D25" s="146">
        <f>SUM(D22:D23)</f>
        <v>180000</v>
      </c>
      <c r="E25" s="98"/>
      <c r="F25" s="98"/>
      <c r="G25" s="98"/>
      <c r="H25" s="98"/>
      <c r="I25" s="98"/>
      <c r="J25" s="98"/>
      <c r="K25" s="78"/>
      <c r="L25" s="56"/>
      <c r="M25" s="57"/>
      <c r="N25" s="98"/>
      <c r="O25" s="56"/>
      <c r="P25" s="56"/>
      <c r="Q25" s="57"/>
      <c r="R25" s="98"/>
      <c r="S25" s="129"/>
      <c r="T25" s="98"/>
      <c r="U25" s="98"/>
      <c r="V25" s="98"/>
      <c r="W25" s="98"/>
      <c r="X25" s="98"/>
      <c r="Y25" s="98"/>
    </row>
    <row r="26" spans="1:21" s="89" customFormat="1" ht="30.75">
      <c r="A26" s="86"/>
      <c r="B26" s="87"/>
      <c r="C26" s="88" t="s">
        <v>131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89" customFormat="1" ht="23.25">
      <c r="A27" s="202" t="s">
        <v>59</v>
      </c>
      <c r="B27" s="203"/>
      <c r="C27" s="203"/>
      <c r="D27" s="202" t="s">
        <v>60</v>
      </c>
      <c r="E27" s="203"/>
      <c r="F27" s="203"/>
      <c r="G27" s="203"/>
      <c r="H27" s="204"/>
      <c r="I27" s="91"/>
      <c r="J27" s="91"/>
      <c r="K27" s="205" t="s">
        <v>61</v>
      </c>
      <c r="L27" s="206"/>
      <c r="M27" s="206"/>
      <c r="N27" s="206"/>
      <c r="O27" s="206"/>
      <c r="P27" s="206"/>
      <c r="Q27" s="205" t="s">
        <v>86</v>
      </c>
      <c r="R27" s="206"/>
      <c r="S27" s="206"/>
      <c r="T27" s="206"/>
      <c r="U27" s="206"/>
    </row>
    <row r="28" spans="1:21" s="89" customFormat="1" ht="30.75" customHeight="1">
      <c r="A28" s="93" t="s">
        <v>63</v>
      </c>
      <c r="B28" s="94" t="s">
        <v>171</v>
      </c>
      <c r="C28" s="94" t="s">
        <v>44</v>
      </c>
      <c r="D28" s="94" t="s">
        <v>172</v>
      </c>
      <c r="E28" s="94" t="s">
        <v>66</v>
      </c>
      <c r="F28" s="94" t="s">
        <v>173</v>
      </c>
      <c r="G28" s="94" t="s">
        <v>174</v>
      </c>
      <c r="H28" s="94" t="s">
        <v>175</v>
      </c>
      <c r="I28" s="95" t="s">
        <v>176</v>
      </c>
      <c r="J28" s="95" t="s">
        <v>71</v>
      </c>
      <c r="K28" s="209" t="s">
        <v>132</v>
      </c>
      <c r="L28" s="209"/>
      <c r="M28" s="207" t="s">
        <v>120</v>
      </c>
      <c r="N28" s="208"/>
      <c r="O28" s="209" t="s">
        <v>76</v>
      </c>
      <c r="P28" s="207"/>
      <c r="Q28" s="94" t="s">
        <v>177</v>
      </c>
      <c r="R28" s="94" t="s">
        <v>178</v>
      </c>
      <c r="S28" s="94" t="s">
        <v>179</v>
      </c>
      <c r="T28" s="94" t="s">
        <v>180</v>
      </c>
      <c r="U28" s="94" t="s">
        <v>45</v>
      </c>
    </row>
    <row r="29" spans="1:21" s="89" customFormat="1" ht="18.75" customHeight="1">
      <c r="A29" s="93"/>
      <c r="B29" s="95"/>
      <c r="C29" s="95"/>
      <c r="D29" s="95"/>
      <c r="E29" s="95"/>
      <c r="F29" s="95"/>
      <c r="G29" s="95"/>
      <c r="H29" s="95"/>
      <c r="I29" s="95"/>
      <c r="J29" s="95"/>
      <c r="K29" s="96" t="s">
        <v>181</v>
      </c>
      <c r="L29" s="96" t="s">
        <v>83</v>
      </c>
      <c r="M29" s="96" t="s">
        <v>182</v>
      </c>
      <c r="N29" s="96" t="s">
        <v>83</v>
      </c>
      <c r="O29" s="96" t="s">
        <v>182</v>
      </c>
      <c r="P29" s="96" t="s">
        <v>83</v>
      </c>
      <c r="Q29" s="95"/>
      <c r="R29" s="95"/>
      <c r="S29" s="95"/>
      <c r="T29" s="95"/>
      <c r="U29" s="95"/>
    </row>
    <row r="30" spans="1:22" s="102" customFormat="1" ht="58.5" customHeight="1">
      <c r="A30" s="119" t="s">
        <v>258</v>
      </c>
      <c r="B30" s="156" t="s">
        <v>251</v>
      </c>
      <c r="C30" s="150" t="s">
        <v>281</v>
      </c>
      <c r="D30" s="178">
        <v>50000</v>
      </c>
      <c r="E30" s="150"/>
      <c r="F30" s="150">
        <v>100</v>
      </c>
      <c r="G30" s="150">
        <v>0</v>
      </c>
      <c r="H30" s="150">
        <v>0</v>
      </c>
      <c r="I30" s="150">
        <v>3</v>
      </c>
      <c r="J30" s="125" t="s">
        <v>158</v>
      </c>
      <c r="K30" s="123" t="s">
        <v>267</v>
      </c>
      <c r="L30" s="124"/>
      <c r="M30" s="124">
        <v>44826</v>
      </c>
      <c r="N30" s="125"/>
      <c r="O30" s="78" t="s">
        <v>268</v>
      </c>
      <c r="P30" s="151"/>
      <c r="Q30" s="150" t="s">
        <v>11</v>
      </c>
      <c r="R30" s="153"/>
      <c r="S30" s="125" t="s">
        <v>6</v>
      </c>
      <c r="T30" s="167" t="s">
        <v>32</v>
      </c>
      <c r="U30" s="150"/>
      <c r="V30" s="154"/>
    </row>
    <row r="31" spans="1:21" s="99" customFormat="1" ht="45.75" customHeight="1">
      <c r="A31" s="77" t="s">
        <v>194</v>
      </c>
      <c r="B31" s="70" t="s">
        <v>159</v>
      </c>
      <c r="C31" s="106" t="s">
        <v>240</v>
      </c>
      <c r="D31" s="181">
        <f>3840*29</f>
        <v>111360</v>
      </c>
      <c r="E31" s="168">
        <f>D31</f>
        <v>111360</v>
      </c>
      <c r="F31" s="106">
        <v>100</v>
      </c>
      <c r="G31" s="106">
        <v>0</v>
      </c>
      <c r="H31" s="150">
        <v>0</v>
      </c>
      <c r="I31" s="150">
        <v>3</v>
      </c>
      <c r="J31" s="64" t="s">
        <v>158</v>
      </c>
      <c r="K31" s="127"/>
      <c r="L31" s="66"/>
      <c r="M31" s="57" t="s">
        <v>241</v>
      </c>
      <c r="N31" s="150" t="s">
        <v>241</v>
      </c>
      <c r="O31" s="98"/>
      <c r="P31" s="167"/>
      <c r="Q31" s="56" t="s">
        <v>13</v>
      </c>
      <c r="R31" s="153"/>
      <c r="S31" s="56" t="s">
        <v>6</v>
      </c>
      <c r="T31" s="135" t="s">
        <v>37</v>
      </c>
      <c r="U31" s="98"/>
    </row>
    <row r="32" spans="1:21" s="99" customFormat="1" ht="40.5" customHeight="1">
      <c r="A32" s="77" t="s">
        <v>195</v>
      </c>
      <c r="B32" s="70" t="s">
        <v>160</v>
      </c>
      <c r="C32" s="150" t="s">
        <v>193</v>
      </c>
      <c r="D32" s="196">
        <f>1890*17</f>
        <v>32130</v>
      </c>
      <c r="E32" s="168">
        <f aca="true" t="shared" si="0" ref="E32:E41">D32</f>
        <v>32130</v>
      </c>
      <c r="F32" s="106">
        <v>100</v>
      </c>
      <c r="G32" s="106">
        <v>0</v>
      </c>
      <c r="H32" s="150">
        <v>0</v>
      </c>
      <c r="I32" s="150">
        <v>3</v>
      </c>
      <c r="J32" s="64" t="s">
        <v>158</v>
      </c>
      <c r="K32" s="127"/>
      <c r="L32" s="66"/>
      <c r="M32" s="57" t="s">
        <v>241</v>
      </c>
      <c r="N32" s="150" t="str">
        <f>N31</f>
        <v>1er juillet 2022</v>
      </c>
      <c r="O32" s="98"/>
      <c r="P32" s="167"/>
      <c r="Q32" s="56" t="s">
        <v>13</v>
      </c>
      <c r="R32" s="153"/>
      <c r="S32" s="56" t="s">
        <v>6</v>
      </c>
      <c r="T32" s="135" t="s">
        <v>37</v>
      </c>
      <c r="U32" s="98"/>
    </row>
    <row r="33" spans="1:21" s="99" customFormat="1" ht="45" customHeight="1">
      <c r="A33" s="77" t="s">
        <v>196</v>
      </c>
      <c r="B33" s="70" t="s">
        <v>161</v>
      </c>
      <c r="C33" s="150" t="s">
        <v>193</v>
      </c>
      <c r="D33" s="181">
        <f>2100*29</f>
        <v>60900</v>
      </c>
      <c r="E33" s="168">
        <f t="shared" si="0"/>
        <v>60900</v>
      </c>
      <c r="F33" s="106">
        <v>100</v>
      </c>
      <c r="G33" s="106">
        <v>0</v>
      </c>
      <c r="H33" s="150">
        <v>0</v>
      </c>
      <c r="I33" s="150">
        <v>3</v>
      </c>
      <c r="J33" s="64" t="s">
        <v>158</v>
      </c>
      <c r="K33" s="127"/>
      <c r="L33" s="66"/>
      <c r="M33" s="57" t="s">
        <v>241</v>
      </c>
      <c r="N33" s="150" t="str">
        <f>N32</f>
        <v>1er juillet 2022</v>
      </c>
      <c r="O33" s="98"/>
      <c r="P33" s="167"/>
      <c r="Q33" s="56" t="s">
        <v>13</v>
      </c>
      <c r="R33" s="153"/>
      <c r="S33" s="56" t="s">
        <v>6</v>
      </c>
      <c r="T33" s="135" t="s">
        <v>37</v>
      </c>
      <c r="U33" s="98"/>
    </row>
    <row r="34" spans="1:21" s="99" customFormat="1" ht="42.75" customHeight="1">
      <c r="A34" s="77" t="s">
        <v>197</v>
      </c>
      <c r="B34" s="70" t="s">
        <v>162</v>
      </c>
      <c r="C34" s="150" t="s">
        <v>193</v>
      </c>
      <c r="D34" s="181">
        <f>1575*29</f>
        <v>45675</v>
      </c>
      <c r="E34" s="168">
        <f t="shared" si="0"/>
        <v>45675</v>
      </c>
      <c r="F34" s="106">
        <v>100</v>
      </c>
      <c r="G34" s="106">
        <v>0</v>
      </c>
      <c r="H34" s="150">
        <v>0</v>
      </c>
      <c r="I34" s="150">
        <v>3</v>
      </c>
      <c r="J34" s="64" t="s">
        <v>158</v>
      </c>
      <c r="K34" s="127"/>
      <c r="L34" s="66"/>
      <c r="M34" s="57" t="s">
        <v>241</v>
      </c>
      <c r="N34" s="150" t="str">
        <f>N33</f>
        <v>1er juillet 2022</v>
      </c>
      <c r="O34" s="98"/>
      <c r="P34" s="167"/>
      <c r="Q34" s="56" t="s">
        <v>13</v>
      </c>
      <c r="R34" s="153"/>
      <c r="S34" s="56" t="s">
        <v>6</v>
      </c>
      <c r="T34" s="135" t="s">
        <v>37</v>
      </c>
      <c r="U34" s="98"/>
    </row>
    <row r="35" spans="1:21" s="99" customFormat="1" ht="42.75" customHeight="1">
      <c r="A35" s="77" t="s">
        <v>198</v>
      </c>
      <c r="B35" s="70" t="s">
        <v>262</v>
      </c>
      <c r="C35" s="150" t="s">
        <v>193</v>
      </c>
      <c r="D35" s="181">
        <f>2000*17</f>
        <v>34000</v>
      </c>
      <c r="E35" s="168">
        <f t="shared" si="0"/>
        <v>34000</v>
      </c>
      <c r="F35" s="106">
        <v>100</v>
      </c>
      <c r="G35" s="106">
        <v>0</v>
      </c>
      <c r="H35" s="150">
        <v>0</v>
      </c>
      <c r="I35" s="150">
        <v>3</v>
      </c>
      <c r="J35" s="64" t="s">
        <v>158</v>
      </c>
      <c r="K35" s="127"/>
      <c r="L35" s="66"/>
      <c r="M35" s="57" t="s">
        <v>241</v>
      </c>
      <c r="N35" s="150" t="s">
        <v>241</v>
      </c>
      <c r="O35" s="98"/>
      <c r="P35" s="167"/>
      <c r="Q35" s="56" t="s">
        <v>13</v>
      </c>
      <c r="R35" s="153"/>
      <c r="S35" s="56" t="s">
        <v>6</v>
      </c>
      <c r="T35" s="135" t="s">
        <v>37</v>
      </c>
      <c r="U35" s="98"/>
    </row>
    <row r="36" spans="1:21" s="91" customFormat="1" ht="42.75" customHeight="1">
      <c r="A36" s="132" t="s">
        <v>231</v>
      </c>
      <c r="B36" s="75" t="s">
        <v>244</v>
      </c>
      <c r="C36" s="106" t="s">
        <v>240</v>
      </c>
      <c r="D36" s="181">
        <f>1350*17</f>
        <v>22950</v>
      </c>
      <c r="E36" s="168">
        <f t="shared" si="0"/>
        <v>22950</v>
      </c>
      <c r="F36" s="133">
        <v>100</v>
      </c>
      <c r="G36" s="133">
        <v>0</v>
      </c>
      <c r="H36" s="150">
        <v>0</v>
      </c>
      <c r="I36" s="150">
        <v>3</v>
      </c>
      <c r="J36" s="64" t="s">
        <v>158</v>
      </c>
      <c r="K36" s="133"/>
      <c r="L36" s="133"/>
      <c r="M36" s="57" t="s">
        <v>241</v>
      </c>
      <c r="N36" s="191" t="s">
        <v>241</v>
      </c>
      <c r="O36" s="166"/>
      <c r="P36" s="167"/>
      <c r="Q36" s="56" t="s">
        <v>13</v>
      </c>
      <c r="R36" s="153"/>
      <c r="S36" s="56" t="s">
        <v>6</v>
      </c>
      <c r="T36" s="135" t="s">
        <v>37</v>
      </c>
      <c r="U36" s="166"/>
    </row>
    <row r="37" spans="1:21" s="91" customFormat="1" ht="42.75" customHeight="1">
      <c r="A37" s="132" t="s">
        <v>232</v>
      </c>
      <c r="B37" s="75" t="s">
        <v>245</v>
      </c>
      <c r="C37" s="106" t="s">
        <v>240</v>
      </c>
      <c r="D37" s="181">
        <f>1350*17</f>
        <v>22950</v>
      </c>
      <c r="E37" s="168">
        <f t="shared" si="0"/>
        <v>22950</v>
      </c>
      <c r="F37" s="133">
        <v>100</v>
      </c>
      <c r="G37" s="133">
        <v>0</v>
      </c>
      <c r="H37" s="150">
        <v>0</v>
      </c>
      <c r="I37" s="150">
        <v>3</v>
      </c>
      <c r="J37" s="64" t="s">
        <v>158</v>
      </c>
      <c r="K37" s="133"/>
      <c r="L37" s="133"/>
      <c r="M37" s="57" t="s">
        <v>241</v>
      </c>
      <c r="N37" s="150" t="s">
        <v>241</v>
      </c>
      <c r="O37" s="166"/>
      <c r="P37" s="167"/>
      <c r="Q37" s="56" t="s">
        <v>13</v>
      </c>
      <c r="R37" s="153"/>
      <c r="S37" s="56" t="s">
        <v>6</v>
      </c>
      <c r="T37" s="135" t="s">
        <v>37</v>
      </c>
      <c r="U37" s="166"/>
    </row>
    <row r="38" spans="1:21" s="91" customFormat="1" ht="42.75" customHeight="1">
      <c r="A38" s="132" t="s">
        <v>233</v>
      </c>
      <c r="B38" s="159" t="s">
        <v>246</v>
      </c>
      <c r="C38" s="106" t="s">
        <v>240</v>
      </c>
      <c r="D38" s="181">
        <f>1350*17</f>
        <v>22950</v>
      </c>
      <c r="E38" s="168">
        <f t="shared" si="0"/>
        <v>22950</v>
      </c>
      <c r="F38" s="133">
        <v>100</v>
      </c>
      <c r="G38" s="133">
        <v>0</v>
      </c>
      <c r="H38" s="150">
        <v>0</v>
      </c>
      <c r="I38" s="150">
        <v>3</v>
      </c>
      <c r="J38" s="64" t="s">
        <v>158</v>
      </c>
      <c r="K38" s="133"/>
      <c r="L38" s="133"/>
      <c r="M38" s="57" t="s">
        <v>241</v>
      </c>
      <c r="N38" s="150" t="s">
        <v>241</v>
      </c>
      <c r="O38" s="166"/>
      <c r="P38" s="167"/>
      <c r="Q38" s="56" t="s">
        <v>13</v>
      </c>
      <c r="R38" s="153"/>
      <c r="S38" s="56" t="s">
        <v>6</v>
      </c>
      <c r="T38" s="135" t="s">
        <v>37</v>
      </c>
      <c r="U38" s="166"/>
    </row>
    <row r="39" spans="1:21" s="91" customFormat="1" ht="42.75" customHeight="1">
      <c r="A39" s="132" t="s">
        <v>234</v>
      </c>
      <c r="B39" s="159" t="s">
        <v>247</v>
      </c>
      <c r="C39" s="106" t="s">
        <v>240</v>
      </c>
      <c r="D39" s="181">
        <f>900*17</f>
        <v>15300</v>
      </c>
      <c r="E39" s="168">
        <f t="shared" si="0"/>
        <v>15300</v>
      </c>
      <c r="F39" s="133">
        <v>100</v>
      </c>
      <c r="G39" s="133">
        <v>0</v>
      </c>
      <c r="H39" s="150">
        <v>0</v>
      </c>
      <c r="I39" s="150">
        <v>3</v>
      </c>
      <c r="J39" s="64" t="s">
        <v>158</v>
      </c>
      <c r="K39" s="133"/>
      <c r="L39" s="133"/>
      <c r="M39" s="57" t="s">
        <v>241</v>
      </c>
      <c r="N39" s="150" t="s">
        <v>241</v>
      </c>
      <c r="O39" s="166"/>
      <c r="P39" s="167"/>
      <c r="Q39" s="56" t="s">
        <v>13</v>
      </c>
      <c r="R39" s="153"/>
      <c r="S39" s="56" t="s">
        <v>6</v>
      </c>
      <c r="T39" s="135" t="s">
        <v>37</v>
      </c>
      <c r="U39" s="166"/>
    </row>
    <row r="40" spans="1:21" s="91" customFormat="1" ht="42.75" customHeight="1">
      <c r="A40" s="132" t="s">
        <v>235</v>
      </c>
      <c r="B40" s="134" t="s">
        <v>248</v>
      </c>
      <c r="C40" s="106" t="s">
        <v>240</v>
      </c>
      <c r="D40" s="181">
        <f>900*17</f>
        <v>15300</v>
      </c>
      <c r="E40" s="168">
        <f t="shared" si="0"/>
        <v>15300</v>
      </c>
      <c r="F40" s="133">
        <v>100</v>
      </c>
      <c r="G40" s="133">
        <v>0</v>
      </c>
      <c r="H40" s="150">
        <v>0</v>
      </c>
      <c r="I40" s="150">
        <v>3</v>
      </c>
      <c r="J40" s="64" t="s">
        <v>158</v>
      </c>
      <c r="K40" s="133"/>
      <c r="L40" s="133"/>
      <c r="M40" s="57" t="s">
        <v>241</v>
      </c>
      <c r="N40" s="150" t="s">
        <v>241</v>
      </c>
      <c r="O40" s="166"/>
      <c r="P40" s="167"/>
      <c r="Q40" s="56" t="s">
        <v>13</v>
      </c>
      <c r="R40" s="153"/>
      <c r="S40" s="56" t="s">
        <v>6</v>
      </c>
      <c r="T40" s="135" t="s">
        <v>37</v>
      </c>
      <c r="U40" s="166"/>
    </row>
    <row r="41" spans="1:21" s="91" customFormat="1" ht="42.75" customHeight="1">
      <c r="A41" s="132" t="s">
        <v>236</v>
      </c>
      <c r="B41" s="133" t="s">
        <v>249</v>
      </c>
      <c r="C41" s="106" t="s">
        <v>240</v>
      </c>
      <c r="D41" s="181">
        <f>700*17</f>
        <v>11900</v>
      </c>
      <c r="E41" s="168">
        <f t="shared" si="0"/>
        <v>11900</v>
      </c>
      <c r="F41" s="133">
        <v>100</v>
      </c>
      <c r="G41" s="133">
        <v>0</v>
      </c>
      <c r="H41" s="150">
        <v>0</v>
      </c>
      <c r="I41" s="150">
        <v>3</v>
      </c>
      <c r="J41" s="64" t="s">
        <v>158</v>
      </c>
      <c r="K41" s="133"/>
      <c r="L41" s="133"/>
      <c r="M41" s="57" t="s">
        <v>241</v>
      </c>
      <c r="N41" s="150" t="s">
        <v>241</v>
      </c>
      <c r="O41" s="166"/>
      <c r="P41" s="167"/>
      <c r="Q41" s="56" t="s">
        <v>13</v>
      </c>
      <c r="R41" s="153"/>
      <c r="S41" s="56" t="s">
        <v>6</v>
      </c>
      <c r="T41" s="135" t="s">
        <v>37</v>
      </c>
      <c r="U41" s="166"/>
    </row>
    <row r="42" spans="1:22" s="102" customFormat="1" ht="24.75" customHeight="1">
      <c r="A42" s="119"/>
      <c r="B42" s="156" t="s">
        <v>257</v>
      </c>
      <c r="C42" s="114"/>
      <c r="D42" s="157">
        <f>SUM(D30:D41)</f>
        <v>445415</v>
      </c>
      <c r="E42" s="157"/>
      <c r="F42" s="150"/>
      <c r="G42" s="150"/>
      <c r="H42" s="150"/>
      <c r="I42" s="150"/>
      <c r="J42" s="125"/>
      <c r="K42" s="123"/>
      <c r="L42" s="124"/>
      <c r="M42" s="124"/>
      <c r="N42" s="125"/>
      <c r="O42" s="78"/>
      <c r="P42" s="151"/>
      <c r="Q42" s="150"/>
      <c r="R42" s="153"/>
      <c r="S42" s="150"/>
      <c r="T42" s="150"/>
      <c r="U42" s="150"/>
      <c r="V42" s="154"/>
    </row>
    <row r="43" spans="1:19" s="89" customFormat="1" ht="31.5">
      <c r="A43" s="86"/>
      <c r="B43" s="87"/>
      <c r="C43" s="88" t="s">
        <v>133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s="89" customFormat="1" ht="24">
      <c r="A44" s="200" t="s">
        <v>59</v>
      </c>
      <c r="B44" s="201"/>
      <c r="C44" s="201"/>
      <c r="D44" s="202" t="s">
        <v>60</v>
      </c>
      <c r="E44" s="203"/>
      <c r="F44" s="203"/>
      <c r="G44" s="203"/>
      <c r="H44" s="204"/>
      <c r="I44" s="95"/>
      <c r="J44" s="95"/>
      <c r="K44" s="205" t="s">
        <v>61</v>
      </c>
      <c r="L44" s="206"/>
      <c r="M44" s="206"/>
      <c r="N44" s="206"/>
      <c r="O44" s="205" t="s">
        <v>86</v>
      </c>
      <c r="P44" s="206"/>
      <c r="Q44" s="206"/>
      <c r="R44" s="206"/>
      <c r="S44" s="206"/>
    </row>
    <row r="45" spans="1:19" s="89" customFormat="1" ht="47.25" customHeight="1">
      <c r="A45" s="93" t="s">
        <v>63</v>
      </c>
      <c r="B45" s="94" t="s">
        <v>171</v>
      </c>
      <c r="C45" s="94" t="s">
        <v>44</v>
      </c>
      <c r="D45" s="94" t="s">
        <v>172</v>
      </c>
      <c r="E45" s="94" t="s">
        <v>66</v>
      </c>
      <c r="F45" s="94" t="s">
        <v>173</v>
      </c>
      <c r="G45" s="94" t="s">
        <v>174</v>
      </c>
      <c r="H45" s="94" t="s">
        <v>175</v>
      </c>
      <c r="I45" s="95" t="s">
        <v>176</v>
      </c>
      <c r="J45" s="95" t="s">
        <v>71</v>
      </c>
      <c r="K45" s="207" t="s">
        <v>128</v>
      </c>
      <c r="L45" s="208"/>
      <c r="M45" s="207" t="s">
        <v>76</v>
      </c>
      <c r="N45" s="208"/>
      <c r="O45" s="94" t="s">
        <v>177</v>
      </c>
      <c r="P45" s="94" t="s">
        <v>178</v>
      </c>
      <c r="Q45" s="94" t="s">
        <v>179</v>
      </c>
      <c r="R45" s="94" t="s">
        <v>180</v>
      </c>
      <c r="S45" s="94" t="s">
        <v>45</v>
      </c>
    </row>
    <row r="46" spans="1:19" s="89" customFormat="1" ht="15.75">
      <c r="A46" s="93"/>
      <c r="B46" s="95"/>
      <c r="C46" s="95"/>
      <c r="D46" s="95"/>
      <c r="E46" s="95"/>
      <c r="F46" s="95"/>
      <c r="G46" s="95"/>
      <c r="H46" s="95"/>
      <c r="I46" s="95"/>
      <c r="J46" s="95"/>
      <c r="K46" s="96" t="s">
        <v>181</v>
      </c>
      <c r="L46" s="96" t="s">
        <v>83</v>
      </c>
      <c r="M46" s="96" t="s">
        <v>182</v>
      </c>
      <c r="N46" s="96" t="s">
        <v>83</v>
      </c>
      <c r="O46" s="95"/>
      <c r="P46" s="95"/>
      <c r="Q46" s="95"/>
      <c r="R46" s="95"/>
      <c r="S46" s="95"/>
    </row>
    <row r="47" spans="1:19" s="99" customFormat="1" ht="31.5">
      <c r="A47" s="169" t="s">
        <v>192</v>
      </c>
      <c r="B47" s="70" t="s">
        <v>274</v>
      </c>
      <c r="C47" s="106"/>
      <c r="D47" s="182">
        <f>2100*15</f>
        <v>31500</v>
      </c>
      <c r="E47" s="98"/>
      <c r="F47" s="106">
        <v>100</v>
      </c>
      <c r="G47" s="106">
        <v>0</v>
      </c>
      <c r="H47" s="106">
        <v>0</v>
      </c>
      <c r="I47" s="106">
        <v>3</v>
      </c>
      <c r="J47" s="64" t="s">
        <v>158</v>
      </c>
      <c r="K47" s="170">
        <v>44819</v>
      </c>
      <c r="L47" s="56"/>
      <c r="M47" s="57" t="s">
        <v>264</v>
      </c>
      <c r="N47" s="106"/>
      <c r="O47" s="56" t="s">
        <v>13</v>
      </c>
      <c r="P47" s="135" t="s">
        <v>25</v>
      </c>
      <c r="Q47" s="56" t="s">
        <v>6</v>
      </c>
      <c r="R47" s="56" t="s">
        <v>32</v>
      </c>
      <c r="S47" s="98"/>
    </row>
    <row r="48" spans="1:19" s="99" customFormat="1" ht="39.75" customHeight="1">
      <c r="A48" s="58" t="s">
        <v>277</v>
      </c>
      <c r="B48" s="160" t="s">
        <v>271</v>
      </c>
      <c r="C48" s="98"/>
      <c r="D48" s="183">
        <f>600*14</f>
        <v>8400</v>
      </c>
      <c r="E48" s="171"/>
      <c r="F48" s="106">
        <v>100</v>
      </c>
      <c r="G48" s="106">
        <v>0</v>
      </c>
      <c r="H48" s="106">
        <v>0</v>
      </c>
      <c r="I48" s="172">
        <v>3</v>
      </c>
      <c r="J48" s="64" t="s">
        <v>158</v>
      </c>
      <c r="K48" s="173"/>
      <c r="L48" s="66" t="s">
        <v>226</v>
      </c>
      <c r="M48" s="57" t="s">
        <v>272</v>
      </c>
      <c r="N48" s="106"/>
      <c r="O48" s="56" t="s">
        <v>13</v>
      </c>
      <c r="P48" s="135" t="s">
        <v>25</v>
      </c>
      <c r="Q48" s="56" t="s">
        <v>6</v>
      </c>
      <c r="R48" s="56" t="s">
        <v>33</v>
      </c>
      <c r="S48" s="98"/>
    </row>
    <row r="49" spans="1:19" s="99" customFormat="1" ht="36.75" customHeight="1">
      <c r="A49" s="58" t="s">
        <v>278</v>
      </c>
      <c r="B49" s="160" t="s">
        <v>273</v>
      </c>
      <c r="C49" s="98"/>
      <c r="D49" s="183">
        <f>500*14</f>
        <v>7000</v>
      </c>
      <c r="E49" s="171"/>
      <c r="F49" s="106">
        <v>100</v>
      </c>
      <c r="G49" s="106">
        <v>0</v>
      </c>
      <c r="H49" s="106">
        <v>0</v>
      </c>
      <c r="I49" s="172">
        <v>3</v>
      </c>
      <c r="J49" s="64" t="s">
        <v>158</v>
      </c>
      <c r="K49" s="173"/>
      <c r="L49" s="66" t="s">
        <v>226</v>
      </c>
      <c r="M49" s="57" t="s">
        <v>272</v>
      </c>
      <c r="N49" s="106"/>
      <c r="O49" s="56" t="s">
        <v>13</v>
      </c>
      <c r="P49" s="135" t="s">
        <v>25</v>
      </c>
      <c r="Q49" s="56" t="s">
        <v>6</v>
      </c>
      <c r="R49" s="56" t="s">
        <v>33</v>
      </c>
      <c r="S49" s="98"/>
    </row>
    <row r="50" spans="1:19" s="91" customFormat="1" ht="37.5" customHeight="1">
      <c r="A50" s="58" t="s">
        <v>279</v>
      </c>
      <c r="B50" s="160" t="s">
        <v>275</v>
      </c>
      <c r="C50" s="106"/>
      <c r="D50" s="196">
        <f>1500*13</f>
        <v>19500</v>
      </c>
      <c r="E50" s="133"/>
      <c r="F50" s="133">
        <v>100</v>
      </c>
      <c r="G50" s="133">
        <v>0</v>
      </c>
      <c r="H50" s="106">
        <v>0</v>
      </c>
      <c r="I50" s="172">
        <v>3</v>
      </c>
      <c r="J50" s="64" t="s">
        <v>158</v>
      </c>
      <c r="K50" s="133"/>
      <c r="L50" s="133"/>
      <c r="M50" s="57" t="s">
        <v>264</v>
      </c>
      <c r="N50" s="106"/>
      <c r="O50" s="56" t="str">
        <f>Q41</f>
        <v>Individual Consultants</v>
      </c>
      <c r="P50" s="135" t="s">
        <v>25</v>
      </c>
      <c r="Q50" s="56" t="s">
        <v>6</v>
      </c>
      <c r="R50" s="135" t="s">
        <v>32</v>
      </c>
      <c r="S50" s="133"/>
    </row>
    <row r="51" spans="1:19" s="91" customFormat="1" ht="36.75" customHeight="1">
      <c r="A51" s="58" t="s">
        <v>280</v>
      </c>
      <c r="B51" s="160" t="s">
        <v>276</v>
      </c>
      <c r="C51" s="106"/>
      <c r="D51" s="196">
        <f>1500*13</f>
        <v>19500</v>
      </c>
      <c r="E51" s="133"/>
      <c r="F51" s="133">
        <v>100</v>
      </c>
      <c r="G51" s="133">
        <v>0</v>
      </c>
      <c r="H51" s="106">
        <v>0</v>
      </c>
      <c r="I51" s="172">
        <v>3</v>
      </c>
      <c r="J51" s="64" t="s">
        <v>158</v>
      </c>
      <c r="K51" s="133"/>
      <c r="L51" s="133"/>
      <c r="M51" s="57" t="str">
        <f>M50</f>
        <v>1er octobre 2022</v>
      </c>
      <c r="N51" s="106"/>
      <c r="O51" s="56" t="str">
        <f>O50</f>
        <v>Individual Consultants</v>
      </c>
      <c r="P51" s="135" t="s">
        <v>25</v>
      </c>
      <c r="Q51" s="56" t="s">
        <v>6</v>
      </c>
      <c r="R51" s="135" t="s">
        <v>32</v>
      </c>
      <c r="S51" s="133"/>
    </row>
    <row r="52" spans="1:4" s="91" customFormat="1" ht="24" customHeight="1">
      <c r="A52" s="108"/>
      <c r="B52" s="91" t="s">
        <v>257</v>
      </c>
      <c r="D52" s="184">
        <f>SUM(D47:D51)</f>
        <v>85900</v>
      </c>
    </row>
    <row r="53" spans="1:4" s="91" customFormat="1" ht="24" customHeight="1">
      <c r="A53" s="108"/>
      <c r="B53" s="163" t="s">
        <v>259</v>
      </c>
      <c r="C53" s="164"/>
      <c r="D53" s="165">
        <f>D25+D42+D52</f>
        <v>711315</v>
      </c>
    </row>
    <row r="54" s="91" customFormat="1" ht="15">
      <c r="A54" s="108"/>
    </row>
    <row r="55" s="91" customFormat="1" ht="15">
      <c r="A55" s="108"/>
    </row>
    <row r="56" s="91" customFormat="1" ht="15">
      <c r="A56" s="108"/>
    </row>
    <row r="57" s="91" customFormat="1" ht="15">
      <c r="A57" s="108"/>
    </row>
    <row r="58" spans="1:6" s="91" customFormat="1" ht="15">
      <c r="A58" s="108"/>
      <c r="F58" s="179"/>
    </row>
    <row r="59" s="91" customFormat="1" ht="15">
      <c r="A59" s="108"/>
    </row>
    <row r="60" spans="1:4" s="91" customFormat="1" ht="15">
      <c r="A60" s="108"/>
      <c r="D60" s="158"/>
    </row>
    <row r="61" s="91" customFormat="1" ht="15">
      <c r="A61" s="108"/>
    </row>
    <row r="62" s="91" customFormat="1" ht="15">
      <c r="A62" s="108"/>
    </row>
    <row r="63" s="91" customFormat="1" ht="15">
      <c r="A63" s="108"/>
    </row>
    <row r="64" s="91" customFormat="1" ht="15">
      <c r="A64" s="108"/>
    </row>
    <row r="65" s="91" customFormat="1" ht="15">
      <c r="A65" s="108"/>
    </row>
    <row r="66" s="91" customFormat="1" ht="15">
      <c r="A66" s="108"/>
    </row>
    <row r="67" s="91" customFormat="1" ht="15">
      <c r="A67" s="108"/>
    </row>
    <row r="68" s="91" customFormat="1" ht="15">
      <c r="A68" s="108"/>
    </row>
    <row r="69" s="91" customFormat="1" ht="15">
      <c r="A69" s="108"/>
    </row>
    <row r="70" s="91" customFormat="1" ht="15">
      <c r="A70" s="108"/>
    </row>
    <row r="71" s="91" customFormat="1" ht="15">
      <c r="A71" s="108"/>
    </row>
    <row r="72" s="91" customFormat="1" ht="15">
      <c r="A72" s="108"/>
    </row>
    <row r="73" s="91" customFormat="1" ht="15">
      <c r="A73" s="108"/>
    </row>
    <row r="74" s="91" customFormat="1" ht="15">
      <c r="A74" s="108"/>
    </row>
    <row r="75" s="91" customFormat="1" ht="15">
      <c r="A75" s="108"/>
    </row>
    <row r="76" s="91" customFormat="1" ht="15">
      <c r="A76" s="108"/>
    </row>
    <row r="77" s="91" customFormat="1" ht="15">
      <c r="A77" s="108"/>
    </row>
    <row r="78" s="91" customFormat="1" ht="15">
      <c r="A78" s="108"/>
    </row>
    <row r="79" s="91" customFormat="1" ht="15">
      <c r="A79" s="108"/>
    </row>
    <row r="80" s="91" customFormat="1" ht="15">
      <c r="A80" s="108"/>
    </row>
    <row r="81" s="91" customFormat="1" ht="15">
      <c r="A81" s="108"/>
    </row>
    <row r="82" s="91" customFormat="1" ht="15">
      <c r="A82" s="108"/>
    </row>
    <row r="83" s="91" customFormat="1" ht="15">
      <c r="A83" s="108"/>
    </row>
    <row r="84" s="91" customFormat="1" ht="15">
      <c r="A84" s="108"/>
    </row>
    <row r="85" s="91" customFormat="1" ht="15">
      <c r="A85" s="108"/>
    </row>
    <row r="86" s="91" customFormat="1" ht="15">
      <c r="A86" s="108"/>
    </row>
    <row r="87" s="91" customFormat="1" ht="15">
      <c r="A87" s="108"/>
    </row>
    <row r="88" s="91" customFormat="1" ht="15">
      <c r="A88" s="108"/>
    </row>
    <row r="89" s="91" customFormat="1" ht="15">
      <c r="A89" s="108"/>
    </row>
    <row r="90" s="91" customFormat="1" ht="15">
      <c r="A90" s="108"/>
    </row>
    <row r="91" s="91" customFormat="1" ht="15">
      <c r="A91" s="108"/>
    </row>
    <row r="92" s="91" customFormat="1" ht="15">
      <c r="A92" s="108"/>
    </row>
    <row r="93" s="91" customFormat="1" ht="15">
      <c r="A93" s="108"/>
    </row>
    <row r="94" s="91" customFormat="1" ht="15">
      <c r="A94" s="108"/>
    </row>
    <row r="95" s="91" customFormat="1" ht="15">
      <c r="A95" s="108"/>
    </row>
    <row r="96" s="91" customFormat="1" ht="15">
      <c r="A96" s="108"/>
    </row>
    <row r="97" s="91" customFormat="1" ht="15">
      <c r="A97" s="108"/>
    </row>
    <row r="98" s="91" customFormat="1" ht="15">
      <c r="A98" s="108"/>
    </row>
    <row r="99" s="91" customFormat="1" ht="15">
      <c r="A99" s="108"/>
    </row>
    <row r="100" s="91" customFormat="1" ht="15">
      <c r="A100" s="108"/>
    </row>
    <row r="101" s="91" customFormat="1" ht="15">
      <c r="A101" s="108"/>
    </row>
    <row r="102" s="91" customFormat="1" ht="15">
      <c r="A102" s="108"/>
    </row>
    <row r="103" s="91" customFormat="1" ht="15">
      <c r="A103" s="108"/>
    </row>
    <row r="104" s="91" customFormat="1" ht="15">
      <c r="A104" s="108"/>
    </row>
    <row r="105" s="91" customFormat="1" ht="15">
      <c r="A105" s="108"/>
    </row>
    <row r="106" s="91" customFormat="1" ht="15">
      <c r="A106" s="108"/>
    </row>
    <row r="107" s="91" customFormat="1" ht="15">
      <c r="A107" s="108"/>
    </row>
    <row r="108" s="91" customFormat="1" ht="15">
      <c r="A108" s="108"/>
    </row>
    <row r="109" s="91" customFormat="1" ht="15">
      <c r="A109" s="108"/>
    </row>
    <row r="110" s="91" customFormat="1" ht="15">
      <c r="A110" s="108"/>
    </row>
    <row r="111" s="91" customFormat="1" ht="15">
      <c r="A111" s="108"/>
    </row>
    <row r="112" s="91" customFormat="1" ht="15">
      <c r="A112" s="108"/>
    </row>
    <row r="113" s="91" customFormat="1" ht="15">
      <c r="A113" s="108"/>
    </row>
    <row r="114" s="91" customFormat="1" ht="15">
      <c r="A114" s="108"/>
    </row>
    <row r="115" s="91" customFormat="1" ht="15">
      <c r="A115" s="108"/>
    </row>
    <row r="116" s="91" customFormat="1" ht="15">
      <c r="A116" s="108"/>
    </row>
    <row r="117" s="91" customFormat="1" ht="15">
      <c r="A117" s="108"/>
    </row>
    <row r="118" s="91" customFormat="1" ht="15">
      <c r="A118" s="108"/>
    </row>
    <row r="119" s="91" customFormat="1" ht="15">
      <c r="A119" s="108"/>
    </row>
    <row r="120" s="91" customFormat="1" ht="15">
      <c r="A120" s="108"/>
    </row>
    <row r="121" s="91" customFormat="1" ht="15">
      <c r="A121" s="108"/>
    </row>
    <row r="122" s="91" customFormat="1" ht="15">
      <c r="A122" s="108"/>
    </row>
    <row r="123" s="91" customFormat="1" ht="15">
      <c r="A123" s="108"/>
    </row>
    <row r="124" s="91" customFormat="1" ht="15">
      <c r="A124" s="108"/>
    </row>
    <row r="125" s="91" customFormat="1" ht="15">
      <c r="A125" s="108"/>
    </row>
    <row r="126" s="91" customFormat="1" ht="15">
      <c r="A126" s="108"/>
    </row>
    <row r="127" s="91" customFormat="1" ht="15">
      <c r="A127" s="108"/>
    </row>
    <row r="128" s="91" customFormat="1" ht="15">
      <c r="A128" s="108"/>
    </row>
    <row r="129" s="91" customFormat="1" ht="15">
      <c r="A129" s="108"/>
    </row>
    <row r="130" s="91" customFormat="1" ht="15">
      <c r="A130" s="108"/>
    </row>
    <row r="131" s="91" customFormat="1" ht="15">
      <c r="A131" s="108"/>
    </row>
    <row r="132" s="91" customFormat="1" ht="15">
      <c r="A132" s="108"/>
    </row>
    <row r="133" s="91" customFormat="1" ht="15">
      <c r="A133" s="108"/>
    </row>
    <row r="134" s="91" customFormat="1" ht="15">
      <c r="A134" s="108"/>
    </row>
    <row r="135" s="91" customFormat="1" ht="15">
      <c r="A135" s="108"/>
    </row>
    <row r="136" s="91" customFormat="1" ht="15">
      <c r="A136" s="108"/>
    </row>
    <row r="137" s="91" customFormat="1" ht="15">
      <c r="A137" s="108"/>
    </row>
    <row r="138" s="91" customFormat="1" ht="15">
      <c r="A138" s="108"/>
    </row>
    <row r="139" s="91" customFormat="1" ht="15">
      <c r="A139" s="108"/>
    </row>
    <row r="140" s="91" customFormat="1" ht="15">
      <c r="A140" s="108"/>
    </row>
    <row r="141" s="91" customFormat="1" ht="15">
      <c r="A141" s="108"/>
    </row>
    <row r="142" s="91" customFormat="1" ht="15">
      <c r="A142" s="108"/>
    </row>
    <row r="143" s="91" customFormat="1" ht="15">
      <c r="A143" s="108"/>
    </row>
    <row r="144" s="91" customFormat="1" ht="15">
      <c r="A144" s="108"/>
    </row>
    <row r="145" s="91" customFormat="1" ht="15">
      <c r="A145" s="108"/>
    </row>
    <row r="146" s="91" customFormat="1" ht="15">
      <c r="A146" s="108"/>
    </row>
    <row r="147" s="91" customFormat="1" ht="15">
      <c r="A147" s="108"/>
    </row>
    <row r="148" s="91" customFormat="1" ht="15">
      <c r="A148" s="108"/>
    </row>
    <row r="149" s="91" customFormat="1" ht="15">
      <c r="A149" s="108"/>
    </row>
    <row r="150" s="91" customFormat="1" ht="15">
      <c r="A150" s="108"/>
    </row>
    <row r="151" s="91" customFormat="1" ht="15">
      <c r="A151" s="108"/>
    </row>
    <row r="152" s="91" customFormat="1" ht="15">
      <c r="A152" s="108"/>
    </row>
    <row r="153" s="91" customFormat="1" ht="15">
      <c r="A153" s="108"/>
    </row>
    <row r="154" s="91" customFormat="1" ht="15">
      <c r="A154" s="108"/>
    </row>
    <row r="155" s="91" customFormat="1" ht="15">
      <c r="A155" s="108"/>
    </row>
    <row r="156" s="91" customFormat="1" ht="15">
      <c r="A156" s="108"/>
    </row>
    <row r="157" s="91" customFormat="1" ht="15">
      <c r="A157" s="108"/>
    </row>
    <row r="158" s="91" customFormat="1" ht="15">
      <c r="A158" s="108"/>
    </row>
    <row r="159" s="91" customFormat="1" ht="15">
      <c r="A159" s="108"/>
    </row>
    <row r="160" s="91" customFormat="1" ht="15">
      <c r="A160" s="108"/>
    </row>
    <row r="161" s="91" customFormat="1" ht="15">
      <c r="A161" s="108"/>
    </row>
    <row r="162" s="91" customFormat="1" ht="15">
      <c r="A162" s="108"/>
    </row>
    <row r="163" s="91" customFormat="1" ht="15">
      <c r="A163" s="108"/>
    </row>
    <row r="164" s="91" customFormat="1" ht="15">
      <c r="A164" s="108"/>
    </row>
    <row r="165" s="91" customFormat="1" ht="15">
      <c r="A165" s="108"/>
    </row>
    <row r="166" s="91" customFormat="1" ht="15">
      <c r="A166" s="108"/>
    </row>
    <row r="167" s="91" customFormat="1" ht="15">
      <c r="A167" s="108"/>
    </row>
    <row r="168" s="91" customFormat="1" ht="15">
      <c r="A168" s="108"/>
    </row>
    <row r="169" s="91" customFormat="1" ht="15">
      <c r="A169" s="108"/>
    </row>
    <row r="170" s="91" customFormat="1" ht="15">
      <c r="A170" s="108"/>
    </row>
    <row r="171" s="91" customFormat="1" ht="15">
      <c r="A171" s="108"/>
    </row>
    <row r="172" s="91" customFormat="1" ht="15">
      <c r="A172" s="108"/>
    </row>
    <row r="173" s="91" customFormat="1" ht="15">
      <c r="A173" s="108"/>
    </row>
    <row r="174" s="91" customFormat="1" ht="15">
      <c r="A174" s="108"/>
    </row>
    <row r="175" s="91" customFormat="1" ht="15">
      <c r="A175" s="108"/>
    </row>
    <row r="176" s="91" customFormat="1" ht="15">
      <c r="A176" s="108"/>
    </row>
    <row r="177" s="91" customFormat="1" ht="15">
      <c r="A177" s="108"/>
    </row>
    <row r="178" s="91" customFormat="1" ht="15">
      <c r="A178" s="108"/>
    </row>
    <row r="179" s="91" customFormat="1" ht="15">
      <c r="A179" s="108"/>
    </row>
    <row r="180" s="91" customFormat="1" ht="15">
      <c r="A180" s="108"/>
    </row>
    <row r="181" s="91" customFormat="1" ht="15">
      <c r="A181" s="108"/>
    </row>
    <row r="182" s="91" customFormat="1" ht="15">
      <c r="A182" s="108"/>
    </row>
    <row r="183" s="91" customFormat="1" ht="15">
      <c r="A183" s="108"/>
    </row>
    <row r="184" s="91" customFormat="1" ht="15">
      <c r="A184" s="108"/>
    </row>
    <row r="185" s="91" customFormat="1" ht="15">
      <c r="A185" s="108"/>
    </row>
    <row r="186" s="91" customFormat="1" ht="15">
      <c r="A186" s="108"/>
    </row>
    <row r="187" s="91" customFormat="1" ht="15">
      <c r="A187" s="108"/>
    </row>
    <row r="188" s="91" customFormat="1" ht="15">
      <c r="A188" s="108"/>
    </row>
    <row r="189" s="91" customFormat="1" ht="15">
      <c r="A189" s="108"/>
    </row>
    <row r="190" s="91" customFormat="1" ht="15">
      <c r="A190" s="108"/>
    </row>
    <row r="191" s="91" customFormat="1" ht="15">
      <c r="A191" s="108"/>
    </row>
    <row r="192" s="91" customFormat="1" ht="15">
      <c r="A192" s="108"/>
    </row>
    <row r="193" s="91" customFormat="1" ht="15">
      <c r="A193" s="108"/>
    </row>
    <row r="194" s="91" customFormat="1" ht="15">
      <c r="A194" s="108"/>
    </row>
    <row r="195" s="91" customFormat="1" ht="15">
      <c r="A195" s="108"/>
    </row>
    <row r="196" s="91" customFormat="1" ht="15">
      <c r="A196" s="108"/>
    </row>
    <row r="197" s="91" customFormat="1" ht="15">
      <c r="A197" s="108"/>
    </row>
    <row r="198" s="91" customFormat="1" ht="15">
      <c r="A198" s="108"/>
    </row>
    <row r="199" s="91" customFormat="1" ht="15">
      <c r="A199" s="108"/>
    </row>
    <row r="200" s="91" customFormat="1" ht="15">
      <c r="A200" s="108"/>
    </row>
    <row r="201" s="91" customFormat="1" ht="15">
      <c r="A201" s="108"/>
    </row>
    <row r="202" s="91" customFormat="1" ht="15">
      <c r="A202" s="108"/>
    </row>
    <row r="203" s="91" customFormat="1" ht="15">
      <c r="A203" s="108"/>
    </row>
    <row r="204" s="91" customFormat="1" ht="15">
      <c r="A204" s="108"/>
    </row>
    <row r="205" s="91" customFormat="1" ht="15">
      <c r="A205" s="108"/>
    </row>
    <row r="206" s="91" customFormat="1" ht="15">
      <c r="A206" s="108"/>
    </row>
    <row r="207" s="91" customFormat="1" ht="15">
      <c r="A207" s="108"/>
    </row>
    <row r="208" s="91" customFormat="1" ht="15">
      <c r="A208" s="108"/>
    </row>
    <row r="209" s="91" customFormat="1" ht="15">
      <c r="A209" s="108"/>
    </row>
    <row r="210" s="91" customFormat="1" ht="15">
      <c r="A210" s="108"/>
    </row>
    <row r="211" s="91" customFormat="1" ht="15">
      <c r="A211" s="108"/>
    </row>
    <row r="212" s="91" customFormat="1" ht="15">
      <c r="A212" s="108"/>
    </row>
    <row r="213" s="91" customFormat="1" ht="15">
      <c r="A213" s="108"/>
    </row>
    <row r="214" s="91" customFormat="1" ht="15">
      <c r="A214" s="108"/>
    </row>
    <row r="215" s="91" customFormat="1" ht="15">
      <c r="A215" s="108"/>
    </row>
    <row r="216" s="91" customFormat="1" ht="15">
      <c r="A216" s="108"/>
    </row>
    <row r="217" s="91" customFormat="1" ht="15">
      <c r="A217" s="108"/>
    </row>
    <row r="218" s="91" customFormat="1" ht="15">
      <c r="A218" s="108"/>
    </row>
    <row r="219" s="91" customFormat="1" ht="15">
      <c r="A219" s="108"/>
    </row>
    <row r="220" s="91" customFormat="1" ht="15">
      <c r="A220" s="108"/>
    </row>
    <row r="221" s="91" customFormat="1" ht="15">
      <c r="A221" s="108"/>
    </row>
    <row r="222" s="91" customFormat="1" ht="15">
      <c r="A222" s="108"/>
    </row>
    <row r="223" s="91" customFormat="1" ht="15">
      <c r="A223" s="108"/>
    </row>
    <row r="224" s="91" customFormat="1" ht="15">
      <c r="A224" s="108"/>
    </row>
    <row r="225" s="91" customFormat="1" ht="15">
      <c r="A225" s="108"/>
    </row>
    <row r="226" s="91" customFormat="1" ht="15">
      <c r="A226" s="108"/>
    </row>
    <row r="227" s="91" customFormat="1" ht="15">
      <c r="A227" s="108"/>
    </row>
    <row r="228" s="91" customFormat="1" ht="15">
      <c r="A228" s="108"/>
    </row>
    <row r="229" s="91" customFormat="1" ht="15">
      <c r="A229" s="108"/>
    </row>
    <row r="230" s="91" customFormat="1" ht="15">
      <c r="A230" s="108"/>
    </row>
    <row r="231" s="91" customFormat="1" ht="15">
      <c r="A231" s="108"/>
    </row>
    <row r="232" s="91" customFormat="1" ht="15">
      <c r="A232" s="108"/>
    </row>
    <row r="233" s="91" customFormat="1" ht="15">
      <c r="A233" s="108"/>
    </row>
    <row r="234" s="91" customFormat="1" ht="15">
      <c r="A234" s="108"/>
    </row>
    <row r="235" s="91" customFormat="1" ht="15">
      <c r="A235" s="108"/>
    </row>
    <row r="236" s="91" customFormat="1" ht="15">
      <c r="A236" s="108"/>
    </row>
    <row r="237" s="91" customFormat="1" ht="15">
      <c r="A237" s="108"/>
    </row>
    <row r="238" s="91" customFormat="1" ht="15">
      <c r="A238" s="108"/>
    </row>
    <row r="239" s="91" customFormat="1" ht="15">
      <c r="A239" s="108"/>
    </row>
    <row r="240" s="91" customFormat="1" ht="15">
      <c r="A240" s="108"/>
    </row>
    <row r="241" s="91" customFormat="1" ht="15">
      <c r="A241" s="108"/>
    </row>
    <row r="242" s="91" customFormat="1" ht="15">
      <c r="A242" s="108"/>
    </row>
    <row r="243" s="91" customFormat="1" ht="15">
      <c r="A243" s="108"/>
    </row>
    <row r="244" s="91" customFormat="1" ht="15">
      <c r="A244" s="108"/>
    </row>
    <row r="245" s="91" customFormat="1" ht="15">
      <c r="A245" s="108"/>
    </row>
    <row r="246" s="91" customFormat="1" ht="15">
      <c r="A246" s="108"/>
    </row>
    <row r="247" s="91" customFormat="1" ht="15">
      <c r="A247" s="108"/>
    </row>
    <row r="248" s="91" customFormat="1" ht="15">
      <c r="A248" s="108"/>
    </row>
    <row r="249" s="91" customFormat="1" ht="15">
      <c r="A249" s="108"/>
    </row>
    <row r="250" s="91" customFormat="1" ht="15">
      <c r="A250" s="108"/>
    </row>
    <row r="251" s="91" customFormat="1" ht="15">
      <c r="A251" s="108"/>
    </row>
    <row r="252" s="91" customFormat="1" ht="15">
      <c r="A252" s="108"/>
    </row>
    <row r="253" s="91" customFormat="1" ht="15">
      <c r="A253" s="108"/>
    </row>
    <row r="254" s="91" customFormat="1" ht="15">
      <c r="A254" s="108"/>
    </row>
    <row r="255" s="91" customFormat="1" ht="15">
      <c r="A255" s="108"/>
    </row>
    <row r="256" s="91" customFormat="1" ht="15">
      <c r="A256" s="108"/>
    </row>
    <row r="257" s="91" customFormat="1" ht="15">
      <c r="A257" s="108"/>
    </row>
    <row r="258" s="91" customFormat="1" ht="15">
      <c r="A258" s="108"/>
    </row>
    <row r="259" s="91" customFormat="1" ht="15">
      <c r="A259" s="108"/>
    </row>
    <row r="260" s="91" customFormat="1" ht="15">
      <c r="A260" s="108"/>
    </row>
    <row r="261" s="91" customFormat="1" ht="15">
      <c r="A261" s="108"/>
    </row>
    <row r="262" s="91" customFormat="1" ht="15">
      <c r="A262" s="108"/>
    </row>
    <row r="263" s="91" customFormat="1" ht="15">
      <c r="A263" s="108"/>
    </row>
    <row r="264" s="91" customFormat="1" ht="15">
      <c r="A264" s="108"/>
    </row>
    <row r="265" s="91" customFormat="1" ht="15">
      <c r="A265" s="108"/>
    </row>
    <row r="266" s="91" customFormat="1" ht="15">
      <c r="A266" s="108"/>
    </row>
    <row r="267" s="91" customFormat="1" ht="15">
      <c r="A267" s="108"/>
    </row>
    <row r="268" s="91" customFormat="1" ht="15">
      <c r="A268" s="108"/>
    </row>
    <row r="269" s="91" customFormat="1" ht="15">
      <c r="A269" s="108"/>
    </row>
    <row r="270" s="91" customFormat="1" ht="15">
      <c r="A270" s="108"/>
    </row>
    <row r="271" s="91" customFormat="1" ht="15">
      <c r="A271" s="108"/>
    </row>
    <row r="272" s="91" customFormat="1" ht="15">
      <c r="A272" s="108"/>
    </row>
    <row r="273" s="91" customFormat="1" ht="15">
      <c r="A273" s="108"/>
    </row>
    <row r="274" s="91" customFormat="1" ht="15">
      <c r="A274" s="108"/>
    </row>
    <row r="275" s="91" customFormat="1" ht="15">
      <c r="A275" s="108"/>
    </row>
    <row r="276" s="91" customFormat="1" ht="15">
      <c r="A276" s="108"/>
    </row>
    <row r="277" s="91" customFormat="1" ht="15">
      <c r="A277" s="108"/>
    </row>
    <row r="278" s="91" customFormat="1" ht="15">
      <c r="A278" s="108"/>
    </row>
    <row r="279" s="91" customFormat="1" ht="15">
      <c r="A279" s="108"/>
    </row>
    <row r="280" s="91" customFormat="1" ht="15">
      <c r="A280" s="108"/>
    </row>
    <row r="281" s="91" customFormat="1" ht="15">
      <c r="A281" s="108"/>
    </row>
    <row r="282" s="91" customFormat="1" ht="15">
      <c r="A282" s="108"/>
    </row>
    <row r="283" s="91" customFormat="1" ht="15">
      <c r="A283" s="108"/>
    </row>
    <row r="284" s="91" customFormat="1" ht="15">
      <c r="A284" s="108"/>
    </row>
    <row r="285" s="91" customFormat="1" ht="15">
      <c r="A285" s="108"/>
    </row>
    <row r="286" s="91" customFormat="1" ht="15">
      <c r="A286" s="108"/>
    </row>
    <row r="287" s="91" customFormat="1" ht="15">
      <c r="A287" s="108"/>
    </row>
    <row r="288" s="91" customFormat="1" ht="15">
      <c r="A288" s="108"/>
    </row>
    <row r="289" s="91" customFormat="1" ht="15">
      <c r="A289" s="108"/>
    </row>
    <row r="290" s="91" customFormat="1" ht="15">
      <c r="A290" s="108"/>
    </row>
    <row r="291" s="91" customFormat="1" ht="15">
      <c r="A291" s="108"/>
    </row>
    <row r="292" s="91" customFormat="1" ht="15">
      <c r="A292" s="108"/>
    </row>
    <row r="293" s="91" customFormat="1" ht="15">
      <c r="A293" s="108"/>
    </row>
    <row r="294" s="91" customFormat="1" ht="15">
      <c r="A294" s="108"/>
    </row>
    <row r="295" s="91" customFormat="1" ht="15">
      <c r="A295" s="108"/>
    </row>
    <row r="296" s="91" customFormat="1" ht="15">
      <c r="A296" s="108"/>
    </row>
    <row r="297" s="91" customFormat="1" ht="15">
      <c r="A297" s="108"/>
    </row>
    <row r="298" s="91" customFormat="1" ht="15">
      <c r="A298" s="108"/>
    </row>
    <row r="299" s="91" customFormat="1" ht="15">
      <c r="A299" s="108"/>
    </row>
    <row r="300" s="91" customFormat="1" ht="15">
      <c r="A300" s="108"/>
    </row>
  </sheetData>
  <sheetProtection formatRows="0" insertRows="0" deleteRows="0"/>
  <mergeCells count="45">
    <mergeCell ref="AA5:AE5"/>
    <mergeCell ref="A5:C5"/>
    <mergeCell ref="D5:H5"/>
    <mergeCell ref="K5:Z5"/>
    <mergeCell ref="K6:L6"/>
    <mergeCell ref="M6:N6"/>
    <mergeCell ref="O6:P6"/>
    <mergeCell ref="Q6:R6"/>
    <mergeCell ref="S6:T6"/>
    <mergeCell ref="U6:V6"/>
    <mergeCell ref="W6:X6"/>
    <mergeCell ref="Y12:AC12"/>
    <mergeCell ref="U19:Y19"/>
    <mergeCell ref="Y6:Z6"/>
    <mergeCell ref="A12:C12"/>
    <mergeCell ref="D12:H12"/>
    <mergeCell ref="K12:X12"/>
    <mergeCell ref="U13:V13"/>
    <mergeCell ref="W13:X13"/>
    <mergeCell ref="A19:C19"/>
    <mergeCell ref="D19:H19"/>
    <mergeCell ref="K19:T19"/>
    <mergeCell ref="K13:L13"/>
    <mergeCell ref="M13:N13"/>
    <mergeCell ref="O13:P13"/>
    <mergeCell ref="Q13:R13"/>
    <mergeCell ref="S13:T13"/>
    <mergeCell ref="O28:P28"/>
    <mergeCell ref="Q27:U27"/>
    <mergeCell ref="O44:S44"/>
    <mergeCell ref="K20:L20"/>
    <mergeCell ref="M20:N20"/>
    <mergeCell ref="O20:P20"/>
    <mergeCell ref="Q20:R20"/>
    <mergeCell ref="S20:T20"/>
    <mergeCell ref="A44:C44"/>
    <mergeCell ref="D44:H44"/>
    <mergeCell ref="K44:N44"/>
    <mergeCell ref="K45:L45"/>
    <mergeCell ref="M45:N45"/>
    <mergeCell ref="A27:C27"/>
    <mergeCell ref="D27:H27"/>
    <mergeCell ref="K27:P27"/>
    <mergeCell ref="K28:L28"/>
    <mergeCell ref="M28:N28"/>
  </mergeCells>
  <dataValidations count="10">
    <dataValidation type="list" allowBlank="1" showInputMessage="1" showErrorMessage="1" sqref="U22:U25 AA8:AA10 Y15:Y17">
      <formula1>$AQ$4</formula1>
    </dataValidation>
    <dataValidation type="list" allowBlank="1" showInputMessage="1" showErrorMessage="1" sqref="W22:W25 AC8:AC10 AA15:AA17 S30:S42 Q47:Q51">
      <formula1>$AT$2:$AT$3</formula1>
    </dataValidation>
    <dataValidation type="list" allowBlank="1" showInputMessage="1" showErrorMessage="1" sqref="V22:V25">
      <formula1>$AS$4:$AS$4</formula1>
    </dataValidation>
    <dataValidation type="list" allowBlank="1" showInputMessage="1" showErrorMessage="1" sqref="X22:X25 AD8:AD10 AB15:AB17 T30:T42 R47:R51">
      <formula1>$AU$1:$AU$7</formula1>
    </dataValidation>
    <dataValidation type="list" allowBlank="1" showInputMessage="1" showErrorMessage="1" sqref="AB8:AB10">
      <formula1>$AR$1:$AR$3</formula1>
    </dataValidation>
    <dataValidation type="list" allowBlank="1" showInputMessage="1" showErrorMessage="1" sqref="Z15:Z17">
      <formula1>$AS$6:$AS$6</formula1>
    </dataValidation>
    <dataValidation type="list" allowBlank="1" showInputMessage="1" showErrorMessage="1" sqref="Q31:Q41 O47:O51">
      <formula1>$AQ$5</formula1>
    </dataValidation>
    <dataValidation type="list" allowBlank="1" showInputMessage="1" showErrorMessage="1" sqref="P31:P41 P47:P51">
      <formula1>$AS$1:$AS$2</formula1>
    </dataValidation>
    <dataValidation type="list" allowBlank="1" showInputMessage="1" showErrorMessage="1" sqref="Q30 Q42 S31:S41">
      <formula1>$AQ$4:$AQ$5</formula1>
    </dataValidation>
    <dataValidation type="list" allowBlank="1" showInputMessage="1" showErrorMessage="1" sqref="T30:T41 R30:R42">
      <formula1>$AR$5:$AR$6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91"/>
  <sheetViews>
    <sheetView zoomScale="80" zoomScaleNormal="80" zoomScalePageLayoutView="0" workbookViewId="0" topLeftCell="A1">
      <selection activeCell="C29" sqref="C29"/>
    </sheetView>
  </sheetViews>
  <sheetFormatPr defaultColWidth="11.57421875" defaultRowHeight="15"/>
  <cols>
    <col min="1" max="1" width="35.140625" style="0" bestFit="1" customWidth="1"/>
    <col min="2" max="2" width="39.28125" style="0" customWidth="1"/>
    <col min="3" max="3" width="51.140625" style="0" customWidth="1"/>
    <col min="4" max="4" width="23.421875" style="0" customWidth="1"/>
    <col min="5" max="5" width="21.140625" style="0" customWidth="1"/>
    <col min="6" max="6" width="11.421875" style="0" customWidth="1"/>
    <col min="7" max="7" width="15.7109375" style="0" customWidth="1"/>
    <col min="8" max="8" width="16.00390625" style="0" customWidth="1"/>
    <col min="9" max="9" width="24.7109375" style="0" customWidth="1"/>
    <col min="10" max="10" width="29.140625" style="0" customWidth="1"/>
    <col min="11" max="11" width="16.28125" style="0" customWidth="1"/>
    <col min="12" max="12" width="11.421875" style="0" customWidth="1"/>
    <col min="13" max="13" width="19.00390625" style="0" customWidth="1"/>
    <col min="14" max="14" width="11.421875" style="0" customWidth="1"/>
    <col min="15" max="15" width="17.421875" style="0" customWidth="1"/>
    <col min="16" max="16" width="11.421875" style="0" customWidth="1"/>
    <col min="17" max="17" width="31.7109375" style="0" customWidth="1"/>
    <col min="18" max="18" width="28.00390625" style="0" customWidth="1"/>
    <col min="19" max="19" width="16.7109375" style="0" customWidth="1"/>
    <col min="20" max="20" width="11.421875" style="0" customWidth="1"/>
    <col min="21" max="21" width="22.7109375" style="0" customWidth="1"/>
    <col min="22" max="22" width="28.28125" style="0" customWidth="1"/>
    <col min="23" max="23" width="20.140625" style="0" customWidth="1"/>
    <col min="24" max="24" width="11.421875" style="0" customWidth="1"/>
    <col min="25" max="25" width="16.421875" style="0" customWidth="1"/>
    <col min="26" max="26" width="11.421875" style="0" customWidth="1"/>
    <col min="27" max="27" width="21.421875" style="0" customWidth="1"/>
    <col min="28" max="28" width="27.421875" style="0" customWidth="1"/>
    <col min="29" max="29" width="23.421875" style="0" customWidth="1"/>
    <col min="30" max="38" width="11.421875" style="0" customWidth="1"/>
    <col min="39" max="39" width="11.421875" style="8" customWidth="1"/>
    <col min="40" max="40" width="44.421875" style="8" bestFit="1" customWidth="1"/>
    <col min="41" max="41" width="13.28125" style="8" bestFit="1" customWidth="1"/>
    <col min="42" max="16384" width="11.421875" style="0" customWidth="1"/>
  </cols>
  <sheetData>
    <row r="1" spans="39:42" ht="15">
      <c r="AM1" s="8" t="s">
        <v>6</v>
      </c>
      <c r="AN1" s="8" t="s">
        <v>20</v>
      </c>
      <c r="AO1" s="8" t="s">
        <v>2</v>
      </c>
      <c r="AP1" s="8" t="s">
        <v>29</v>
      </c>
    </row>
    <row r="2" spans="1:99" s="85" customFormat="1" ht="61.5">
      <c r="A2" s="109"/>
      <c r="B2" s="109"/>
      <c r="C2" s="109"/>
      <c r="D2" s="109"/>
      <c r="E2" s="110" t="s">
        <v>134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82"/>
      <c r="AG2" s="82"/>
      <c r="AH2" s="82"/>
      <c r="AI2" s="82"/>
      <c r="AJ2" s="82"/>
      <c r="AK2" s="82"/>
      <c r="AL2" s="82"/>
      <c r="AM2" s="83" t="s">
        <v>8</v>
      </c>
      <c r="AN2" s="83" t="s">
        <v>21</v>
      </c>
      <c r="AO2" s="83"/>
      <c r="AP2" s="83" t="s">
        <v>30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</row>
    <row r="3" spans="39:42" s="91" customFormat="1" ht="16.5">
      <c r="AM3" s="83"/>
      <c r="AN3" s="90"/>
      <c r="AO3" s="83"/>
      <c r="AP3" s="90" t="s">
        <v>32</v>
      </c>
    </row>
    <row r="4" spans="1:42" s="89" customFormat="1" ht="30.75">
      <c r="A4" s="87"/>
      <c r="B4" s="87"/>
      <c r="C4" s="88" t="s">
        <v>135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M4" s="92"/>
      <c r="AN4" s="83" t="s">
        <v>23</v>
      </c>
      <c r="AO4" s="92"/>
      <c r="AP4" s="90" t="s">
        <v>33</v>
      </c>
    </row>
    <row r="5" spans="1:42" s="89" customFormat="1" ht="23.25">
      <c r="A5" s="202" t="s">
        <v>59</v>
      </c>
      <c r="B5" s="203"/>
      <c r="C5" s="203"/>
      <c r="D5" s="202" t="s">
        <v>60</v>
      </c>
      <c r="E5" s="203"/>
      <c r="F5" s="203"/>
      <c r="G5" s="203"/>
      <c r="H5" s="204"/>
      <c r="I5" s="91"/>
      <c r="J5" s="91"/>
      <c r="K5" s="205" t="s">
        <v>61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5" t="s">
        <v>86</v>
      </c>
      <c r="AB5" s="206"/>
      <c r="AC5" s="206"/>
      <c r="AD5" s="206"/>
      <c r="AE5" s="206"/>
      <c r="AM5" s="92"/>
      <c r="AN5" s="90"/>
      <c r="AO5" s="92"/>
      <c r="AP5" s="90" t="s">
        <v>34</v>
      </c>
    </row>
    <row r="6" spans="1:42" s="89" customFormat="1" ht="30.75" customHeight="1">
      <c r="A6" s="95" t="s">
        <v>63</v>
      </c>
      <c r="B6" s="94" t="s">
        <v>171</v>
      </c>
      <c r="C6" s="94" t="s">
        <v>44</v>
      </c>
      <c r="D6" s="94" t="s">
        <v>172</v>
      </c>
      <c r="E6" s="94" t="s">
        <v>66</v>
      </c>
      <c r="F6" s="94" t="s">
        <v>173</v>
      </c>
      <c r="G6" s="94" t="s">
        <v>174</v>
      </c>
      <c r="H6" s="94" t="s">
        <v>175</v>
      </c>
      <c r="I6" s="95" t="s">
        <v>176</v>
      </c>
      <c r="J6" s="95" t="s">
        <v>183</v>
      </c>
      <c r="K6" s="210" t="s">
        <v>114</v>
      </c>
      <c r="L6" s="211"/>
      <c r="M6" s="207" t="s">
        <v>115</v>
      </c>
      <c r="N6" s="208"/>
      <c r="O6" s="207" t="s">
        <v>116</v>
      </c>
      <c r="P6" s="208"/>
      <c r="Q6" s="207" t="s">
        <v>136</v>
      </c>
      <c r="R6" s="208"/>
      <c r="S6" s="207" t="s">
        <v>118</v>
      </c>
      <c r="T6" s="208"/>
      <c r="U6" s="207" t="s">
        <v>128</v>
      </c>
      <c r="V6" s="208"/>
      <c r="W6" s="207" t="s">
        <v>120</v>
      </c>
      <c r="X6" s="208"/>
      <c r="Y6" s="207" t="s">
        <v>76</v>
      </c>
      <c r="Z6" s="208"/>
      <c r="AA6" s="94" t="s">
        <v>177</v>
      </c>
      <c r="AB6" s="94" t="s">
        <v>178</v>
      </c>
      <c r="AC6" s="94" t="s">
        <v>179</v>
      </c>
      <c r="AD6" s="94" t="s">
        <v>180</v>
      </c>
      <c r="AE6" s="94" t="s">
        <v>45</v>
      </c>
      <c r="AM6" s="92"/>
      <c r="AN6" s="83" t="s">
        <v>28</v>
      </c>
      <c r="AO6" s="92"/>
      <c r="AP6" s="83" t="s">
        <v>37</v>
      </c>
    </row>
    <row r="7" spans="1:42" s="89" customFormat="1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6" t="s">
        <v>181</v>
      </c>
      <c r="L7" s="96" t="s">
        <v>83</v>
      </c>
      <c r="M7" s="96" t="s">
        <v>182</v>
      </c>
      <c r="N7" s="96" t="s">
        <v>83</v>
      </c>
      <c r="O7" s="96" t="s">
        <v>182</v>
      </c>
      <c r="P7" s="96" t="s">
        <v>83</v>
      </c>
      <c r="Q7" s="96" t="s">
        <v>182</v>
      </c>
      <c r="R7" s="96" t="s">
        <v>83</v>
      </c>
      <c r="S7" s="96" t="s">
        <v>182</v>
      </c>
      <c r="T7" s="96" t="s">
        <v>83</v>
      </c>
      <c r="U7" s="96" t="s">
        <v>182</v>
      </c>
      <c r="V7" s="96" t="s">
        <v>83</v>
      </c>
      <c r="W7" s="96" t="s">
        <v>182</v>
      </c>
      <c r="X7" s="96" t="s">
        <v>83</v>
      </c>
      <c r="Y7" s="96" t="s">
        <v>182</v>
      </c>
      <c r="Z7" s="96" t="s">
        <v>83</v>
      </c>
      <c r="AA7" s="94"/>
      <c r="AB7" s="94"/>
      <c r="AC7" s="94"/>
      <c r="AD7" s="94"/>
      <c r="AE7" s="94"/>
      <c r="AM7" s="92"/>
      <c r="AN7" s="90"/>
      <c r="AO7" s="92"/>
      <c r="AP7" s="83" t="s">
        <v>38</v>
      </c>
    </row>
    <row r="8" spans="1:41" s="99" customFormat="1" ht="16.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M8" s="111"/>
      <c r="AO8" s="102"/>
    </row>
    <row r="9" spans="1:41" s="99" customFormat="1" ht="16.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M9" s="111"/>
      <c r="AN9" s="102"/>
      <c r="AO9" s="102"/>
    </row>
    <row r="10" spans="1:41" s="89" customFormat="1" ht="30.75">
      <c r="A10" s="87"/>
      <c r="B10" s="87"/>
      <c r="C10" s="88" t="s">
        <v>137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AM10" s="92"/>
      <c r="AN10" s="82"/>
      <c r="AO10" s="82"/>
    </row>
    <row r="11" spans="1:41" s="89" customFormat="1" ht="23.25">
      <c r="A11" s="202" t="s">
        <v>59</v>
      </c>
      <c r="B11" s="203"/>
      <c r="C11" s="203"/>
      <c r="D11" s="202" t="s">
        <v>60</v>
      </c>
      <c r="E11" s="203"/>
      <c r="F11" s="203"/>
      <c r="G11" s="203"/>
      <c r="H11" s="204"/>
      <c r="I11" s="91"/>
      <c r="J11" s="91"/>
      <c r="K11" s="205" t="s">
        <v>61</v>
      </c>
      <c r="L11" s="206"/>
      <c r="M11" s="206"/>
      <c r="N11" s="206"/>
      <c r="O11" s="206"/>
      <c r="P11" s="206"/>
      <c r="Q11" s="206"/>
      <c r="R11" s="206"/>
      <c r="S11" s="206"/>
      <c r="T11" s="206"/>
      <c r="U11" s="205" t="s">
        <v>86</v>
      </c>
      <c r="V11" s="206"/>
      <c r="W11" s="206"/>
      <c r="X11" s="206"/>
      <c r="Y11" s="206"/>
      <c r="AM11" s="92"/>
      <c r="AN11" s="82"/>
      <c r="AO11" s="92"/>
    </row>
    <row r="12" spans="1:41" s="89" customFormat="1" ht="30.75" customHeight="1">
      <c r="A12" s="95" t="s">
        <v>63</v>
      </c>
      <c r="B12" s="94" t="s">
        <v>171</v>
      </c>
      <c r="C12" s="94" t="s">
        <v>44</v>
      </c>
      <c r="D12" s="94" t="s">
        <v>172</v>
      </c>
      <c r="E12" s="94" t="s">
        <v>66</v>
      </c>
      <c r="F12" s="94" t="s">
        <v>173</v>
      </c>
      <c r="G12" s="94" t="s">
        <v>174</v>
      </c>
      <c r="H12" s="94" t="s">
        <v>175</v>
      </c>
      <c r="I12" s="95" t="s">
        <v>176</v>
      </c>
      <c r="J12" s="95" t="s">
        <v>184</v>
      </c>
      <c r="K12" s="210" t="s">
        <v>114</v>
      </c>
      <c r="L12" s="211"/>
      <c r="M12" s="207" t="s">
        <v>115</v>
      </c>
      <c r="N12" s="208"/>
      <c r="O12" s="207" t="s">
        <v>128</v>
      </c>
      <c r="P12" s="208"/>
      <c r="Q12" s="207" t="s">
        <v>120</v>
      </c>
      <c r="R12" s="208"/>
      <c r="S12" s="207" t="s">
        <v>76</v>
      </c>
      <c r="T12" s="208"/>
      <c r="U12" s="94" t="s">
        <v>177</v>
      </c>
      <c r="V12" s="94" t="s">
        <v>178</v>
      </c>
      <c r="W12" s="94" t="s">
        <v>179</v>
      </c>
      <c r="X12" s="94" t="s">
        <v>180</v>
      </c>
      <c r="Y12" s="94" t="s">
        <v>45</v>
      </c>
      <c r="AM12" s="92"/>
      <c r="AN12" s="82"/>
      <c r="AO12" s="92"/>
    </row>
    <row r="13" spans="1:41" s="89" customFormat="1" ht="1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6" t="s">
        <v>181</v>
      </c>
      <c r="L13" s="96" t="s">
        <v>83</v>
      </c>
      <c r="M13" s="96" t="s">
        <v>182</v>
      </c>
      <c r="N13" s="96" t="s">
        <v>83</v>
      </c>
      <c r="O13" s="96" t="s">
        <v>182</v>
      </c>
      <c r="P13" s="96" t="s">
        <v>83</v>
      </c>
      <c r="Q13" s="96" t="s">
        <v>182</v>
      </c>
      <c r="R13" s="96" t="s">
        <v>83</v>
      </c>
      <c r="S13" s="96" t="s">
        <v>182</v>
      </c>
      <c r="T13" s="96" t="s">
        <v>83</v>
      </c>
      <c r="U13" s="94"/>
      <c r="V13" s="94"/>
      <c r="W13" s="94"/>
      <c r="X13" s="94"/>
      <c r="Y13" s="94"/>
      <c r="AM13" s="92"/>
      <c r="AN13" s="92"/>
      <c r="AO13" s="92"/>
    </row>
    <row r="14" spans="1:41" s="99" customFormat="1" ht="16.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AM14" s="111"/>
      <c r="AN14" s="111"/>
      <c r="AO14" s="111"/>
    </row>
    <row r="15" spans="1:41" s="99" customFormat="1" ht="16.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AM15" s="111"/>
      <c r="AN15" s="111"/>
      <c r="AO15" s="111"/>
    </row>
    <row r="16" spans="1:41" s="99" customFormat="1" ht="16.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AM16" s="111"/>
      <c r="AN16" s="111"/>
      <c r="AO16" s="111"/>
    </row>
    <row r="17" spans="1:41" s="89" customFormat="1" ht="30.75">
      <c r="A17" s="87"/>
      <c r="B17" s="87"/>
      <c r="C17" s="88" t="s">
        <v>138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AM17" s="92"/>
      <c r="AN17" s="92"/>
      <c r="AO17" s="92"/>
    </row>
    <row r="18" spans="1:41" s="89" customFormat="1" ht="23.25">
      <c r="A18" s="202" t="s">
        <v>59</v>
      </c>
      <c r="B18" s="203"/>
      <c r="C18" s="203"/>
      <c r="D18" s="202" t="s">
        <v>60</v>
      </c>
      <c r="E18" s="203"/>
      <c r="F18" s="203"/>
      <c r="G18" s="203"/>
      <c r="H18" s="204"/>
      <c r="I18" s="91"/>
      <c r="J18" s="91"/>
      <c r="K18" s="205" t="s">
        <v>61</v>
      </c>
      <c r="L18" s="206"/>
      <c r="M18" s="206"/>
      <c r="N18" s="206"/>
      <c r="O18" s="206"/>
      <c r="P18" s="206"/>
      <c r="Q18" s="205" t="s">
        <v>86</v>
      </c>
      <c r="R18" s="206"/>
      <c r="S18" s="206"/>
      <c r="T18" s="206"/>
      <c r="U18" s="206"/>
      <c r="AM18" s="92"/>
      <c r="AN18" s="92"/>
      <c r="AO18" s="92"/>
    </row>
    <row r="19" spans="1:41" s="89" customFormat="1" ht="30.75" customHeight="1">
      <c r="A19" s="95" t="s">
        <v>63</v>
      </c>
      <c r="B19" s="94" t="s">
        <v>171</v>
      </c>
      <c r="C19" s="94" t="s">
        <v>44</v>
      </c>
      <c r="D19" s="94" t="s">
        <v>172</v>
      </c>
      <c r="E19" s="94" t="s">
        <v>66</v>
      </c>
      <c r="F19" s="94" t="s">
        <v>173</v>
      </c>
      <c r="G19" s="94" t="s">
        <v>174</v>
      </c>
      <c r="H19" s="94" t="s">
        <v>175</v>
      </c>
      <c r="I19" s="95" t="s">
        <v>176</v>
      </c>
      <c r="J19" s="95" t="s">
        <v>184</v>
      </c>
      <c r="K19" s="209" t="s">
        <v>139</v>
      </c>
      <c r="L19" s="209"/>
      <c r="M19" s="207" t="s">
        <v>120</v>
      </c>
      <c r="N19" s="208"/>
      <c r="O19" s="209" t="s">
        <v>76</v>
      </c>
      <c r="P19" s="207"/>
      <c r="Q19" s="94" t="s">
        <v>177</v>
      </c>
      <c r="R19" s="94" t="s">
        <v>178</v>
      </c>
      <c r="S19" s="94" t="s">
        <v>179</v>
      </c>
      <c r="T19" s="94" t="s">
        <v>180</v>
      </c>
      <c r="U19" s="94" t="s">
        <v>45</v>
      </c>
      <c r="AM19" s="92"/>
      <c r="AN19" s="92"/>
      <c r="AO19" s="92"/>
    </row>
    <row r="20" spans="1:41" s="89" customFormat="1" ht="30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6" t="s">
        <v>181</v>
      </c>
      <c r="L20" s="96" t="s">
        <v>83</v>
      </c>
      <c r="M20" s="96" t="s">
        <v>182</v>
      </c>
      <c r="N20" s="96" t="s">
        <v>83</v>
      </c>
      <c r="O20" s="96" t="s">
        <v>182</v>
      </c>
      <c r="P20" s="96" t="s">
        <v>83</v>
      </c>
      <c r="Q20" s="94"/>
      <c r="R20" s="94"/>
      <c r="S20" s="94"/>
      <c r="T20" s="94"/>
      <c r="U20" s="94"/>
      <c r="AM20" s="92"/>
      <c r="AN20" s="92"/>
      <c r="AO20" s="92"/>
    </row>
    <row r="21" spans="1:41" s="99" customFormat="1" ht="31.5">
      <c r="A21" s="119" t="s">
        <v>237</v>
      </c>
      <c r="B21" s="148" t="s">
        <v>238</v>
      </c>
      <c r="C21" s="149" t="s">
        <v>239</v>
      </c>
      <c r="D21" s="178">
        <v>150000</v>
      </c>
      <c r="E21" s="150"/>
      <c r="F21" s="150">
        <v>100</v>
      </c>
      <c r="G21" s="150">
        <v>0</v>
      </c>
      <c r="H21" s="150"/>
      <c r="I21" s="150">
        <v>3</v>
      </c>
      <c r="J21" s="150" t="s">
        <v>158</v>
      </c>
      <c r="K21" s="123" t="s">
        <v>210</v>
      </c>
      <c r="L21" s="124"/>
      <c r="M21" s="124" t="s">
        <v>228</v>
      </c>
      <c r="N21" s="125"/>
      <c r="O21" s="78" t="s">
        <v>225</v>
      </c>
      <c r="P21" s="151"/>
      <c r="Q21" s="125" t="s">
        <v>2</v>
      </c>
      <c r="R21" s="152" t="s">
        <v>23</v>
      </c>
      <c r="S21" s="152" t="s">
        <v>6</v>
      </c>
      <c r="T21" s="98" t="s">
        <v>32</v>
      </c>
      <c r="U21" s="98"/>
      <c r="AM21" s="111"/>
      <c r="AN21" s="111"/>
      <c r="AO21" s="111"/>
    </row>
    <row r="22" spans="1:41" s="99" customFormat="1" ht="25.5" customHeight="1">
      <c r="A22" s="98"/>
      <c r="B22" s="98"/>
      <c r="C22" s="98" t="s">
        <v>257</v>
      </c>
      <c r="D22" s="146">
        <f>D21</f>
        <v>150000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AM22" s="111"/>
      <c r="AN22" s="111"/>
      <c r="AO22" s="111"/>
    </row>
    <row r="23" spans="39:41" s="174" customFormat="1" ht="15">
      <c r="AM23" s="175"/>
      <c r="AN23" s="175"/>
      <c r="AO23" s="175"/>
    </row>
    <row r="24" spans="39:41" s="174" customFormat="1" ht="15">
      <c r="AM24" s="175"/>
      <c r="AN24" s="175"/>
      <c r="AO24" s="175"/>
    </row>
    <row r="25" spans="39:41" s="174" customFormat="1" ht="15">
      <c r="AM25" s="175"/>
      <c r="AN25" s="175"/>
      <c r="AO25" s="175"/>
    </row>
    <row r="26" spans="39:41" s="176" customFormat="1" ht="15">
      <c r="AM26" s="177"/>
      <c r="AN26" s="177"/>
      <c r="AO26" s="177"/>
    </row>
    <row r="27" spans="39:41" s="3" customFormat="1" ht="15">
      <c r="AM27" s="10"/>
      <c r="AN27" s="10"/>
      <c r="AO27" s="10"/>
    </row>
    <row r="28" spans="39:41" s="3" customFormat="1" ht="15">
      <c r="AM28" s="10"/>
      <c r="AN28" s="10"/>
      <c r="AO28" s="10"/>
    </row>
    <row r="29" spans="39:41" s="3" customFormat="1" ht="15">
      <c r="AM29" s="10"/>
      <c r="AN29" s="10"/>
      <c r="AO29" s="10"/>
    </row>
    <row r="30" spans="39:41" s="3" customFormat="1" ht="15">
      <c r="AM30" s="10"/>
      <c r="AN30" s="10"/>
      <c r="AO30" s="10"/>
    </row>
    <row r="31" spans="39:41" s="3" customFormat="1" ht="15">
      <c r="AM31" s="10"/>
      <c r="AN31" s="10"/>
      <c r="AO31" s="10"/>
    </row>
    <row r="32" spans="39:41" s="3" customFormat="1" ht="15">
      <c r="AM32" s="10"/>
      <c r="AN32" s="10"/>
      <c r="AO32" s="10"/>
    </row>
    <row r="33" spans="39:41" s="3" customFormat="1" ht="15">
      <c r="AM33" s="10"/>
      <c r="AN33" s="10"/>
      <c r="AO33" s="10"/>
    </row>
    <row r="34" spans="39:41" s="3" customFormat="1" ht="15">
      <c r="AM34" s="10"/>
      <c r="AN34" s="10"/>
      <c r="AO34" s="10"/>
    </row>
    <row r="35" spans="39:41" s="3" customFormat="1" ht="15">
      <c r="AM35" s="10"/>
      <c r="AN35" s="10"/>
      <c r="AO35" s="10"/>
    </row>
    <row r="36" spans="39:41" s="3" customFormat="1" ht="15">
      <c r="AM36" s="10"/>
      <c r="AN36" s="10"/>
      <c r="AO36" s="10"/>
    </row>
    <row r="37" spans="39:41" s="3" customFormat="1" ht="15">
      <c r="AM37" s="10"/>
      <c r="AN37" s="10"/>
      <c r="AO37" s="10"/>
    </row>
    <row r="38" spans="39:41" s="3" customFormat="1" ht="15">
      <c r="AM38" s="10"/>
      <c r="AN38" s="10"/>
      <c r="AO38" s="10"/>
    </row>
    <row r="39" spans="39:41" s="3" customFormat="1" ht="15">
      <c r="AM39" s="10"/>
      <c r="AN39" s="10"/>
      <c r="AO39" s="10"/>
    </row>
    <row r="40" spans="39:41" s="3" customFormat="1" ht="15">
      <c r="AM40" s="10"/>
      <c r="AN40" s="10"/>
      <c r="AO40" s="10"/>
    </row>
    <row r="41" spans="39:41" s="3" customFormat="1" ht="15">
      <c r="AM41" s="10"/>
      <c r="AN41" s="10"/>
      <c r="AO41" s="10"/>
    </row>
    <row r="42" spans="39:41" s="3" customFormat="1" ht="15">
      <c r="AM42" s="10"/>
      <c r="AN42" s="10"/>
      <c r="AO42" s="10"/>
    </row>
    <row r="43" spans="39:41" s="3" customFormat="1" ht="15">
      <c r="AM43" s="10"/>
      <c r="AN43" s="10"/>
      <c r="AO43" s="10"/>
    </row>
    <row r="44" spans="39:41" s="3" customFormat="1" ht="15">
      <c r="AM44" s="10"/>
      <c r="AN44" s="10"/>
      <c r="AO44" s="10"/>
    </row>
    <row r="45" spans="39:41" s="3" customFormat="1" ht="15">
      <c r="AM45" s="10"/>
      <c r="AN45" s="10"/>
      <c r="AO45" s="10"/>
    </row>
    <row r="46" spans="39:41" s="3" customFormat="1" ht="15">
      <c r="AM46" s="10"/>
      <c r="AN46" s="10"/>
      <c r="AO46" s="10"/>
    </row>
    <row r="47" spans="39:41" s="3" customFormat="1" ht="15">
      <c r="AM47" s="10"/>
      <c r="AN47" s="10"/>
      <c r="AO47" s="10"/>
    </row>
    <row r="48" spans="39:41" s="3" customFormat="1" ht="15">
      <c r="AM48" s="10"/>
      <c r="AN48" s="10"/>
      <c r="AO48" s="10"/>
    </row>
    <row r="49" spans="39:41" s="3" customFormat="1" ht="15">
      <c r="AM49" s="10"/>
      <c r="AN49" s="10"/>
      <c r="AO49" s="10"/>
    </row>
    <row r="50" spans="39:41" s="3" customFormat="1" ht="15">
      <c r="AM50" s="10"/>
      <c r="AN50" s="10"/>
      <c r="AO50" s="10"/>
    </row>
    <row r="51" spans="39:41" s="3" customFormat="1" ht="15">
      <c r="AM51" s="10"/>
      <c r="AN51" s="10"/>
      <c r="AO51" s="10"/>
    </row>
    <row r="52" spans="39:41" s="3" customFormat="1" ht="15">
      <c r="AM52" s="10"/>
      <c r="AN52" s="10"/>
      <c r="AO52" s="10"/>
    </row>
    <row r="53" spans="39:41" s="3" customFormat="1" ht="15">
      <c r="AM53" s="10"/>
      <c r="AN53" s="10"/>
      <c r="AO53" s="10"/>
    </row>
    <row r="54" spans="39:41" s="3" customFormat="1" ht="15">
      <c r="AM54" s="10"/>
      <c r="AN54" s="10"/>
      <c r="AO54" s="10"/>
    </row>
    <row r="55" spans="39:41" s="3" customFormat="1" ht="15">
      <c r="AM55" s="10"/>
      <c r="AN55" s="10"/>
      <c r="AO55" s="10"/>
    </row>
    <row r="56" spans="39:41" s="3" customFormat="1" ht="15">
      <c r="AM56" s="10"/>
      <c r="AN56" s="10"/>
      <c r="AO56" s="10"/>
    </row>
    <row r="57" spans="39:41" s="3" customFormat="1" ht="15">
      <c r="AM57" s="10"/>
      <c r="AN57" s="10"/>
      <c r="AO57" s="10"/>
    </row>
    <row r="58" spans="39:41" s="3" customFormat="1" ht="15">
      <c r="AM58" s="10"/>
      <c r="AN58" s="10"/>
      <c r="AO58" s="10"/>
    </row>
    <row r="59" spans="39:41" s="3" customFormat="1" ht="15">
      <c r="AM59" s="10"/>
      <c r="AN59" s="10"/>
      <c r="AO59" s="10"/>
    </row>
    <row r="60" spans="39:41" s="3" customFormat="1" ht="15">
      <c r="AM60" s="10"/>
      <c r="AN60" s="10"/>
      <c r="AO60" s="10"/>
    </row>
    <row r="61" spans="39:41" s="3" customFormat="1" ht="15">
      <c r="AM61" s="10"/>
      <c r="AN61" s="10"/>
      <c r="AO61" s="10"/>
    </row>
    <row r="62" spans="39:41" s="3" customFormat="1" ht="15">
      <c r="AM62" s="10"/>
      <c r="AN62" s="10"/>
      <c r="AO62" s="10"/>
    </row>
    <row r="63" spans="39:41" s="3" customFormat="1" ht="15">
      <c r="AM63" s="10"/>
      <c r="AN63" s="10"/>
      <c r="AO63" s="10"/>
    </row>
    <row r="64" spans="39:41" s="3" customFormat="1" ht="15">
      <c r="AM64" s="10"/>
      <c r="AN64" s="10"/>
      <c r="AO64" s="10"/>
    </row>
    <row r="65" spans="39:41" s="3" customFormat="1" ht="15">
      <c r="AM65" s="10"/>
      <c r="AN65" s="10"/>
      <c r="AO65" s="10"/>
    </row>
    <row r="66" spans="39:41" s="3" customFormat="1" ht="15">
      <c r="AM66" s="10"/>
      <c r="AN66" s="10"/>
      <c r="AO66" s="10"/>
    </row>
    <row r="67" spans="39:41" s="3" customFormat="1" ht="15">
      <c r="AM67" s="10"/>
      <c r="AN67" s="10"/>
      <c r="AO67" s="10"/>
    </row>
    <row r="68" spans="39:41" s="3" customFormat="1" ht="15">
      <c r="AM68" s="10"/>
      <c r="AN68" s="10"/>
      <c r="AO68" s="10"/>
    </row>
    <row r="69" spans="39:41" s="3" customFormat="1" ht="15">
      <c r="AM69" s="10"/>
      <c r="AN69" s="10"/>
      <c r="AO69" s="10"/>
    </row>
    <row r="70" spans="39:41" s="3" customFormat="1" ht="15">
      <c r="AM70" s="10"/>
      <c r="AN70" s="10"/>
      <c r="AO70" s="10"/>
    </row>
    <row r="71" spans="39:41" s="3" customFormat="1" ht="15">
      <c r="AM71" s="10"/>
      <c r="AN71" s="10"/>
      <c r="AO71" s="10"/>
    </row>
    <row r="72" spans="39:41" s="3" customFormat="1" ht="15">
      <c r="AM72" s="10"/>
      <c r="AN72" s="10"/>
      <c r="AO72" s="10"/>
    </row>
    <row r="73" spans="39:41" s="3" customFormat="1" ht="15">
      <c r="AM73" s="10"/>
      <c r="AN73" s="10"/>
      <c r="AO73" s="10"/>
    </row>
    <row r="74" spans="39:41" s="3" customFormat="1" ht="15">
      <c r="AM74" s="10"/>
      <c r="AN74" s="10"/>
      <c r="AO74" s="10"/>
    </row>
    <row r="75" spans="39:41" s="3" customFormat="1" ht="15">
      <c r="AM75" s="10"/>
      <c r="AN75" s="10"/>
      <c r="AO75" s="10"/>
    </row>
    <row r="76" spans="39:41" s="3" customFormat="1" ht="15">
      <c r="AM76" s="10"/>
      <c r="AN76" s="10"/>
      <c r="AO76" s="10"/>
    </row>
    <row r="77" spans="39:41" s="3" customFormat="1" ht="15">
      <c r="AM77" s="10"/>
      <c r="AN77" s="10"/>
      <c r="AO77" s="10"/>
    </row>
    <row r="78" spans="39:41" s="3" customFormat="1" ht="15">
      <c r="AM78" s="10"/>
      <c r="AN78" s="10"/>
      <c r="AO78" s="10"/>
    </row>
    <row r="79" spans="39:41" s="3" customFormat="1" ht="15">
      <c r="AM79" s="10"/>
      <c r="AN79" s="10"/>
      <c r="AO79" s="10"/>
    </row>
    <row r="80" spans="39:41" s="3" customFormat="1" ht="15">
      <c r="AM80" s="10"/>
      <c r="AN80" s="10"/>
      <c r="AO80" s="10"/>
    </row>
    <row r="81" spans="39:41" s="3" customFormat="1" ht="15">
      <c r="AM81" s="10"/>
      <c r="AN81" s="10"/>
      <c r="AO81" s="10"/>
    </row>
    <row r="82" spans="39:41" s="3" customFormat="1" ht="15">
      <c r="AM82" s="10"/>
      <c r="AN82" s="10"/>
      <c r="AO82" s="10"/>
    </row>
    <row r="83" spans="39:41" s="3" customFormat="1" ht="15">
      <c r="AM83" s="10"/>
      <c r="AN83" s="10"/>
      <c r="AO83" s="10"/>
    </row>
    <row r="84" spans="39:41" s="3" customFormat="1" ht="15">
      <c r="AM84" s="10"/>
      <c r="AN84" s="10"/>
      <c r="AO84" s="10"/>
    </row>
    <row r="85" spans="39:41" s="3" customFormat="1" ht="15">
      <c r="AM85" s="10"/>
      <c r="AN85" s="10"/>
      <c r="AO85" s="10"/>
    </row>
    <row r="86" spans="39:41" s="3" customFormat="1" ht="15">
      <c r="AM86" s="10"/>
      <c r="AN86" s="10"/>
      <c r="AO86" s="10"/>
    </row>
    <row r="87" spans="39:41" s="3" customFormat="1" ht="15">
      <c r="AM87" s="10"/>
      <c r="AN87" s="10"/>
      <c r="AO87" s="10"/>
    </row>
    <row r="88" spans="39:41" s="3" customFormat="1" ht="15">
      <c r="AM88" s="10"/>
      <c r="AN88" s="10"/>
      <c r="AO88" s="10"/>
    </row>
    <row r="89" spans="39:41" s="3" customFormat="1" ht="15">
      <c r="AM89" s="10"/>
      <c r="AN89" s="10"/>
      <c r="AO89" s="10"/>
    </row>
    <row r="90" spans="39:41" s="3" customFormat="1" ht="15">
      <c r="AM90" s="10"/>
      <c r="AN90" s="10"/>
      <c r="AO90" s="10"/>
    </row>
    <row r="91" spans="39:41" s="3" customFormat="1" ht="15">
      <c r="AM91" s="10"/>
      <c r="AN91" s="10"/>
      <c r="AO91" s="10"/>
    </row>
    <row r="92" spans="39:41" s="3" customFormat="1" ht="15">
      <c r="AM92" s="10"/>
      <c r="AN92" s="10"/>
      <c r="AO92" s="10"/>
    </row>
    <row r="93" spans="39:41" s="3" customFormat="1" ht="15">
      <c r="AM93" s="10"/>
      <c r="AN93" s="10"/>
      <c r="AO93" s="10"/>
    </row>
    <row r="94" spans="39:41" s="3" customFormat="1" ht="15">
      <c r="AM94" s="10"/>
      <c r="AN94" s="10"/>
      <c r="AO94" s="10"/>
    </row>
    <row r="95" spans="39:41" s="3" customFormat="1" ht="15">
      <c r="AM95" s="10"/>
      <c r="AN95" s="10"/>
      <c r="AO95" s="10"/>
    </row>
    <row r="96" spans="39:41" s="3" customFormat="1" ht="15">
      <c r="AM96" s="10"/>
      <c r="AN96" s="10"/>
      <c r="AO96" s="10"/>
    </row>
    <row r="97" spans="39:41" s="3" customFormat="1" ht="15">
      <c r="AM97" s="10"/>
      <c r="AN97" s="10"/>
      <c r="AO97" s="10"/>
    </row>
    <row r="98" spans="39:41" s="3" customFormat="1" ht="15">
      <c r="AM98" s="10"/>
      <c r="AN98" s="10"/>
      <c r="AO98" s="10"/>
    </row>
    <row r="99" spans="39:41" s="3" customFormat="1" ht="15">
      <c r="AM99" s="10"/>
      <c r="AN99" s="10"/>
      <c r="AO99" s="10"/>
    </row>
    <row r="100" spans="39:41" s="3" customFormat="1" ht="15">
      <c r="AM100" s="10"/>
      <c r="AN100" s="10"/>
      <c r="AO100" s="10"/>
    </row>
    <row r="101" spans="39:41" s="3" customFormat="1" ht="15">
      <c r="AM101" s="10"/>
      <c r="AN101" s="10"/>
      <c r="AO101" s="10"/>
    </row>
    <row r="102" spans="39:41" s="3" customFormat="1" ht="15">
      <c r="AM102" s="10"/>
      <c r="AN102" s="10"/>
      <c r="AO102" s="10"/>
    </row>
    <row r="103" spans="39:41" s="3" customFormat="1" ht="15">
      <c r="AM103" s="10"/>
      <c r="AN103" s="10"/>
      <c r="AO103" s="10"/>
    </row>
    <row r="104" spans="39:41" s="3" customFormat="1" ht="15">
      <c r="AM104" s="10"/>
      <c r="AN104" s="10"/>
      <c r="AO104" s="10"/>
    </row>
    <row r="105" spans="39:41" s="3" customFormat="1" ht="15">
      <c r="AM105" s="10"/>
      <c r="AN105" s="10"/>
      <c r="AO105" s="10"/>
    </row>
    <row r="106" spans="39:41" s="3" customFormat="1" ht="15">
      <c r="AM106" s="10"/>
      <c r="AN106" s="10"/>
      <c r="AO106" s="10"/>
    </row>
    <row r="107" spans="39:41" s="3" customFormat="1" ht="15">
      <c r="AM107" s="10"/>
      <c r="AN107" s="10"/>
      <c r="AO107" s="10"/>
    </row>
    <row r="108" spans="39:41" s="3" customFormat="1" ht="15">
      <c r="AM108" s="10"/>
      <c r="AN108" s="10"/>
      <c r="AO108" s="10"/>
    </row>
    <row r="109" spans="39:41" s="3" customFormat="1" ht="15">
      <c r="AM109" s="10"/>
      <c r="AN109" s="10"/>
      <c r="AO109" s="10"/>
    </row>
    <row r="110" spans="39:41" s="3" customFormat="1" ht="15">
      <c r="AM110" s="10"/>
      <c r="AN110" s="10"/>
      <c r="AO110" s="10"/>
    </row>
    <row r="111" spans="39:41" s="3" customFormat="1" ht="15">
      <c r="AM111" s="10"/>
      <c r="AN111" s="10"/>
      <c r="AO111" s="10"/>
    </row>
    <row r="112" spans="39:41" s="3" customFormat="1" ht="15">
      <c r="AM112" s="10"/>
      <c r="AN112" s="10"/>
      <c r="AO112" s="10"/>
    </row>
    <row r="113" spans="39:41" s="3" customFormat="1" ht="15">
      <c r="AM113" s="10"/>
      <c r="AN113" s="10"/>
      <c r="AO113" s="10"/>
    </row>
    <row r="114" spans="39:41" s="3" customFormat="1" ht="15">
      <c r="AM114" s="10"/>
      <c r="AN114" s="10"/>
      <c r="AO114" s="10"/>
    </row>
    <row r="115" spans="39:41" s="3" customFormat="1" ht="15">
      <c r="AM115" s="10"/>
      <c r="AN115" s="10"/>
      <c r="AO115" s="10"/>
    </row>
    <row r="116" spans="39:41" s="3" customFormat="1" ht="15">
      <c r="AM116" s="10"/>
      <c r="AN116" s="10"/>
      <c r="AO116" s="10"/>
    </row>
    <row r="117" spans="39:41" s="3" customFormat="1" ht="15">
      <c r="AM117" s="10"/>
      <c r="AN117" s="10"/>
      <c r="AO117" s="10"/>
    </row>
    <row r="118" spans="39:41" s="3" customFormat="1" ht="15">
      <c r="AM118" s="10"/>
      <c r="AN118" s="10"/>
      <c r="AO118" s="10"/>
    </row>
    <row r="119" spans="39:41" s="3" customFormat="1" ht="15">
      <c r="AM119" s="10"/>
      <c r="AN119" s="10"/>
      <c r="AO119" s="10"/>
    </row>
    <row r="120" spans="39:41" s="3" customFormat="1" ht="15">
      <c r="AM120" s="10"/>
      <c r="AN120" s="10"/>
      <c r="AO120" s="10"/>
    </row>
    <row r="121" spans="39:41" s="3" customFormat="1" ht="15">
      <c r="AM121" s="10"/>
      <c r="AN121" s="10"/>
      <c r="AO121" s="10"/>
    </row>
    <row r="122" spans="39:41" s="3" customFormat="1" ht="15">
      <c r="AM122" s="10"/>
      <c r="AN122" s="10"/>
      <c r="AO122" s="10"/>
    </row>
    <row r="123" spans="39:41" s="3" customFormat="1" ht="15">
      <c r="AM123" s="10"/>
      <c r="AN123" s="10"/>
      <c r="AO123" s="10"/>
    </row>
    <row r="124" spans="39:41" s="3" customFormat="1" ht="15">
      <c r="AM124" s="10"/>
      <c r="AN124" s="10"/>
      <c r="AO124" s="10"/>
    </row>
    <row r="125" spans="39:41" s="3" customFormat="1" ht="15">
      <c r="AM125" s="10"/>
      <c r="AN125" s="10"/>
      <c r="AO125" s="10"/>
    </row>
    <row r="126" spans="39:41" s="3" customFormat="1" ht="15">
      <c r="AM126" s="10"/>
      <c r="AN126" s="10"/>
      <c r="AO126" s="10"/>
    </row>
    <row r="127" spans="39:41" s="3" customFormat="1" ht="15">
      <c r="AM127" s="10"/>
      <c r="AN127" s="10"/>
      <c r="AO127" s="10"/>
    </row>
    <row r="128" spans="39:41" s="3" customFormat="1" ht="15">
      <c r="AM128" s="10"/>
      <c r="AN128" s="10"/>
      <c r="AO128" s="10"/>
    </row>
    <row r="129" spans="39:41" s="3" customFormat="1" ht="15">
      <c r="AM129" s="10"/>
      <c r="AN129" s="10"/>
      <c r="AO129" s="10"/>
    </row>
    <row r="130" spans="39:41" s="3" customFormat="1" ht="15">
      <c r="AM130" s="10"/>
      <c r="AN130" s="10"/>
      <c r="AO130" s="10"/>
    </row>
    <row r="131" spans="39:41" s="3" customFormat="1" ht="15">
      <c r="AM131" s="10"/>
      <c r="AN131" s="10"/>
      <c r="AO131" s="10"/>
    </row>
    <row r="132" spans="39:41" s="3" customFormat="1" ht="15">
      <c r="AM132" s="10"/>
      <c r="AN132" s="10"/>
      <c r="AO132" s="10"/>
    </row>
    <row r="133" spans="39:41" s="3" customFormat="1" ht="15">
      <c r="AM133" s="10"/>
      <c r="AN133" s="10"/>
      <c r="AO133" s="10"/>
    </row>
    <row r="134" spans="39:41" s="3" customFormat="1" ht="15">
      <c r="AM134" s="10"/>
      <c r="AN134" s="10"/>
      <c r="AO134" s="10"/>
    </row>
    <row r="135" spans="39:41" s="3" customFormat="1" ht="15">
      <c r="AM135" s="10"/>
      <c r="AN135" s="10"/>
      <c r="AO135" s="10"/>
    </row>
    <row r="136" spans="39:41" s="3" customFormat="1" ht="15">
      <c r="AM136" s="10"/>
      <c r="AN136" s="10"/>
      <c r="AO136" s="10"/>
    </row>
    <row r="137" spans="39:41" s="3" customFormat="1" ht="15">
      <c r="AM137" s="10"/>
      <c r="AN137" s="10"/>
      <c r="AO137" s="10"/>
    </row>
    <row r="138" spans="39:41" s="3" customFormat="1" ht="15">
      <c r="AM138" s="10"/>
      <c r="AN138" s="10"/>
      <c r="AO138" s="10"/>
    </row>
    <row r="139" spans="39:41" s="3" customFormat="1" ht="15">
      <c r="AM139" s="10"/>
      <c r="AN139" s="10"/>
      <c r="AO139" s="10"/>
    </row>
    <row r="140" spans="39:41" s="3" customFormat="1" ht="15">
      <c r="AM140" s="10"/>
      <c r="AN140" s="10"/>
      <c r="AO140" s="10"/>
    </row>
    <row r="141" spans="39:41" s="3" customFormat="1" ht="15">
      <c r="AM141" s="10"/>
      <c r="AN141" s="10"/>
      <c r="AO141" s="10"/>
    </row>
    <row r="142" spans="39:41" s="3" customFormat="1" ht="15">
      <c r="AM142" s="10"/>
      <c r="AN142" s="10"/>
      <c r="AO142" s="10"/>
    </row>
    <row r="143" spans="39:41" s="3" customFormat="1" ht="15">
      <c r="AM143" s="10"/>
      <c r="AN143" s="10"/>
      <c r="AO143" s="10"/>
    </row>
    <row r="144" spans="39:41" s="3" customFormat="1" ht="15">
      <c r="AM144" s="10"/>
      <c r="AN144" s="10"/>
      <c r="AO144" s="10"/>
    </row>
    <row r="145" spans="39:41" s="3" customFormat="1" ht="15">
      <c r="AM145" s="10"/>
      <c r="AN145" s="10"/>
      <c r="AO145" s="10"/>
    </row>
    <row r="146" spans="39:41" s="3" customFormat="1" ht="15">
      <c r="AM146" s="10"/>
      <c r="AN146" s="10"/>
      <c r="AO146" s="10"/>
    </row>
    <row r="147" spans="39:41" s="3" customFormat="1" ht="15">
      <c r="AM147" s="10"/>
      <c r="AN147" s="10"/>
      <c r="AO147" s="10"/>
    </row>
    <row r="148" spans="39:41" s="3" customFormat="1" ht="15">
      <c r="AM148" s="10"/>
      <c r="AN148" s="10"/>
      <c r="AO148" s="10"/>
    </row>
    <row r="149" spans="39:41" s="3" customFormat="1" ht="15">
      <c r="AM149" s="10"/>
      <c r="AN149" s="10"/>
      <c r="AO149" s="10"/>
    </row>
    <row r="150" spans="39:41" s="3" customFormat="1" ht="15">
      <c r="AM150" s="10"/>
      <c r="AN150" s="10"/>
      <c r="AO150" s="10"/>
    </row>
    <row r="151" spans="39:41" s="3" customFormat="1" ht="15">
      <c r="AM151" s="10"/>
      <c r="AN151" s="10"/>
      <c r="AO151" s="10"/>
    </row>
    <row r="152" spans="39:41" s="3" customFormat="1" ht="15">
      <c r="AM152" s="10"/>
      <c r="AN152" s="10"/>
      <c r="AO152" s="10"/>
    </row>
    <row r="153" spans="39:41" s="3" customFormat="1" ht="15">
      <c r="AM153" s="10"/>
      <c r="AN153" s="10"/>
      <c r="AO153" s="10"/>
    </row>
    <row r="154" spans="39:41" s="3" customFormat="1" ht="15">
      <c r="AM154" s="10"/>
      <c r="AN154" s="10"/>
      <c r="AO154" s="10"/>
    </row>
    <row r="155" spans="39:41" s="3" customFormat="1" ht="15">
      <c r="AM155" s="10"/>
      <c r="AN155" s="10"/>
      <c r="AO155" s="10"/>
    </row>
    <row r="156" spans="39:41" s="3" customFormat="1" ht="15">
      <c r="AM156" s="10"/>
      <c r="AN156" s="10"/>
      <c r="AO156" s="10"/>
    </row>
    <row r="157" spans="39:41" s="3" customFormat="1" ht="15">
      <c r="AM157" s="10"/>
      <c r="AN157" s="10"/>
      <c r="AO157" s="10"/>
    </row>
    <row r="158" spans="39:41" s="3" customFormat="1" ht="15">
      <c r="AM158" s="10"/>
      <c r="AN158" s="10"/>
      <c r="AO158" s="10"/>
    </row>
    <row r="159" spans="39:41" s="3" customFormat="1" ht="15">
      <c r="AM159" s="10"/>
      <c r="AN159" s="10"/>
      <c r="AO159" s="10"/>
    </row>
    <row r="160" spans="39:41" s="3" customFormat="1" ht="15">
      <c r="AM160" s="10"/>
      <c r="AN160" s="10"/>
      <c r="AO160" s="10"/>
    </row>
    <row r="161" spans="39:41" s="3" customFormat="1" ht="15">
      <c r="AM161" s="10"/>
      <c r="AN161" s="10"/>
      <c r="AO161" s="10"/>
    </row>
    <row r="162" spans="39:41" s="3" customFormat="1" ht="15">
      <c r="AM162" s="10"/>
      <c r="AN162" s="10"/>
      <c r="AO162" s="10"/>
    </row>
    <row r="163" spans="39:41" s="3" customFormat="1" ht="15">
      <c r="AM163" s="10"/>
      <c r="AN163" s="10"/>
      <c r="AO163" s="10"/>
    </row>
    <row r="164" spans="39:41" s="3" customFormat="1" ht="15">
      <c r="AM164" s="10"/>
      <c r="AN164" s="10"/>
      <c r="AO164" s="10"/>
    </row>
    <row r="165" spans="39:41" s="3" customFormat="1" ht="15">
      <c r="AM165" s="10"/>
      <c r="AN165" s="10"/>
      <c r="AO165" s="10"/>
    </row>
    <row r="166" spans="39:41" s="3" customFormat="1" ht="15">
      <c r="AM166" s="10"/>
      <c r="AN166" s="10"/>
      <c r="AO166" s="10"/>
    </row>
    <row r="167" spans="39:41" s="3" customFormat="1" ht="15">
      <c r="AM167" s="10"/>
      <c r="AN167" s="10"/>
      <c r="AO167" s="10"/>
    </row>
    <row r="168" spans="39:41" s="3" customFormat="1" ht="15">
      <c r="AM168" s="10"/>
      <c r="AN168" s="10"/>
      <c r="AO168" s="10"/>
    </row>
    <row r="169" spans="39:41" s="3" customFormat="1" ht="15">
      <c r="AM169" s="10"/>
      <c r="AN169" s="10"/>
      <c r="AO169" s="10"/>
    </row>
    <row r="170" spans="39:41" s="3" customFormat="1" ht="15">
      <c r="AM170" s="10"/>
      <c r="AN170" s="10"/>
      <c r="AO170" s="10"/>
    </row>
    <row r="171" spans="39:41" s="3" customFormat="1" ht="15">
      <c r="AM171" s="10"/>
      <c r="AN171" s="10"/>
      <c r="AO171" s="10"/>
    </row>
    <row r="172" spans="39:41" s="3" customFormat="1" ht="15">
      <c r="AM172" s="10"/>
      <c r="AN172" s="10"/>
      <c r="AO172" s="10"/>
    </row>
    <row r="173" spans="39:41" s="3" customFormat="1" ht="15">
      <c r="AM173" s="10"/>
      <c r="AN173" s="10"/>
      <c r="AO173" s="10"/>
    </row>
    <row r="174" spans="39:41" s="3" customFormat="1" ht="15">
      <c r="AM174" s="10"/>
      <c r="AN174" s="10"/>
      <c r="AO174" s="10"/>
    </row>
    <row r="175" spans="39:41" s="3" customFormat="1" ht="15">
      <c r="AM175" s="10"/>
      <c r="AN175" s="10"/>
      <c r="AO175" s="10"/>
    </row>
    <row r="176" spans="39:41" s="3" customFormat="1" ht="15">
      <c r="AM176" s="10"/>
      <c r="AN176" s="10"/>
      <c r="AO176" s="10"/>
    </row>
    <row r="177" spans="39:41" s="3" customFormat="1" ht="15">
      <c r="AM177" s="10"/>
      <c r="AN177" s="10"/>
      <c r="AO177" s="10"/>
    </row>
    <row r="178" spans="39:41" s="3" customFormat="1" ht="15">
      <c r="AM178" s="10"/>
      <c r="AN178" s="10"/>
      <c r="AO178" s="10"/>
    </row>
    <row r="179" spans="39:41" s="3" customFormat="1" ht="15">
      <c r="AM179" s="10"/>
      <c r="AN179" s="10"/>
      <c r="AO179" s="10"/>
    </row>
    <row r="180" spans="39:41" s="3" customFormat="1" ht="15">
      <c r="AM180" s="10"/>
      <c r="AN180" s="10"/>
      <c r="AO180" s="10"/>
    </row>
    <row r="181" spans="39:41" s="3" customFormat="1" ht="15">
      <c r="AM181" s="10"/>
      <c r="AN181" s="10"/>
      <c r="AO181" s="10"/>
    </row>
    <row r="182" spans="39:41" s="3" customFormat="1" ht="15">
      <c r="AM182" s="10"/>
      <c r="AN182" s="10"/>
      <c r="AO182" s="10"/>
    </row>
    <row r="183" spans="39:41" s="3" customFormat="1" ht="15">
      <c r="AM183" s="10"/>
      <c r="AN183" s="10"/>
      <c r="AO183" s="10"/>
    </row>
    <row r="184" spans="39:41" s="3" customFormat="1" ht="15">
      <c r="AM184" s="10"/>
      <c r="AN184" s="10"/>
      <c r="AO184" s="10"/>
    </row>
    <row r="185" spans="39:41" s="3" customFormat="1" ht="15">
      <c r="AM185" s="10"/>
      <c r="AN185" s="10"/>
      <c r="AO185" s="10"/>
    </row>
    <row r="186" spans="39:41" s="3" customFormat="1" ht="15">
      <c r="AM186" s="10"/>
      <c r="AN186" s="10"/>
      <c r="AO186" s="10"/>
    </row>
    <row r="187" spans="39:41" s="3" customFormat="1" ht="15">
      <c r="AM187" s="10"/>
      <c r="AN187" s="10"/>
      <c r="AO187" s="10"/>
    </row>
    <row r="188" spans="39:41" s="3" customFormat="1" ht="15">
      <c r="AM188" s="10"/>
      <c r="AN188" s="10"/>
      <c r="AO188" s="10"/>
    </row>
    <row r="189" spans="39:41" s="3" customFormat="1" ht="15">
      <c r="AM189" s="10"/>
      <c r="AN189" s="10"/>
      <c r="AO189" s="10"/>
    </row>
    <row r="190" spans="39:41" s="3" customFormat="1" ht="15">
      <c r="AM190" s="10"/>
      <c r="AN190" s="10"/>
      <c r="AO190" s="10"/>
    </row>
    <row r="191" spans="39:41" s="3" customFormat="1" ht="15">
      <c r="AM191" s="10"/>
      <c r="AN191" s="10"/>
      <c r="AO191" s="10"/>
    </row>
    <row r="192" spans="39:41" s="3" customFormat="1" ht="15">
      <c r="AM192" s="10"/>
      <c r="AN192" s="10"/>
      <c r="AO192" s="10"/>
    </row>
    <row r="193" spans="39:41" s="3" customFormat="1" ht="15">
      <c r="AM193" s="10"/>
      <c r="AN193" s="10"/>
      <c r="AO193" s="10"/>
    </row>
    <row r="194" spans="39:41" s="3" customFormat="1" ht="15">
      <c r="AM194" s="10"/>
      <c r="AN194" s="10"/>
      <c r="AO194" s="10"/>
    </row>
    <row r="195" spans="39:41" s="3" customFormat="1" ht="15">
      <c r="AM195" s="10"/>
      <c r="AN195" s="10"/>
      <c r="AO195" s="10"/>
    </row>
    <row r="196" spans="39:41" s="3" customFormat="1" ht="15">
      <c r="AM196" s="10"/>
      <c r="AN196" s="10"/>
      <c r="AO196" s="10"/>
    </row>
    <row r="197" spans="39:41" s="3" customFormat="1" ht="15">
      <c r="AM197" s="10"/>
      <c r="AN197" s="10"/>
      <c r="AO197" s="10"/>
    </row>
    <row r="198" spans="39:41" s="3" customFormat="1" ht="15">
      <c r="AM198" s="10"/>
      <c r="AN198" s="10"/>
      <c r="AO198" s="10"/>
    </row>
    <row r="199" spans="39:41" s="3" customFormat="1" ht="15">
      <c r="AM199" s="10"/>
      <c r="AN199" s="10"/>
      <c r="AO199" s="10"/>
    </row>
    <row r="200" spans="39:41" s="3" customFormat="1" ht="15">
      <c r="AM200" s="10"/>
      <c r="AN200" s="10"/>
      <c r="AO200" s="10"/>
    </row>
    <row r="201" spans="39:41" s="3" customFormat="1" ht="15">
      <c r="AM201" s="10"/>
      <c r="AN201" s="10"/>
      <c r="AO201" s="10"/>
    </row>
    <row r="202" spans="39:41" s="3" customFormat="1" ht="15">
      <c r="AM202" s="10"/>
      <c r="AN202" s="10"/>
      <c r="AO202" s="10"/>
    </row>
    <row r="203" spans="39:41" s="3" customFormat="1" ht="15">
      <c r="AM203" s="10"/>
      <c r="AN203" s="10"/>
      <c r="AO203" s="10"/>
    </row>
    <row r="204" spans="39:41" s="3" customFormat="1" ht="15">
      <c r="AM204" s="10"/>
      <c r="AN204" s="10"/>
      <c r="AO204" s="10"/>
    </row>
    <row r="205" spans="39:41" s="3" customFormat="1" ht="15">
      <c r="AM205" s="10"/>
      <c r="AN205" s="10"/>
      <c r="AO205" s="10"/>
    </row>
    <row r="206" spans="39:41" s="3" customFormat="1" ht="15">
      <c r="AM206" s="10"/>
      <c r="AN206" s="10"/>
      <c r="AO206" s="10"/>
    </row>
    <row r="207" spans="39:41" s="3" customFormat="1" ht="15">
      <c r="AM207" s="10"/>
      <c r="AN207" s="10"/>
      <c r="AO207" s="10"/>
    </row>
    <row r="208" spans="39:41" s="3" customFormat="1" ht="15">
      <c r="AM208" s="10"/>
      <c r="AN208" s="10"/>
      <c r="AO208" s="10"/>
    </row>
    <row r="209" spans="39:41" s="3" customFormat="1" ht="15">
      <c r="AM209" s="10"/>
      <c r="AN209" s="10"/>
      <c r="AO209" s="10"/>
    </row>
    <row r="210" spans="39:41" s="3" customFormat="1" ht="15">
      <c r="AM210" s="10"/>
      <c r="AN210" s="10"/>
      <c r="AO210" s="10"/>
    </row>
    <row r="211" spans="39:41" s="3" customFormat="1" ht="15">
      <c r="AM211" s="10"/>
      <c r="AN211" s="10"/>
      <c r="AO211" s="10"/>
    </row>
    <row r="212" spans="39:41" s="3" customFormat="1" ht="15">
      <c r="AM212" s="10"/>
      <c r="AN212" s="10"/>
      <c r="AO212" s="10"/>
    </row>
    <row r="213" spans="39:41" s="3" customFormat="1" ht="15">
      <c r="AM213" s="10"/>
      <c r="AN213" s="10"/>
      <c r="AO213" s="10"/>
    </row>
    <row r="214" spans="39:41" s="3" customFormat="1" ht="15">
      <c r="AM214" s="10"/>
      <c r="AN214" s="10"/>
      <c r="AO214" s="10"/>
    </row>
    <row r="215" spans="39:41" s="3" customFormat="1" ht="15">
      <c r="AM215" s="10"/>
      <c r="AN215" s="10"/>
      <c r="AO215" s="10"/>
    </row>
    <row r="216" spans="39:41" s="3" customFormat="1" ht="15">
      <c r="AM216" s="10"/>
      <c r="AN216" s="10"/>
      <c r="AO216" s="10"/>
    </row>
    <row r="217" spans="39:41" s="3" customFormat="1" ht="15">
      <c r="AM217" s="10"/>
      <c r="AN217" s="10"/>
      <c r="AO217" s="10"/>
    </row>
    <row r="218" spans="39:41" s="3" customFormat="1" ht="15">
      <c r="AM218" s="10"/>
      <c r="AN218" s="10"/>
      <c r="AO218" s="10"/>
    </row>
    <row r="219" spans="39:41" s="3" customFormat="1" ht="15">
      <c r="AM219" s="10"/>
      <c r="AN219" s="10"/>
      <c r="AO219" s="10"/>
    </row>
    <row r="220" spans="39:41" s="3" customFormat="1" ht="15">
      <c r="AM220" s="10"/>
      <c r="AN220" s="10"/>
      <c r="AO220" s="10"/>
    </row>
    <row r="221" spans="39:41" s="3" customFormat="1" ht="15">
      <c r="AM221" s="10"/>
      <c r="AN221" s="10"/>
      <c r="AO221" s="10"/>
    </row>
    <row r="222" spans="39:41" s="3" customFormat="1" ht="15">
      <c r="AM222" s="10"/>
      <c r="AN222" s="10"/>
      <c r="AO222" s="10"/>
    </row>
    <row r="223" spans="39:41" s="3" customFormat="1" ht="15">
      <c r="AM223" s="10"/>
      <c r="AN223" s="10"/>
      <c r="AO223" s="10"/>
    </row>
    <row r="224" spans="39:41" s="3" customFormat="1" ht="15">
      <c r="AM224" s="10"/>
      <c r="AN224" s="10"/>
      <c r="AO224" s="10"/>
    </row>
    <row r="225" spans="39:41" s="3" customFormat="1" ht="15">
      <c r="AM225" s="10"/>
      <c r="AN225" s="10"/>
      <c r="AO225" s="10"/>
    </row>
    <row r="226" spans="39:41" s="3" customFormat="1" ht="15">
      <c r="AM226" s="10"/>
      <c r="AN226" s="10"/>
      <c r="AO226" s="10"/>
    </row>
    <row r="227" spans="39:41" s="3" customFormat="1" ht="15">
      <c r="AM227" s="10"/>
      <c r="AN227" s="10"/>
      <c r="AO227" s="10"/>
    </row>
    <row r="228" spans="39:41" s="3" customFormat="1" ht="15">
      <c r="AM228" s="10"/>
      <c r="AN228" s="10"/>
      <c r="AO228" s="10"/>
    </row>
    <row r="229" spans="39:41" s="3" customFormat="1" ht="15">
      <c r="AM229" s="10"/>
      <c r="AN229" s="10"/>
      <c r="AO229" s="10"/>
    </row>
    <row r="230" spans="39:41" s="3" customFormat="1" ht="15">
      <c r="AM230" s="10"/>
      <c r="AN230" s="10"/>
      <c r="AO230" s="10"/>
    </row>
    <row r="231" spans="39:41" s="3" customFormat="1" ht="15">
      <c r="AM231" s="10"/>
      <c r="AN231" s="10"/>
      <c r="AO231" s="10"/>
    </row>
    <row r="232" spans="39:41" s="3" customFormat="1" ht="15">
      <c r="AM232" s="10"/>
      <c r="AN232" s="10"/>
      <c r="AO232" s="10"/>
    </row>
    <row r="233" spans="39:41" s="3" customFormat="1" ht="15">
      <c r="AM233" s="10"/>
      <c r="AN233" s="10"/>
      <c r="AO233" s="10"/>
    </row>
    <row r="234" spans="39:41" s="3" customFormat="1" ht="15">
      <c r="AM234" s="10"/>
      <c r="AN234" s="10"/>
      <c r="AO234" s="10"/>
    </row>
    <row r="235" spans="39:41" s="3" customFormat="1" ht="15">
      <c r="AM235" s="10"/>
      <c r="AN235" s="10"/>
      <c r="AO235" s="10"/>
    </row>
    <row r="236" spans="39:41" s="3" customFormat="1" ht="15">
      <c r="AM236" s="10"/>
      <c r="AN236" s="10"/>
      <c r="AO236" s="10"/>
    </row>
    <row r="237" spans="39:41" s="3" customFormat="1" ht="15">
      <c r="AM237" s="10"/>
      <c r="AN237" s="10"/>
      <c r="AO237" s="10"/>
    </row>
    <row r="238" spans="39:41" s="3" customFormat="1" ht="15">
      <c r="AM238" s="10"/>
      <c r="AN238" s="10"/>
      <c r="AO238" s="10"/>
    </row>
    <row r="239" spans="39:41" s="3" customFormat="1" ht="15">
      <c r="AM239" s="10"/>
      <c r="AN239" s="10"/>
      <c r="AO239" s="10"/>
    </row>
    <row r="240" spans="39:41" s="3" customFormat="1" ht="15">
      <c r="AM240" s="10"/>
      <c r="AN240" s="10"/>
      <c r="AO240" s="10"/>
    </row>
    <row r="241" spans="39:41" s="3" customFormat="1" ht="15">
      <c r="AM241" s="10"/>
      <c r="AN241" s="10"/>
      <c r="AO241" s="10"/>
    </row>
    <row r="242" spans="39:41" s="3" customFormat="1" ht="15">
      <c r="AM242" s="10"/>
      <c r="AN242" s="10"/>
      <c r="AO242" s="10"/>
    </row>
    <row r="243" spans="39:41" s="3" customFormat="1" ht="15">
      <c r="AM243" s="10"/>
      <c r="AN243" s="10"/>
      <c r="AO243" s="10"/>
    </row>
    <row r="244" spans="39:41" s="3" customFormat="1" ht="15">
      <c r="AM244" s="10"/>
      <c r="AN244" s="10"/>
      <c r="AO244" s="10"/>
    </row>
    <row r="245" spans="39:41" s="3" customFormat="1" ht="15">
      <c r="AM245" s="10"/>
      <c r="AN245" s="10"/>
      <c r="AO245" s="10"/>
    </row>
    <row r="246" spans="39:41" s="3" customFormat="1" ht="15">
      <c r="AM246" s="10"/>
      <c r="AN246" s="10"/>
      <c r="AO246" s="10"/>
    </row>
    <row r="247" spans="39:41" s="3" customFormat="1" ht="15">
      <c r="AM247" s="10"/>
      <c r="AN247" s="10"/>
      <c r="AO247" s="10"/>
    </row>
    <row r="248" spans="39:41" s="3" customFormat="1" ht="15">
      <c r="AM248" s="10"/>
      <c r="AN248" s="10"/>
      <c r="AO248" s="10"/>
    </row>
    <row r="249" spans="39:41" s="3" customFormat="1" ht="15">
      <c r="AM249" s="10"/>
      <c r="AN249" s="10"/>
      <c r="AO249" s="10"/>
    </row>
    <row r="250" spans="39:41" s="3" customFormat="1" ht="15">
      <c r="AM250" s="10"/>
      <c r="AN250" s="10"/>
      <c r="AO250" s="10"/>
    </row>
    <row r="251" spans="39:41" s="3" customFormat="1" ht="15">
      <c r="AM251" s="10"/>
      <c r="AN251" s="10"/>
      <c r="AO251" s="10"/>
    </row>
    <row r="252" spans="39:41" s="3" customFormat="1" ht="15">
      <c r="AM252" s="10"/>
      <c r="AN252" s="10"/>
      <c r="AO252" s="10"/>
    </row>
    <row r="253" spans="39:41" s="3" customFormat="1" ht="15">
      <c r="AM253" s="10"/>
      <c r="AN253" s="10"/>
      <c r="AO253" s="10"/>
    </row>
    <row r="254" spans="39:41" s="3" customFormat="1" ht="15">
      <c r="AM254" s="10"/>
      <c r="AN254" s="10"/>
      <c r="AO254" s="10"/>
    </row>
    <row r="255" spans="39:41" s="3" customFormat="1" ht="15">
      <c r="AM255" s="10"/>
      <c r="AN255" s="10"/>
      <c r="AO255" s="10"/>
    </row>
    <row r="256" spans="39:41" s="3" customFormat="1" ht="15">
      <c r="AM256" s="10"/>
      <c r="AN256" s="10"/>
      <c r="AO256" s="10"/>
    </row>
    <row r="257" spans="39:41" s="3" customFormat="1" ht="15">
      <c r="AM257" s="10"/>
      <c r="AN257" s="10"/>
      <c r="AO257" s="10"/>
    </row>
    <row r="258" spans="39:41" s="3" customFormat="1" ht="15">
      <c r="AM258" s="10"/>
      <c r="AN258" s="10"/>
      <c r="AO258" s="10"/>
    </row>
    <row r="259" spans="39:41" s="3" customFormat="1" ht="15">
      <c r="AM259" s="10"/>
      <c r="AN259" s="10"/>
      <c r="AO259" s="10"/>
    </row>
    <row r="260" spans="39:41" s="3" customFormat="1" ht="15">
      <c r="AM260" s="10"/>
      <c r="AN260" s="10"/>
      <c r="AO260" s="10"/>
    </row>
    <row r="261" spans="39:41" s="3" customFormat="1" ht="15">
      <c r="AM261" s="10"/>
      <c r="AN261" s="10"/>
      <c r="AO261" s="10"/>
    </row>
    <row r="262" spans="39:41" s="3" customFormat="1" ht="15">
      <c r="AM262" s="10"/>
      <c r="AN262" s="10"/>
      <c r="AO262" s="10"/>
    </row>
    <row r="263" spans="39:41" s="3" customFormat="1" ht="15">
      <c r="AM263" s="10"/>
      <c r="AN263" s="10"/>
      <c r="AO263" s="10"/>
    </row>
    <row r="264" spans="39:41" s="3" customFormat="1" ht="15">
      <c r="AM264" s="10"/>
      <c r="AN264" s="10"/>
      <c r="AO264" s="10"/>
    </row>
    <row r="265" spans="39:41" s="3" customFormat="1" ht="15">
      <c r="AM265" s="10"/>
      <c r="AN265" s="10"/>
      <c r="AO265" s="10"/>
    </row>
    <row r="266" spans="39:41" s="3" customFormat="1" ht="15">
      <c r="AM266" s="10"/>
      <c r="AN266" s="10"/>
      <c r="AO266" s="10"/>
    </row>
    <row r="267" spans="39:41" s="3" customFormat="1" ht="15">
      <c r="AM267" s="10"/>
      <c r="AN267" s="10"/>
      <c r="AO267" s="10"/>
    </row>
    <row r="268" spans="39:41" s="3" customFormat="1" ht="15">
      <c r="AM268" s="10"/>
      <c r="AN268" s="10"/>
      <c r="AO268" s="10"/>
    </row>
    <row r="269" spans="39:41" s="3" customFormat="1" ht="15">
      <c r="AM269" s="10"/>
      <c r="AN269" s="10"/>
      <c r="AO269" s="10"/>
    </row>
    <row r="270" spans="39:41" s="3" customFormat="1" ht="15">
      <c r="AM270" s="10"/>
      <c r="AN270" s="10"/>
      <c r="AO270" s="10"/>
    </row>
    <row r="271" spans="39:41" s="3" customFormat="1" ht="15">
      <c r="AM271" s="10"/>
      <c r="AN271" s="10"/>
      <c r="AO271" s="10"/>
    </row>
    <row r="272" spans="39:41" s="3" customFormat="1" ht="15">
      <c r="AM272" s="10"/>
      <c r="AN272" s="10"/>
      <c r="AO272" s="10"/>
    </row>
    <row r="273" spans="39:41" s="3" customFormat="1" ht="15">
      <c r="AM273" s="10"/>
      <c r="AN273" s="10"/>
      <c r="AO273" s="10"/>
    </row>
    <row r="274" spans="39:41" s="3" customFormat="1" ht="15">
      <c r="AM274" s="10"/>
      <c r="AN274" s="10"/>
      <c r="AO274" s="10"/>
    </row>
    <row r="275" spans="39:41" s="3" customFormat="1" ht="15">
      <c r="AM275" s="10"/>
      <c r="AN275" s="10"/>
      <c r="AO275" s="10"/>
    </row>
    <row r="276" spans="39:41" s="3" customFormat="1" ht="15">
      <c r="AM276" s="10"/>
      <c r="AN276" s="10"/>
      <c r="AO276" s="10"/>
    </row>
    <row r="277" spans="39:41" s="3" customFormat="1" ht="15">
      <c r="AM277" s="10"/>
      <c r="AN277" s="10"/>
      <c r="AO277" s="10"/>
    </row>
    <row r="278" spans="39:41" s="3" customFormat="1" ht="15">
      <c r="AM278" s="10"/>
      <c r="AN278" s="10"/>
      <c r="AO278" s="10"/>
    </row>
    <row r="279" spans="39:41" s="3" customFormat="1" ht="15">
      <c r="AM279" s="10"/>
      <c r="AN279" s="10"/>
      <c r="AO279" s="10"/>
    </row>
    <row r="280" spans="39:41" s="3" customFormat="1" ht="15">
      <c r="AM280" s="10"/>
      <c r="AN280" s="10"/>
      <c r="AO280" s="10"/>
    </row>
    <row r="281" spans="39:41" s="3" customFormat="1" ht="15">
      <c r="AM281" s="10"/>
      <c r="AN281" s="10"/>
      <c r="AO281" s="10"/>
    </row>
    <row r="282" spans="39:41" s="3" customFormat="1" ht="15">
      <c r="AM282" s="10"/>
      <c r="AN282" s="10"/>
      <c r="AO282" s="10"/>
    </row>
    <row r="283" spans="39:41" s="3" customFormat="1" ht="15">
      <c r="AM283" s="10"/>
      <c r="AN283" s="10"/>
      <c r="AO283" s="10"/>
    </row>
    <row r="284" spans="39:41" s="3" customFormat="1" ht="15">
      <c r="AM284" s="10"/>
      <c r="AN284" s="10"/>
      <c r="AO284" s="10"/>
    </row>
    <row r="285" spans="39:41" s="3" customFormat="1" ht="15">
      <c r="AM285" s="10"/>
      <c r="AN285" s="10"/>
      <c r="AO285" s="10"/>
    </row>
    <row r="286" spans="39:41" s="3" customFormat="1" ht="15">
      <c r="AM286" s="10"/>
      <c r="AN286" s="10"/>
      <c r="AO286" s="10"/>
    </row>
    <row r="287" spans="39:41" s="3" customFormat="1" ht="15">
      <c r="AM287" s="10"/>
      <c r="AN287" s="10"/>
      <c r="AO287" s="10"/>
    </row>
    <row r="288" spans="39:41" s="3" customFormat="1" ht="15">
      <c r="AM288" s="10"/>
      <c r="AN288" s="10"/>
      <c r="AO288" s="10"/>
    </row>
    <row r="289" spans="39:41" s="3" customFormat="1" ht="15">
      <c r="AM289" s="10"/>
      <c r="AN289" s="10"/>
      <c r="AO289" s="10"/>
    </row>
    <row r="290" spans="39:41" s="3" customFormat="1" ht="15">
      <c r="AM290" s="10"/>
      <c r="AN290" s="10"/>
      <c r="AO290" s="10"/>
    </row>
    <row r="291" spans="39:41" s="3" customFormat="1" ht="15">
      <c r="AM291" s="10"/>
      <c r="AN291" s="10"/>
      <c r="AO291" s="10"/>
    </row>
    <row r="292" spans="39:41" s="3" customFormat="1" ht="15">
      <c r="AM292" s="10"/>
      <c r="AN292" s="10"/>
      <c r="AO292" s="10"/>
    </row>
    <row r="293" spans="39:41" s="3" customFormat="1" ht="15">
      <c r="AM293" s="10"/>
      <c r="AN293" s="10"/>
      <c r="AO293" s="10"/>
    </row>
    <row r="294" spans="39:41" s="3" customFormat="1" ht="15">
      <c r="AM294" s="10"/>
      <c r="AN294" s="10"/>
      <c r="AO294" s="10"/>
    </row>
    <row r="295" spans="39:41" s="3" customFormat="1" ht="15">
      <c r="AM295" s="10"/>
      <c r="AN295" s="10"/>
      <c r="AO295" s="10"/>
    </row>
    <row r="296" spans="39:41" s="3" customFormat="1" ht="15">
      <c r="AM296" s="10"/>
      <c r="AN296" s="10"/>
      <c r="AO296" s="10"/>
    </row>
    <row r="297" spans="39:41" s="3" customFormat="1" ht="15">
      <c r="AM297" s="10"/>
      <c r="AN297" s="10"/>
      <c r="AO297" s="10"/>
    </row>
    <row r="298" spans="39:41" s="3" customFormat="1" ht="15">
      <c r="AM298" s="10"/>
      <c r="AN298" s="10"/>
      <c r="AO298" s="10"/>
    </row>
    <row r="299" spans="39:41" s="3" customFormat="1" ht="15">
      <c r="AM299" s="10"/>
      <c r="AN299" s="10"/>
      <c r="AO299" s="10"/>
    </row>
    <row r="300" spans="39:41" s="3" customFormat="1" ht="15">
      <c r="AM300" s="10"/>
      <c r="AN300" s="10"/>
      <c r="AO300" s="10"/>
    </row>
    <row r="301" spans="39:41" s="3" customFormat="1" ht="15">
      <c r="AM301" s="10"/>
      <c r="AN301" s="10"/>
      <c r="AO301" s="10"/>
    </row>
    <row r="302" spans="39:41" s="3" customFormat="1" ht="15">
      <c r="AM302" s="10"/>
      <c r="AN302" s="10"/>
      <c r="AO302" s="10"/>
    </row>
    <row r="303" spans="39:41" s="3" customFormat="1" ht="15">
      <c r="AM303" s="10"/>
      <c r="AN303" s="10"/>
      <c r="AO303" s="10"/>
    </row>
    <row r="304" spans="39:41" s="3" customFormat="1" ht="15">
      <c r="AM304" s="10"/>
      <c r="AN304" s="10"/>
      <c r="AO304" s="10"/>
    </row>
    <row r="305" spans="39:41" s="3" customFormat="1" ht="15">
      <c r="AM305" s="10"/>
      <c r="AN305" s="10"/>
      <c r="AO305" s="10"/>
    </row>
    <row r="306" spans="39:41" s="3" customFormat="1" ht="15">
      <c r="AM306" s="10"/>
      <c r="AN306" s="10"/>
      <c r="AO306" s="10"/>
    </row>
    <row r="307" spans="39:41" s="3" customFormat="1" ht="15">
      <c r="AM307" s="10"/>
      <c r="AN307" s="10"/>
      <c r="AO307" s="10"/>
    </row>
    <row r="308" spans="39:41" s="3" customFormat="1" ht="15">
      <c r="AM308" s="10"/>
      <c r="AN308" s="10"/>
      <c r="AO308" s="10"/>
    </row>
    <row r="309" spans="39:41" s="3" customFormat="1" ht="15">
      <c r="AM309" s="10"/>
      <c r="AN309" s="10"/>
      <c r="AO309" s="10"/>
    </row>
    <row r="310" spans="39:41" s="3" customFormat="1" ht="15">
      <c r="AM310" s="10"/>
      <c r="AN310" s="10"/>
      <c r="AO310" s="10"/>
    </row>
    <row r="311" spans="39:41" s="3" customFormat="1" ht="15">
      <c r="AM311" s="10"/>
      <c r="AN311" s="10"/>
      <c r="AO311" s="10"/>
    </row>
    <row r="312" spans="39:41" s="3" customFormat="1" ht="15">
      <c r="AM312" s="10"/>
      <c r="AN312" s="10"/>
      <c r="AO312" s="10"/>
    </row>
    <row r="313" spans="39:41" s="3" customFormat="1" ht="15">
      <c r="AM313" s="10"/>
      <c r="AN313" s="10"/>
      <c r="AO313" s="10"/>
    </row>
    <row r="314" spans="39:41" s="3" customFormat="1" ht="15">
      <c r="AM314" s="10"/>
      <c r="AN314" s="10"/>
      <c r="AO314" s="10"/>
    </row>
    <row r="315" spans="39:41" s="3" customFormat="1" ht="15">
      <c r="AM315" s="10"/>
      <c r="AN315" s="10"/>
      <c r="AO315" s="10"/>
    </row>
    <row r="316" spans="39:41" s="3" customFormat="1" ht="15">
      <c r="AM316" s="10"/>
      <c r="AN316" s="10"/>
      <c r="AO316" s="10"/>
    </row>
    <row r="317" spans="39:41" s="3" customFormat="1" ht="15">
      <c r="AM317" s="10"/>
      <c r="AN317" s="10"/>
      <c r="AO317" s="10"/>
    </row>
    <row r="318" spans="39:41" s="3" customFormat="1" ht="15">
      <c r="AM318" s="10"/>
      <c r="AN318" s="10"/>
      <c r="AO318" s="10"/>
    </row>
    <row r="319" spans="39:41" s="3" customFormat="1" ht="15">
      <c r="AM319" s="10"/>
      <c r="AN319" s="10"/>
      <c r="AO319" s="10"/>
    </row>
    <row r="320" spans="39:41" s="3" customFormat="1" ht="15">
      <c r="AM320" s="10"/>
      <c r="AN320" s="10"/>
      <c r="AO320" s="10"/>
    </row>
    <row r="321" spans="39:41" s="3" customFormat="1" ht="15">
      <c r="AM321" s="10"/>
      <c r="AN321" s="10"/>
      <c r="AO321" s="10"/>
    </row>
    <row r="322" spans="39:41" s="3" customFormat="1" ht="15">
      <c r="AM322" s="10"/>
      <c r="AN322" s="10"/>
      <c r="AO322" s="10"/>
    </row>
    <row r="323" spans="39:41" s="3" customFormat="1" ht="15">
      <c r="AM323" s="10"/>
      <c r="AN323" s="10"/>
      <c r="AO323" s="10"/>
    </row>
    <row r="324" spans="39:41" s="3" customFormat="1" ht="15">
      <c r="AM324" s="10"/>
      <c r="AN324" s="10"/>
      <c r="AO324" s="10"/>
    </row>
    <row r="325" spans="39:41" s="3" customFormat="1" ht="15">
      <c r="AM325" s="10"/>
      <c r="AN325" s="10"/>
      <c r="AO325" s="10"/>
    </row>
    <row r="326" spans="39:41" s="3" customFormat="1" ht="15">
      <c r="AM326" s="10"/>
      <c r="AN326" s="10"/>
      <c r="AO326" s="10"/>
    </row>
    <row r="327" spans="39:41" s="3" customFormat="1" ht="15">
      <c r="AM327" s="10"/>
      <c r="AN327" s="10"/>
      <c r="AO327" s="10"/>
    </row>
    <row r="328" spans="39:41" s="3" customFormat="1" ht="15">
      <c r="AM328" s="10"/>
      <c r="AN328" s="10"/>
      <c r="AO328" s="10"/>
    </row>
    <row r="329" spans="39:41" s="3" customFormat="1" ht="15">
      <c r="AM329" s="10"/>
      <c r="AN329" s="10"/>
      <c r="AO329" s="10"/>
    </row>
    <row r="330" spans="39:41" s="3" customFormat="1" ht="15">
      <c r="AM330" s="10"/>
      <c r="AN330" s="10"/>
      <c r="AO330" s="10"/>
    </row>
    <row r="331" spans="39:41" s="3" customFormat="1" ht="15">
      <c r="AM331" s="10"/>
      <c r="AN331" s="10"/>
      <c r="AO331" s="10"/>
    </row>
    <row r="332" spans="39:41" s="3" customFormat="1" ht="15">
      <c r="AM332" s="10"/>
      <c r="AN332" s="10"/>
      <c r="AO332" s="10"/>
    </row>
    <row r="333" spans="39:41" s="3" customFormat="1" ht="15">
      <c r="AM333" s="10"/>
      <c r="AN333" s="10"/>
      <c r="AO333" s="10"/>
    </row>
    <row r="334" spans="39:41" s="3" customFormat="1" ht="15">
      <c r="AM334" s="10"/>
      <c r="AN334" s="10"/>
      <c r="AO334" s="10"/>
    </row>
    <row r="335" spans="39:41" s="3" customFormat="1" ht="15">
      <c r="AM335" s="10"/>
      <c r="AN335" s="10"/>
      <c r="AO335" s="10"/>
    </row>
    <row r="336" spans="39:41" s="3" customFormat="1" ht="15">
      <c r="AM336" s="10"/>
      <c r="AN336" s="10"/>
      <c r="AO336" s="10"/>
    </row>
    <row r="337" spans="39:41" s="3" customFormat="1" ht="15">
      <c r="AM337" s="10"/>
      <c r="AN337" s="10"/>
      <c r="AO337" s="10"/>
    </row>
    <row r="338" spans="39:41" s="3" customFormat="1" ht="15">
      <c r="AM338" s="10"/>
      <c r="AN338" s="10"/>
      <c r="AO338" s="10"/>
    </row>
    <row r="339" spans="39:41" s="3" customFormat="1" ht="15">
      <c r="AM339" s="10"/>
      <c r="AN339" s="10"/>
      <c r="AO339" s="10"/>
    </row>
    <row r="340" spans="39:41" s="3" customFormat="1" ht="15">
      <c r="AM340" s="10"/>
      <c r="AN340" s="10"/>
      <c r="AO340" s="10"/>
    </row>
    <row r="341" spans="39:41" s="3" customFormat="1" ht="15">
      <c r="AM341" s="10"/>
      <c r="AN341" s="10"/>
      <c r="AO341" s="10"/>
    </row>
    <row r="342" spans="39:41" s="3" customFormat="1" ht="15">
      <c r="AM342" s="10"/>
      <c r="AN342" s="10"/>
      <c r="AO342" s="10"/>
    </row>
    <row r="343" spans="39:41" s="3" customFormat="1" ht="15">
      <c r="AM343" s="10"/>
      <c r="AN343" s="10"/>
      <c r="AO343" s="10"/>
    </row>
    <row r="344" spans="39:41" s="3" customFormat="1" ht="15">
      <c r="AM344" s="10"/>
      <c r="AN344" s="10"/>
      <c r="AO344" s="10"/>
    </row>
    <row r="345" spans="39:41" s="3" customFormat="1" ht="15">
      <c r="AM345" s="10"/>
      <c r="AN345" s="10"/>
      <c r="AO345" s="10"/>
    </row>
    <row r="346" spans="39:41" s="3" customFormat="1" ht="15">
      <c r="AM346" s="10"/>
      <c r="AN346" s="10"/>
      <c r="AO346" s="10"/>
    </row>
    <row r="347" spans="39:41" s="3" customFormat="1" ht="15">
      <c r="AM347" s="10"/>
      <c r="AN347" s="10"/>
      <c r="AO347" s="10"/>
    </row>
    <row r="348" spans="39:41" s="3" customFormat="1" ht="15">
      <c r="AM348" s="10"/>
      <c r="AN348" s="10"/>
      <c r="AO348" s="10"/>
    </row>
    <row r="349" spans="39:41" s="3" customFormat="1" ht="15">
      <c r="AM349" s="10"/>
      <c r="AN349" s="10"/>
      <c r="AO349" s="10"/>
    </row>
    <row r="350" spans="39:41" s="3" customFormat="1" ht="15">
      <c r="AM350" s="10"/>
      <c r="AN350" s="10"/>
      <c r="AO350" s="10"/>
    </row>
    <row r="351" spans="39:41" s="3" customFormat="1" ht="15">
      <c r="AM351" s="10"/>
      <c r="AN351" s="10"/>
      <c r="AO351" s="10"/>
    </row>
    <row r="352" spans="39:41" s="3" customFormat="1" ht="15">
      <c r="AM352" s="10"/>
      <c r="AN352" s="10"/>
      <c r="AO352" s="10"/>
    </row>
    <row r="353" spans="39:41" s="3" customFormat="1" ht="15">
      <c r="AM353" s="10"/>
      <c r="AN353" s="10"/>
      <c r="AO353" s="10"/>
    </row>
    <row r="354" spans="39:41" s="3" customFormat="1" ht="15">
      <c r="AM354" s="10"/>
      <c r="AN354" s="10"/>
      <c r="AO354" s="10"/>
    </row>
    <row r="355" spans="39:41" s="3" customFormat="1" ht="15">
      <c r="AM355" s="10"/>
      <c r="AN355" s="10"/>
      <c r="AO355" s="10"/>
    </row>
    <row r="356" spans="39:41" s="3" customFormat="1" ht="15">
      <c r="AM356" s="10"/>
      <c r="AN356" s="10"/>
      <c r="AO356" s="10"/>
    </row>
    <row r="357" spans="39:41" s="3" customFormat="1" ht="15">
      <c r="AM357" s="10"/>
      <c r="AN357" s="10"/>
      <c r="AO357" s="10"/>
    </row>
    <row r="358" spans="39:41" s="3" customFormat="1" ht="15">
      <c r="AM358" s="10"/>
      <c r="AN358" s="10"/>
      <c r="AO358" s="10"/>
    </row>
    <row r="359" spans="39:41" s="3" customFormat="1" ht="15">
      <c r="AM359" s="10"/>
      <c r="AN359" s="10"/>
      <c r="AO359" s="10"/>
    </row>
    <row r="360" spans="39:41" s="3" customFormat="1" ht="15">
      <c r="AM360" s="10"/>
      <c r="AN360" s="10"/>
      <c r="AO360" s="10"/>
    </row>
    <row r="361" spans="39:41" s="3" customFormat="1" ht="15">
      <c r="AM361" s="10"/>
      <c r="AN361" s="10"/>
      <c r="AO361" s="10"/>
    </row>
    <row r="362" spans="39:41" s="3" customFormat="1" ht="15">
      <c r="AM362" s="10"/>
      <c r="AN362" s="10"/>
      <c r="AO362" s="10"/>
    </row>
    <row r="363" spans="39:41" s="3" customFormat="1" ht="15">
      <c r="AM363" s="10"/>
      <c r="AN363" s="10"/>
      <c r="AO363" s="10"/>
    </row>
    <row r="364" spans="39:41" s="3" customFormat="1" ht="15">
      <c r="AM364" s="10"/>
      <c r="AN364" s="10"/>
      <c r="AO364" s="10"/>
    </row>
    <row r="365" spans="39:41" s="3" customFormat="1" ht="15">
      <c r="AM365" s="10"/>
      <c r="AN365" s="10"/>
      <c r="AO365" s="10"/>
    </row>
    <row r="366" spans="39:41" s="3" customFormat="1" ht="15">
      <c r="AM366" s="10"/>
      <c r="AN366" s="10"/>
      <c r="AO366" s="10"/>
    </row>
    <row r="367" spans="39:41" s="3" customFormat="1" ht="15">
      <c r="AM367" s="10"/>
      <c r="AN367" s="10"/>
      <c r="AO367" s="10"/>
    </row>
    <row r="368" spans="39:41" s="3" customFormat="1" ht="15">
      <c r="AM368" s="10"/>
      <c r="AN368" s="10"/>
      <c r="AO368" s="10"/>
    </row>
    <row r="369" spans="39:41" s="3" customFormat="1" ht="15">
      <c r="AM369" s="10"/>
      <c r="AN369" s="10"/>
      <c r="AO369" s="10"/>
    </row>
    <row r="370" spans="39:41" s="3" customFormat="1" ht="15">
      <c r="AM370" s="10"/>
      <c r="AN370" s="10"/>
      <c r="AO370" s="10"/>
    </row>
    <row r="371" spans="39:41" s="3" customFormat="1" ht="15">
      <c r="AM371" s="10"/>
      <c r="AN371" s="10"/>
      <c r="AO371" s="10"/>
    </row>
    <row r="372" spans="39:41" s="3" customFormat="1" ht="15">
      <c r="AM372" s="10"/>
      <c r="AN372" s="10"/>
      <c r="AO372" s="10"/>
    </row>
    <row r="373" spans="39:41" s="3" customFormat="1" ht="15">
      <c r="AM373" s="10"/>
      <c r="AN373" s="10"/>
      <c r="AO373" s="10"/>
    </row>
    <row r="374" spans="39:41" s="3" customFormat="1" ht="15">
      <c r="AM374" s="10"/>
      <c r="AN374" s="10"/>
      <c r="AO374" s="10"/>
    </row>
    <row r="375" spans="39:41" s="3" customFormat="1" ht="15">
      <c r="AM375" s="10"/>
      <c r="AN375" s="10"/>
      <c r="AO375" s="10"/>
    </row>
    <row r="376" spans="39:41" s="3" customFormat="1" ht="15">
      <c r="AM376" s="10"/>
      <c r="AN376" s="10"/>
      <c r="AO376" s="10"/>
    </row>
    <row r="377" spans="39:41" s="3" customFormat="1" ht="15">
      <c r="AM377" s="10"/>
      <c r="AN377" s="10"/>
      <c r="AO377" s="10"/>
    </row>
    <row r="378" spans="39:41" s="3" customFormat="1" ht="15">
      <c r="AM378" s="10"/>
      <c r="AN378" s="10"/>
      <c r="AO378" s="10"/>
    </row>
    <row r="379" spans="39:41" s="3" customFormat="1" ht="15">
      <c r="AM379" s="10"/>
      <c r="AN379" s="10"/>
      <c r="AO379" s="10"/>
    </row>
    <row r="380" spans="39:41" s="3" customFormat="1" ht="15">
      <c r="AM380" s="10"/>
      <c r="AN380" s="10"/>
      <c r="AO380" s="10"/>
    </row>
    <row r="381" spans="39:41" s="3" customFormat="1" ht="15">
      <c r="AM381" s="10"/>
      <c r="AN381" s="10"/>
      <c r="AO381" s="10"/>
    </row>
    <row r="382" spans="39:41" s="3" customFormat="1" ht="15">
      <c r="AM382" s="10"/>
      <c r="AN382" s="10"/>
      <c r="AO382" s="10"/>
    </row>
    <row r="383" spans="39:41" s="3" customFormat="1" ht="15">
      <c r="AM383" s="10"/>
      <c r="AN383" s="10"/>
      <c r="AO383" s="10"/>
    </row>
    <row r="384" spans="39:41" s="3" customFormat="1" ht="15">
      <c r="AM384" s="10"/>
      <c r="AN384" s="10"/>
      <c r="AO384" s="10"/>
    </row>
    <row r="385" spans="39:41" s="3" customFormat="1" ht="15">
      <c r="AM385" s="10"/>
      <c r="AN385" s="10"/>
      <c r="AO385" s="10"/>
    </row>
    <row r="386" spans="39:41" s="3" customFormat="1" ht="15">
      <c r="AM386" s="10"/>
      <c r="AN386" s="10"/>
      <c r="AO386" s="10"/>
    </row>
    <row r="387" spans="39:41" s="3" customFormat="1" ht="15">
      <c r="AM387" s="10"/>
      <c r="AN387" s="10"/>
      <c r="AO387" s="10"/>
    </row>
    <row r="388" spans="39:41" s="3" customFormat="1" ht="15">
      <c r="AM388" s="10"/>
      <c r="AN388" s="10"/>
      <c r="AO388" s="10"/>
    </row>
    <row r="389" spans="39:41" s="3" customFormat="1" ht="15">
      <c r="AM389" s="10"/>
      <c r="AN389" s="10"/>
      <c r="AO389" s="10"/>
    </row>
    <row r="390" spans="39:41" s="3" customFormat="1" ht="15">
      <c r="AM390" s="10"/>
      <c r="AN390" s="10"/>
      <c r="AO390" s="10"/>
    </row>
    <row r="391" spans="39:41" s="3" customFormat="1" ht="15">
      <c r="AM391" s="10"/>
      <c r="AN391" s="10"/>
      <c r="AO391" s="10"/>
    </row>
  </sheetData>
  <sheetProtection formatRows="0" insertRows="0" deleteRows="0"/>
  <mergeCells count="28">
    <mergeCell ref="AA5:AE5"/>
    <mergeCell ref="K6:L6"/>
    <mergeCell ref="M6:N6"/>
    <mergeCell ref="O6:P6"/>
    <mergeCell ref="Q6:R6"/>
    <mergeCell ref="S6:T6"/>
    <mergeCell ref="U6:V6"/>
    <mergeCell ref="W6:X6"/>
    <mergeCell ref="Y6:Z6"/>
    <mergeCell ref="A5:C5"/>
    <mergeCell ref="D5:H5"/>
    <mergeCell ref="K5:Z5"/>
    <mergeCell ref="A11:C11"/>
    <mergeCell ref="D11:H11"/>
    <mergeCell ref="K11:T11"/>
    <mergeCell ref="U11:Y11"/>
    <mergeCell ref="K12:L12"/>
    <mergeCell ref="M12:N12"/>
    <mergeCell ref="O12:P12"/>
    <mergeCell ref="Q12:R12"/>
    <mergeCell ref="S12:T12"/>
    <mergeCell ref="Q18:U18"/>
    <mergeCell ref="A18:C18"/>
    <mergeCell ref="D18:H18"/>
    <mergeCell ref="K18:P18"/>
    <mergeCell ref="K19:L19"/>
    <mergeCell ref="M19:N19"/>
    <mergeCell ref="O19:P19"/>
  </mergeCells>
  <dataValidations count="6">
    <dataValidation type="list" allowBlank="1" showInputMessage="1" showErrorMessage="1" sqref="V14:V16">
      <formula1>$AN$6:$AN$6</formula1>
    </dataValidation>
    <dataValidation type="list" allowBlank="1" showInputMessage="1" showErrorMessage="1" sqref="R21:R25">
      <formula1>$AN$4:$AN$4</formula1>
    </dataValidation>
    <dataValidation type="list" allowBlank="1" showInputMessage="1" showErrorMessage="1" sqref="U14:U16 Q21:Q25 AA8:AA9">
      <formula1>$AO$1</formula1>
    </dataValidation>
    <dataValidation type="list" allowBlank="1" showInputMessage="1" showErrorMessage="1" sqref="W14:W16 S21:S25 AC8:AC9">
      <formula1>$AM$1:$AM$2</formula1>
    </dataValidation>
    <dataValidation type="list" allowBlank="1" showInputMessage="1" showErrorMessage="1" sqref="X14:X16 T21:T25 AD8:AD9">
      <formula1>$AP$1:$AP$7</formula1>
    </dataValidation>
    <dataValidation type="list" allowBlank="1" showInputMessage="1" showErrorMessage="1" sqref="AB8:AB9">
      <formula1>$AN$1:$AN$2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67"/>
  <sheetViews>
    <sheetView zoomScale="90" zoomScaleNormal="90" zoomScalePageLayoutView="0" workbookViewId="0" topLeftCell="A1">
      <selection activeCell="A3" sqref="A3:S6"/>
    </sheetView>
  </sheetViews>
  <sheetFormatPr defaultColWidth="11.57421875" defaultRowHeight="15"/>
  <cols>
    <col min="1" max="1" width="11.421875" style="3" customWidth="1"/>
    <col min="2" max="2" width="35.28125" style="3" customWidth="1"/>
    <col min="3" max="3" width="37.7109375" style="3" customWidth="1"/>
    <col min="4" max="6" width="11.421875" style="3" customWidth="1"/>
    <col min="7" max="8" width="15.421875" style="3" customWidth="1"/>
    <col min="9" max="9" width="43.7109375" style="3" customWidth="1"/>
    <col min="10" max="10" width="37.421875" style="3" customWidth="1"/>
    <col min="11" max="11" width="29.421875" style="3" customWidth="1"/>
    <col min="12" max="12" width="22.7109375" style="3" customWidth="1"/>
    <col min="13" max="13" width="26.7109375" style="3" customWidth="1"/>
    <col min="14" max="14" width="34.28125" style="3" customWidth="1"/>
    <col min="15" max="15" width="37.28125" style="3" customWidth="1"/>
    <col min="16" max="16" width="29.7109375" style="3" customWidth="1"/>
    <col min="17" max="17" width="36.28125" style="3" customWidth="1"/>
    <col min="18" max="24" width="11.421875" style="3" customWidth="1"/>
    <col min="25" max="25" width="18.140625" style="3" customWidth="1"/>
    <col min="26" max="16384" width="11.421875" style="3" customWidth="1"/>
  </cols>
  <sheetData>
    <row r="1" spans="3:112" s="4" customFormat="1" ht="61.5">
      <c r="C1" s="44" t="s">
        <v>140</v>
      </c>
      <c r="Y1" s="8" t="s">
        <v>5</v>
      </c>
      <c r="Z1" s="8" t="s">
        <v>4</v>
      </c>
      <c r="AA1" s="8" t="s">
        <v>29</v>
      </c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</row>
    <row r="2" spans="3:29" s="1" customFormat="1" ht="61.5">
      <c r="C2" s="2"/>
      <c r="Y2" s="8" t="s">
        <v>7</v>
      </c>
      <c r="Z2" s="8"/>
      <c r="AA2" s="8" t="s">
        <v>30</v>
      </c>
      <c r="AB2" s="12"/>
      <c r="AC2" s="12"/>
    </row>
    <row r="3" spans="1:29" ht="31.5">
      <c r="A3" s="45"/>
      <c r="B3" s="45"/>
      <c r="C3" s="22" t="s">
        <v>141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Y3" s="8" t="s">
        <v>9</v>
      </c>
      <c r="Z3" s="8"/>
      <c r="AA3" s="8" t="s">
        <v>32</v>
      </c>
      <c r="AB3" s="12"/>
      <c r="AC3" s="11"/>
    </row>
    <row r="4" spans="1:29" ht="23.25">
      <c r="A4" s="214" t="s">
        <v>59</v>
      </c>
      <c r="B4" s="215"/>
      <c r="C4" s="215"/>
      <c r="D4" s="214" t="s">
        <v>60</v>
      </c>
      <c r="E4" s="215"/>
      <c r="F4" s="215"/>
      <c r="G4" s="215"/>
      <c r="H4" s="216"/>
      <c r="K4" s="212" t="s">
        <v>61</v>
      </c>
      <c r="L4" s="213"/>
      <c r="M4" s="213"/>
      <c r="N4" s="217"/>
      <c r="O4" s="212" t="s">
        <v>86</v>
      </c>
      <c r="P4" s="213"/>
      <c r="Q4" s="213"/>
      <c r="R4" s="213"/>
      <c r="S4" s="213"/>
      <c r="Y4" s="8" t="s">
        <v>11</v>
      </c>
      <c r="Z4" s="8"/>
      <c r="AA4" s="8" t="s">
        <v>33</v>
      </c>
      <c r="AB4" s="12"/>
      <c r="AC4" s="11"/>
    </row>
    <row r="5" spans="1:29" ht="46.5" customHeight="1">
      <c r="A5" s="46" t="s">
        <v>63</v>
      </c>
      <c r="B5" s="21" t="s">
        <v>108</v>
      </c>
      <c r="C5" s="21" t="s">
        <v>44</v>
      </c>
      <c r="D5" s="21" t="s">
        <v>109</v>
      </c>
      <c r="E5" s="21" t="s">
        <v>66</v>
      </c>
      <c r="F5" s="21" t="s">
        <v>110</v>
      </c>
      <c r="G5" s="21" t="s">
        <v>111</v>
      </c>
      <c r="H5" s="21" t="s">
        <v>112</v>
      </c>
      <c r="I5" s="46" t="s">
        <v>113</v>
      </c>
      <c r="J5" s="46" t="s">
        <v>71</v>
      </c>
      <c r="K5" s="218" t="s">
        <v>142</v>
      </c>
      <c r="L5" s="218"/>
      <c r="M5" s="218" t="s">
        <v>143</v>
      </c>
      <c r="N5" s="218"/>
      <c r="O5" s="21" t="s">
        <v>121</v>
      </c>
      <c r="P5" s="21" t="s">
        <v>122</v>
      </c>
      <c r="Q5" s="21" t="s">
        <v>123</v>
      </c>
      <c r="R5" s="21" t="s">
        <v>124</v>
      </c>
      <c r="S5" s="21" t="s">
        <v>45</v>
      </c>
      <c r="Y5" s="8" t="s">
        <v>13</v>
      </c>
      <c r="Z5" s="8"/>
      <c r="AA5" s="8" t="s">
        <v>34</v>
      </c>
      <c r="AB5" s="12"/>
      <c r="AC5" s="11"/>
    </row>
    <row r="6" spans="1:29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7" t="s">
        <v>125</v>
      </c>
      <c r="L6" s="47" t="s">
        <v>83</v>
      </c>
      <c r="M6" s="47" t="s">
        <v>126</v>
      </c>
      <c r="N6" s="47" t="s">
        <v>83</v>
      </c>
      <c r="O6" s="21"/>
      <c r="P6" s="21"/>
      <c r="Q6" s="21"/>
      <c r="R6" s="21"/>
      <c r="S6" s="21"/>
      <c r="Y6" s="8"/>
      <c r="Z6" s="8"/>
      <c r="AA6" s="8" t="s">
        <v>37</v>
      </c>
      <c r="AB6" s="12"/>
      <c r="AC6" s="11"/>
    </row>
    <row r="7" spans="1:29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Y7" s="10"/>
      <c r="Z7" s="10"/>
      <c r="AA7" s="10" t="s">
        <v>38</v>
      </c>
      <c r="AB7" s="14"/>
      <c r="AC7" s="15"/>
    </row>
    <row r="8" spans="1:29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Y8" s="10"/>
      <c r="Z8" s="10"/>
      <c r="AA8" s="10"/>
      <c r="AB8" s="14"/>
      <c r="AC8" s="15"/>
    </row>
    <row r="9" spans="1:19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</sheetData>
  <sheetProtection formatRows="0" insertRows="0" deleteRows="0"/>
  <mergeCells count="6">
    <mergeCell ref="O4:S4"/>
    <mergeCell ref="A4:C4"/>
    <mergeCell ref="D4:H4"/>
    <mergeCell ref="K4:N4"/>
    <mergeCell ref="K5:L5"/>
    <mergeCell ref="M5:N5"/>
  </mergeCells>
  <dataValidations count="4">
    <dataValidation type="list" allowBlank="1" showInputMessage="1" showErrorMessage="1" sqref="O7:O67">
      <formula1>$Y$1:$Y$5</formula1>
    </dataValidation>
    <dataValidation type="list" allowBlank="1" showInputMessage="1" showErrorMessage="1" sqref="Q7:Q67">
      <formula1>$Z$1</formula1>
    </dataValidation>
    <dataValidation allowBlank="1" showInputMessage="1" showErrorMessage="1" sqref="P7:P68"/>
    <dataValidation type="list" allowBlank="1" showInputMessage="1" showErrorMessage="1" sqref="R7:R67">
      <formula1>$AA$1:$AA$7</formula1>
    </dataValidation>
  </dataValidations>
  <printOptions/>
  <pageMargins left="0.7" right="0.7" top="0.75" bottom="0.75" header="0.3" footer="0.3"/>
  <pageSetup orientation="portrait" paperSize="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66"/>
  <sheetViews>
    <sheetView zoomScale="90" zoomScaleNormal="90" zoomScalePageLayoutView="0" workbookViewId="0" topLeftCell="A1">
      <selection activeCell="C16" sqref="C16"/>
    </sheetView>
  </sheetViews>
  <sheetFormatPr defaultColWidth="11.57421875" defaultRowHeight="15"/>
  <cols>
    <col min="1" max="1" width="11.421875" style="3" customWidth="1"/>
    <col min="2" max="2" width="35.28125" style="3" customWidth="1"/>
    <col min="3" max="3" width="37.7109375" style="3" customWidth="1"/>
    <col min="4" max="6" width="11.421875" style="3" customWidth="1"/>
    <col min="7" max="8" width="15.421875" style="3" customWidth="1"/>
    <col min="9" max="9" width="43.7109375" style="3" customWidth="1"/>
    <col min="10" max="10" width="37.421875" style="3" customWidth="1"/>
    <col min="11" max="11" width="29.421875" style="3" customWidth="1"/>
    <col min="12" max="14" width="22.7109375" style="3" customWidth="1"/>
    <col min="15" max="15" width="26.7109375" style="3" customWidth="1"/>
    <col min="16" max="16" width="34.28125" style="3" customWidth="1"/>
    <col min="17" max="17" width="37.28125" style="3" customWidth="1"/>
    <col min="18" max="18" width="29.7109375" style="3" customWidth="1"/>
    <col min="19" max="19" width="36.28125" style="3" customWidth="1"/>
    <col min="20" max="26" width="11.421875" style="3" customWidth="1"/>
    <col min="27" max="27" width="18.140625" style="3" customWidth="1"/>
    <col min="28" max="16384" width="11.421875" style="3" customWidth="1"/>
  </cols>
  <sheetData>
    <row r="1" spans="3:114" s="4" customFormat="1" ht="61.5">
      <c r="C1" s="44" t="s">
        <v>144</v>
      </c>
      <c r="AA1" s="8" t="s">
        <v>5</v>
      </c>
      <c r="AB1" s="8" t="s">
        <v>8</v>
      </c>
      <c r="AC1" s="8" t="s">
        <v>29</v>
      </c>
      <c r="AD1" s="9" t="s">
        <v>0</v>
      </c>
      <c r="AE1" s="13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</row>
    <row r="2" spans="3:31" s="1" customFormat="1" ht="61.5">
      <c r="C2" s="2"/>
      <c r="AA2" s="8" t="s">
        <v>7</v>
      </c>
      <c r="AB2" s="8"/>
      <c r="AC2" s="8" t="s">
        <v>30</v>
      </c>
      <c r="AD2" s="12"/>
      <c r="AE2" s="12"/>
    </row>
    <row r="3" spans="1:31" ht="31.5">
      <c r="A3" s="45"/>
      <c r="B3" s="45"/>
      <c r="C3" s="22" t="s">
        <v>144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AA3" s="8" t="s">
        <v>9</v>
      </c>
      <c r="AB3" s="8"/>
      <c r="AC3" s="8" t="s">
        <v>32</v>
      </c>
      <c r="AD3" s="12"/>
      <c r="AE3" s="11"/>
    </row>
    <row r="4" spans="1:31" ht="23.25">
      <c r="A4" s="214" t="s">
        <v>59</v>
      </c>
      <c r="B4" s="215"/>
      <c r="C4" s="215"/>
      <c r="D4" s="214" t="s">
        <v>60</v>
      </c>
      <c r="E4" s="215"/>
      <c r="F4" s="215"/>
      <c r="G4" s="215"/>
      <c r="H4" s="216"/>
      <c r="K4" s="212" t="s">
        <v>61</v>
      </c>
      <c r="L4" s="213"/>
      <c r="M4" s="213"/>
      <c r="N4" s="213"/>
      <c r="O4" s="213"/>
      <c r="P4" s="217"/>
      <c r="Q4" s="212" t="s">
        <v>86</v>
      </c>
      <c r="R4" s="213"/>
      <c r="S4" s="213"/>
      <c r="T4" s="213"/>
      <c r="U4" s="213"/>
      <c r="AA4" s="8" t="s">
        <v>11</v>
      </c>
      <c r="AB4" s="8"/>
      <c r="AC4" s="8" t="s">
        <v>33</v>
      </c>
      <c r="AD4" s="12"/>
      <c r="AE4" s="11"/>
    </row>
    <row r="5" spans="1:31" ht="46.5" customHeight="1">
      <c r="A5" s="46" t="s">
        <v>63</v>
      </c>
      <c r="B5" s="21" t="s">
        <v>108</v>
      </c>
      <c r="C5" s="21" t="s">
        <v>44</v>
      </c>
      <c r="D5" s="21" t="s">
        <v>109</v>
      </c>
      <c r="E5" s="21" t="s">
        <v>66</v>
      </c>
      <c r="F5" s="21" t="s">
        <v>110</v>
      </c>
      <c r="G5" s="21" t="s">
        <v>111</v>
      </c>
      <c r="H5" s="21" t="s">
        <v>112</v>
      </c>
      <c r="I5" s="46" t="s">
        <v>113</v>
      </c>
      <c r="J5" s="46" t="s">
        <v>71</v>
      </c>
      <c r="K5" s="218" t="s">
        <v>72</v>
      </c>
      <c r="L5" s="218"/>
      <c r="M5" s="219" t="s">
        <v>145</v>
      </c>
      <c r="N5" s="220"/>
      <c r="O5" s="219" t="s">
        <v>76</v>
      </c>
      <c r="P5" s="220"/>
      <c r="Q5" s="21" t="s">
        <v>121</v>
      </c>
      <c r="R5" s="21" t="s">
        <v>122</v>
      </c>
      <c r="S5" s="21" t="s">
        <v>123</v>
      </c>
      <c r="T5" s="21" t="s">
        <v>124</v>
      </c>
      <c r="U5" s="21" t="s">
        <v>45</v>
      </c>
      <c r="AA5" s="8" t="s">
        <v>13</v>
      </c>
      <c r="AB5" s="8"/>
      <c r="AC5" s="8" t="s">
        <v>34</v>
      </c>
      <c r="AD5" s="12"/>
      <c r="AE5" s="11"/>
    </row>
    <row r="6" spans="1:31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7" t="s">
        <v>125</v>
      </c>
      <c r="L6" s="47" t="s">
        <v>83</v>
      </c>
      <c r="M6" s="47" t="s">
        <v>126</v>
      </c>
      <c r="N6" s="47" t="s">
        <v>83</v>
      </c>
      <c r="O6" s="47" t="s">
        <v>126</v>
      </c>
      <c r="P6" s="47" t="s">
        <v>83</v>
      </c>
      <c r="Q6" s="46"/>
      <c r="R6" s="46"/>
      <c r="S6" s="46"/>
      <c r="T6" s="46"/>
      <c r="U6" s="46"/>
      <c r="AA6" s="8"/>
      <c r="AB6" s="8"/>
      <c r="AC6" s="8" t="s">
        <v>37</v>
      </c>
      <c r="AD6" s="12"/>
      <c r="AE6" s="11"/>
    </row>
    <row r="7" spans="1:31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AA7" s="10"/>
      <c r="AB7" s="10"/>
      <c r="AC7" s="10" t="s">
        <v>38</v>
      </c>
      <c r="AD7" s="14"/>
      <c r="AE7" s="15"/>
    </row>
    <row r="8" spans="1:31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AA8" s="10"/>
      <c r="AB8" s="10"/>
      <c r="AC8" s="10"/>
      <c r="AD8" s="14"/>
      <c r="AE8" s="15"/>
    </row>
    <row r="9" spans="1:21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</sheetData>
  <sheetProtection formatRows="0" insertRows="0" deleteRows="0"/>
  <mergeCells count="7">
    <mergeCell ref="A4:C4"/>
    <mergeCell ref="D4:H4"/>
    <mergeCell ref="K4:P4"/>
    <mergeCell ref="Q4:U4"/>
    <mergeCell ref="K5:L5"/>
    <mergeCell ref="O5:P5"/>
    <mergeCell ref="M5:N5"/>
  </mergeCells>
  <dataValidations count="5">
    <dataValidation allowBlank="1" showInputMessage="1" showErrorMessage="1" sqref="R67"/>
    <dataValidation type="list" allowBlank="1" showInputMessage="1" showErrorMessage="1" sqref="T7:T66">
      <formula1>$AC$1:$AC$7</formula1>
    </dataValidation>
    <dataValidation type="list" allowBlank="1" showInputMessage="1" showErrorMessage="1" sqref="S7:S66">
      <formula1>$AB$1</formula1>
    </dataValidation>
    <dataValidation type="list" allowBlank="1" showInputMessage="1" showErrorMessage="1" sqref="Q7:Q66">
      <formula1>$AA$1:$AA$5</formula1>
    </dataValidation>
    <dataValidation type="list" allowBlank="1" showInputMessage="1" showErrorMessage="1" sqref="R7:R66">
      <formula1>$AD$1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Lussich</dc:creator>
  <cp:keywords/>
  <dc:description/>
  <cp:lastModifiedBy>Microsoft Office User</cp:lastModifiedBy>
  <dcterms:created xsi:type="dcterms:W3CDTF">2021-02-19T13:39:42Z</dcterms:created>
  <dcterms:modified xsi:type="dcterms:W3CDTF">2022-08-31T18:42:26Z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336;#GOV-07 Policies and Procedures|3b89635c-b6ec-4e08-819f-3881ddae0f5b</vt:lpwstr>
  </property>
  <property fmtid="{D5CDD505-2E9C-101B-9397-08002B2CF9AE}" pid="4" name="TaxKeywordTaxHTField">
    <vt:lpwstr/>
  </property>
  <property fmtid="{D5CDD505-2E9C-101B-9397-08002B2CF9AE}" pid="5" name="Country">
    <vt:lpwstr>5;#Haiti|77a11ace-c854-4e9c-9e19-c924bca0dd43</vt:lpwstr>
  </property>
  <property fmtid="{D5CDD505-2E9C-101B-9397-08002B2CF9AE}" pid="6" name="Function Corporate IDB">
    <vt:lpwstr>335;#4 Governance|d48f69c4-9785-416c-9a0f-b99285e2bde9</vt:lpwstr>
  </property>
  <property fmtid="{D5CDD505-2E9C-101B-9397-08002B2CF9AE}" pid="7" name="_dlc_DocIdItemGuid">
    <vt:lpwstr>9637a93e-3887-42e6-94db-87640916fe19</vt:lpwstr>
  </property>
  <property fmtid="{D5CDD505-2E9C-101B-9397-08002B2CF9AE}" pid="8" name="Stage">
    <vt:lpwstr>External</vt:lpwstr>
  </property>
  <property fmtid="{D5CDD505-2E9C-101B-9397-08002B2CF9AE}" pid="9" name="ContentTypeId">
    <vt:lpwstr>0x0101001A458A224826124E8B45B1D613300CFC00DD2EB1B35707F844BFEC6540191A985E</vt:lpwstr>
  </property>
  <property fmtid="{D5CDD505-2E9C-101B-9397-08002B2CF9AE}" pid="10" name="Access to Information Policy">
    <vt:lpwstr>Public</vt:lpwstr>
  </property>
  <property fmtid="{D5CDD505-2E9C-101B-9397-08002B2CF9AE}" pid="11" name="SISCOR Number">
    <vt:lpwstr/>
  </property>
  <property fmtid="{D5CDD505-2E9C-101B-9397-08002B2CF9AE}" pid="12" name="ic46d7e087fd4a108fb86518ca413cc6">
    <vt:lpwstr>Haiti|77a11ace-c854-4e9c-9e19-c924bca0dd43</vt:lpwstr>
  </property>
  <property fmtid="{D5CDD505-2E9C-101B-9397-08002B2CF9AE}" pid="13" name="IDBDocs Number">
    <vt:lpwstr/>
  </property>
  <property fmtid="{D5CDD505-2E9C-101B-9397-08002B2CF9AE}" pid="14" name="Division or Unit">
    <vt:lpwstr>CID/CHA</vt:lpwstr>
  </property>
  <property fmtid="{D5CDD505-2E9C-101B-9397-08002B2CF9AE}" pid="15" name="Fiscal Year IDB">
    <vt:lpwstr>2022</vt:lpwstr>
  </property>
  <property fmtid="{D5CDD505-2E9C-101B-9397-08002B2CF9AE}" pid="16" name="Other Author">
    <vt:lpwstr/>
  </property>
  <property fmtid="{D5CDD505-2E9C-101B-9397-08002B2CF9AE}" pid="17" name="Migration Info">
    <vt:lpwstr/>
  </property>
  <property fmtid="{D5CDD505-2E9C-101B-9397-08002B2CF9AE}" pid="18" name="j65ec2e3a7e44c39a1acebfd2a19200a">
    <vt:lpwstr>GOV-07 Policies and Procedures3b89635c-b6ec-4e08-819f-3881ddae0f5b</vt:lpwstr>
  </property>
  <property fmtid="{D5CDD505-2E9C-101B-9397-08002B2CF9AE}" pid="19" name="Document Author">
    <vt:lpwstr>Stanley Jean Baptiste</vt:lpwstr>
  </property>
  <property fmtid="{D5CDD505-2E9C-101B-9397-08002B2CF9AE}" pid="20" name="Document Language IDB">
    <vt:lpwstr>French</vt:lpwstr>
  </property>
  <property fmtid="{D5CDD505-2E9C-101B-9397-08002B2CF9AE}" pid="21" name="TaxCatchAll">
    <vt:lpwstr>10;#Project Administration|751f71fd-1433-4702-a2db-ff12a4e45594;#8;#GRF|91c131c5-8288-4ee4-8c9c-34395b8e8fd9;#40;#SOCIAL INVESTMENT|396ec9c3-9632-4cdc-a19a-36df0d2b2979;#5;#Haiti|77a11ace-c854-4e9c-9e19-c924bca0dd43;#206;#Annual Operation Plan|3eade14c-9d</vt:lpwstr>
  </property>
  <property fmtid="{D5CDD505-2E9C-101B-9397-08002B2CF9AE}" pid="22" name="Identifier">
    <vt:lpwstr/>
  </property>
  <property fmtid="{D5CDD505-2E9C-101B-9397-08002B2CF9AE}" pid="23" name="cf0f1ca6d90e4583ad80995bcde0e58a">
    <vt:lpwstr>4 Governanced48f69c4-9785-416c-9a0f-b99285e2bde9</vt:lpwstr>
  </property>
  <property fmtid="{D5CDD505-2E9C-101B-9397-08002B2CF9AE}" pid="24" name="Extracted Keywords">
    <vt:lpwstr>;#Date effective Date;#contrat Type de;#Description Montant estimatif;#marchés Nom;#Coût-BID;#Contrepartie locale;#processus;#Produit;#Statut;#Méthode;#supervision;#USD;#Publication;#Montant réel;#avis spécifique;#financement* Composante;#passation de;#ac</vt:lpwstr>
  </property>
  <property fmtid="{D5CDD505-2E9C-101B-9397-08002B2CF9AE}" pid="25" name="_dlc_DocId">
    <vt:lpwstr>EZSHARE-750783805-226</vt:lpwstr>
  </property>
  <property fmtid="{D5CDD505-2E9C-101B-9397-08002B2CF9AE}" pid="26" name="_dlc_DocIdUrl">
    <vt:lpwstr>https://idbg.sharepoint.com/teams/EZ-HA-GRF/HA-J0001/_layouts/15/DocIdRedir.aspx?ID=EZSHARE-750783805-226, EZSHARE-750783805-226</vt:lpwstr>
  </property>
  <property fmtid="{D5CDD505-2E9C-101B-9397-08002B2CF9AE}" pid="27" name="Disclosure Activity">
    <vt:lpwstr>Procurement Plan</vt:lpwstr>
  </property>
  <property fmtid="{D5CDD505-2E9C-101B-9397-08002B2CF9AE}" pid="28" name="Issue Date">
    <vt:lpwstr/>
  </property>
  <property fmtid="{D5CDD505-2E9C-101B-9397-08002B2CF9AE}" pid="29" name="KP Topics">
    <vt:lpwstr/>
  </property>
  <property fmtid="{D5CDD505-2E9C-101B-9397-08002B2CF9AE}" pid="30" name="Disclosed">
    <vt:lpwstr>0</vt:lpwstr>
  </property>
  <property fmtid="{D5CDD505-2E9C-101B-9397-08002B2CF9AE}" pid="31" name="Publication Type">
    <vt:lpwstr/>
  </property>
  <property fmtid="{D5CDD505-2E9C-101B-9397-08002B2CF9AE}" pid="32" name="Editor1">
    <vt:lpwstr/>
  </property>
  <property fmtid="{D5CDD505-2E9C-101B-9397-08002B2CF9AE}" pid="33" name="Region">
    <vt:lpwstr/>
  </property>
  <property fmtid="{D5CDD505-2E9C-101B-9397-08002B2CF9AE}" pid="34" name="Related SisCor Number">
    <vt:lpwstr/>
  </property>
  <property fmtid="{D5CDD505-2E9C-101B-9397-08002B2CF9AE}" pid="35" name="Webtopic">
    <vt:lpwstr/>
  </property>
  <property fmtid="{D5CDD505-2E9C-101B-9397-08002B2CF9AE}" pid="36" name="Abstract">
    <vt:lpwstr/>
  </property>
  <property fmtid="{D5CDD505-2E9C-101B-9397-08002B2CF9AE}" pid="37" name="Publishing House">
    <vt:lpwstr/>
  </property>
  <property fmtid="{D5CDD505-2E9C-101B-9397-08002B2CF9AE}" pid="38" name="e46fe2894295491da65140ffd2369f49">
    <vt:lpwstr>Project Administration|751f71fd-1433-4702-a2db-ff12a4e45594</vt:lpwstr>
  </property>
  <property fmtid="{D5CDD505-2E9C-101B-9397-08002B2CF9AE}" pid="39" name="Series_x0020_Operations_x0020_IDB">
    <vt:lpwstr/>
  </property>
  <property fmtid="{D5CDD505-2E9C-101B-9397-08002B2CF9AE}" pid="40" name="Sub_x002d_Sector">
    <vt:lpwstr/>
  </property>
  <property fmtid="{D5CDD505-2E9C-101B-9397-08002B2CF9AE}" pid="41" name="b26cdb1da78c4bb4b1c1bac2f6ac5911">
    <vt:lpwstr>Annual Operation Plan|3eade14c-9d1b-489f-8188-1d42862dc183</vt:lpwstr>
  </property>
  <property fmtid="{D5CDD505-2E9C-101B-9397-08002B2CF9AE}" pid="42" name="Function Operations IDB">
    <vt:lpwstr>10;#Project Administration|751f71fd-1433-4702-a2db-ff12a4e45594</vt:lpwstr>
  </property>
  <property fmtid="{D5CDD505-2E9C-101B-9397-08002B2CF9AE}" pid="43" name="MediaServiceImageTags">
    <vt:lpwstr/>
  </property>
  <property fmtid="{D5CDD505-2E9C-101B-9397-08002B2CF9AE}" pid="44" name="b2ec7cfb18674cb8803df6b262e8b107">
    <vt:lpwstr>SOCIAL INVESTMENT|396ec9c3-9632-4cdc-a19a-36df0d2b2979</vt:lpwstr>
  </property>
  <property fmtid="{D5CDD505-2E9C-101B-9397-08002B2CF9AE}" pid="45" name="g511464f9e53401d84b16fa9b379a574">
    <vt:lpwstr>GRF|91c131c5-8288-4ee4-8c9c-34395b8e8fd9</vt:lpwstr>
  </property>
  <property fmtid="{D5CDD505-2E9C-101B-9397-08002B2CF9AE}" pid="46" name="Fund_x0020_IDB">
    <vt:lpwstr/>
  </property>
  <property fmtid="{D5CDD505-2E9C-101B-9397-08002B2CF9AE}" pid="47" name="nddeef1749674d76abdbe4b239a70bc6">
    <vt:lpwstr>SOCIAL INVESTMENT|3f908695-d5b5-49f6-941f-76876b39564f</vt:lpwstr>
  </property>
  <property fmtid="{D5CDD505-2E9C-101B-9397-08002B2CF9AE}" pid="48" name="lcf76f155ced4ddcb4097134ff3c332f">
    <vt:lpwstr/>
  </property>
  <property fmtid="{D5CDD505-2E9C-101B-9397-08002B2CF9AE}" pid="49" name="Sector_x0020_IDB">
    <vt:lpwstr/>
  </property>
  <property fmtid="{D5CDD505-2E9C-101B-9397-08002B2CF9AE}" pid="50" name="Phase">
    <vt:lpwstr>PHASE_IMPLEMENTATION</vt:lpwstr>
  </property>
  <property fmtid="{D5CDD505-2E9C-101B-9397-08002B2CF9AE}" pid="51" name="Business Area">
    <vt:lpwstr>ESG</vt:lpwstr>
  </property>
  <property fmtid="{D5CDD505-2E9C-101B-9397-08002B2CF9AE}" pid="52" name="Sub-Sector">
    <vt:lpwstr>40;#SOCIAL INVESTMENT|396ec9c3-9632-4cdc-a19a-36df0d2b2979</vt:lpwstr>
  </property>
  <property fmtid="{D5CDD505-2E9C-101B-9397-08002B2CF9AE}" pid="53" name="Approval Number">
    <vt:lpwstr>5288/GR-HA</vt:lpwstr>
  </property>
  <property fmtid="{D5CDD505-2E9C-101B-9397-08002B2CF9AE}" pid="54" name="Fund IDB">
    <vt:lpwstr>8;#GRF|91c131c5-8288-4ee4-8c9c-34395b8e8fd9</vt:lpwstr>
  </property>
  <property fmtid="{D5CDD505-2E9C-101B-9397-08002B2CF9AE}" pid="55" name="Operation Type">
    <vt:lpwstr>GRF</vt:lpwstr>
  </property>
  <property fmtid="{D5CDD505-2E9C-101B-9397-08002B2CF9AE}" pid="56" name="display_urn:schemas-microsoft-com:office:office#Editor">
    <vt:lpwstr>Stanley Jean-Baptiste</vt:lpwstr>
  </property>
  <property fmtid="{D5CDD505-2E9C-101B-9397-08002B2CF9AE}" pid="57" name="display_urn:schemas-microsoft-com:office:office#Author">
    <vt:lpwstr>Stanley Jean-Baptiste</vt:lpwstr>
  </property>
  <property fmtid="{D5CDD505-2E9C-101B-9397-08002B2CF9AE}" pid="58" name="Sector IDB">
    <vt:lpwstr>34;#SOCIAL INVESTMENT|3f908695-d5b5-49f6-941f-76876b39564f</vt:lpwstr>
  </property>
  <property fmtid="{D5CDD505-2E9C-101B-9397-08002B2CF9AE}" pid="59" name="Series Operations IDB">
    <vt:lpwstr>206;#Annual Operation Plan|3eade14c-9d1b-489f-8188-1d42862dc183</vt:lpwstr>
  </property>
</Properties>
</file>