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dbg.sharepoint.com/teams/EZ-CO-LON/CO-L1265/60 Project Procurement of Goods and Services/"/>
    </mc:Choice>
  </mc:AlternateContent>
  <xr:revisionPtr revIDLastSave="36" documentId="8_{2171B7FA-4E7E-42C9-A4CC-CBE660EDBEAB}" xr6:coauthVersionLast="47" xr6:coauthVersionMax="47" xr10:uidLastSave="{6097A440-311A-4ED9-8DC3-221CC101AA46}"/>
  <bookViews>
    <workbookView xWindow="28680" yWindow="-120" windowWidth="29040" windowHeight="15840" xr2:uid="{365BCCE5-774B-40E2-B5EB-3C2F250AEF6D}"/>
  </bookViews>
  <sheets>
    <sheet name="2021-2022" sheetId="1" r:id="rId1"/>
  </sheets>
  <definedNames>
    <definedName name="_xlnm._FilterDatabase" localSheetId="0" hidden="1">'2021-2022'!$A$1:$AI$1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0" i="1" l="1"/>
  <c r="M41" i="1"/>
  <c r="M39" i="1"/>
  <c r="M16" i="1"/>
  <c r="M13" i="1"/>
  <c r="M14" i="1"/>
  <c r="M15" i="1"/>
  <c r="M12" i="1"/>
  <c r="M3" i="1"/>
  <c r="M4" i="1"/>
  <c r="M5" i="1"/>
  <c r="M6" i="1"/>
  <c r="M7" i="1"/>
  <c r="M2" i="1"/>
  <c r="X54" i="1"/>
  <c r="O54" i="1"/>
  <c r="P54" i="1" s="1"/>
  <c r="AB54" i="1"/>
  <c r="AA54" i="1"/>
  <c r="Y54" i="1"/>
  <c r="R54" i="1"/>
  <c r="AB53" i="1"/>
  <c r="AA53" i="1"/>
  <c r="X53" i="1"/>
  <c r="R53" i="1"/>
  <c r="Y53" i="1" s="1"/>
  <c r="P53" i="1"/>
  <c r="O53" i="1"/>
  <c r="AB52" i="1"/>
  <c r="AA52" i="1"/>
  <c r="X52" i="1"/>
  <c r="Y52" i="1" s="1"/>
  <c r="T52" i="1"/>
  <c r="V52" i="1" s="1"/>
  <c r="S52" i="1"/>
  <c r="R52" i="1"/>
  <c r="P52" i="1"/>
  <c r="AA51" i="1"/>
  <c r="AB51" i="1" s="1"/>
  <c r="X51" i="1"/>
  <c r="Y51" i="1" s="1"/>
  <c r="S51" i="1"/>
  <c r="R51" i="1"/>
  <c r="T51" i="1"/>
  <c r="V51" i="1" s="1"/>
  <c r="AA50" i="1"/>
  <c r="AB50" i="1" s="1"/>
  <c r="X50" i="1"/>
  <c r="R50" i="1"/>
  <c r="Y50" i="1" s="1"/>
  <c r="P50" i="1"/>
  <c r="AB49" i="1"/>
  <c r="AA49" i="1"/>
  <c r="X49" i="1"/>
  <c r="R49" i="1"/>
  <c r="Y49" i="1" s="1"/>
  <c r="P49" i="1"/>
  <c r="AB48" i="1"/>
  <c r="AA48" i="1"/>
  <c r="X48" i="1"/>
  <c r="Y48" i="1" s="1"/>
  <c r="T48" i="1"/>
  <c r="V48" i="1" s="1"/>
  <c r="S48" i="1"/>
  <c r="R48" i="1"/>
  <c r="P48" i="1"/>
  <c r="AA47" i="1"/>
  <c r="AB47" i="1" s="1"/>
  <c r="X47" i="1"/>
  <c r="Y47" i="1" s="1"/>
  <c r="S47" i="1"/>
  <c r="R47" i="1"/>
  <c r="T47" i="1"/>
  <c r="V47" i="1" s="1"/>
  <c r="AA46" i="1"/>
  <c r="AB46" i="1" s="1"/>
  <c r="X46" i="1"/>
  <c r="R46" i="1"/>
  <c r="Y46" i="1" s="1"/>
  <c r="O46" i="1"/>
  <c r="P46" i="1" s="1"/>
  <c r="AB45" i="1"/>
  <c r="AA45" i="1"/>
  <c r="X45" i="1"/>
  <c r="R45" i="1"/>
  <c r="Y45" i="1" s="1"/>
  <c r="O45" i="1"/>
  <c r="P45" i="1" s="1"/>
  <c r="AB44" i="1"/>
  <c r="AA44" i="1"/>
  <c r="X44" i="1"/>
  <c r="Y44" i="1" s="1"/>
  <c r="S44" i="1"/>
  <c r="R44" i="1"/>
  <c r="O44" i="1"/>
  <c r="P44" i="1" s="1"/>
  <c r="AA43" i="1"/>
  <c r="AB43" i="1" s="1"/>
  <c r="X43" i="1"/>
  <c r="Y43" i="1" s="1"/>
  <c r="S43" i="1"/>
  <c r="R43" i="1"/>
  <c r="O43" i="1"/>
  <c r="T43" i="1" s="1"/>
  <c r="V43" i="1" s="1"/>
  <c r="AA42" i="1"/>
  <c r="AB42" i="1" s="1"/>
  <c r="X42" i="1"/>
  <c r="R42" i="1"/>
  <c r="Y42" i="1" s="1"/>
  <c r="O42" i="1"/>
  <c r="P42" i="1" s="1"/>
  <c r="AB41" i="1"/>
  <c r="AA41" i="1"/>
  <c r="X41" i="1"/>
  <c r="R41" i="1"/>
  <c r="Y41" i="1" s="1"/>
  <c r="P41" i="1"/>
  <c r="O41" i="1"/>
  <c r="AB40" i="1"/>
  <c r="AA40" i="1"/>
  <c r="X40" i="1"/>
  <c r="Y40" i="1" s="1"/>
  <c r="S40" i="1"/>
  <c r="R40" i="1"/>
  <c r="P40" i="1"/>
  <c r="O40" i="1"/>
  <c r="T40" i="1" s="1"/>
  <c r="V40" i="1" s="1"/>
  <c r="AA39" i="1"/>
  <c r="AB39" i="1" s="1"/>
  <c r="X39" i="1"/>
  <c r="Y39" i="1" s="1"/>
  <c r="S39" i="1"/>
  <c r="R39" i="1"/>
  <c r="O39" i="1"/>
  <c r="T39" i="1" s="1"/>
  <c r="V39" i="1" s="1"/>
  <c r="AA38" i="1"/>
  <c r="AB38" i="1" s="1"/>
  <c r="X38" i="1"/>
  <c r="R38" i="1"/>
  <c r="Y38" i="1" s="1"/>
  <c r="P38" i="1"/>
  <c r="AB37" i="1"/>
  <c r="AA37" i="1"/>
  <c r="X37" i="1"/>
  <c r="R37" i="1"/>
  <c r="Y37" i="1" s="1"/>
  <c r="P37" i="1"/>
  <c r="AB36" i="1"/>
  <c r="AA36" i="1"/>
  <c r="X36" i="1"/>
  <c r="Y36" i="1" s="1"/>
  <c r="T36" i="1"/>
  <c r="V36" i="1" s="1"/>
  <c r="S36" i="1"/>
  <c r="R36" i="1"/>
  <c r="P36" i="1"/>
  <c r="AA35" i="1"/>
  <c r="AB35" i="1" s="1"/>
  <c r="X35" i="1"/>
  <c r="Y35" i="1" s="1"/>
  <c r="S35" i="1"/>
  <c r="R35" i="1"/>
  <c r="T35" i="1"/>
  <c r="V35" i="1" s="1"/>
  <c r="AA34" i="1"/>
  <c r="AB34" i="1" s="1"/>
  <c r="X34" i="1"/>
  <c r="R34" i="1"/>
  <c r="Y34" i="1" s="1"/>
  <c r="P34" i="1"/>
  <c r="AB33" i="1"/>
  <c r="AA33" i="1"/>
  <c r="X33" i="1"/>
  <c r="R33" i="1"/>
  <c r="Y33" i="1" s="1"/>
  <c r="P33" i="1"/>
  <c r="AB32" i="1"/>
  <c r="AA32" i="1"/>
  <c r="X32" i="1"/>
  <c r="Y32" i="1" s="1"/>
  <c r="S32" i="1"/>
  <c r="R32" i="1"/>
  <c r="P32" i="1"/>
  <c r="T32" i="1"/>
  <c r="V32" i="1" s="1"/>
  <c r="AA31" i="1"/>
  <c r="AB31" i="1" s="1"/>
  <c r="X31" i="1"/>
  <c r="Y31" i="1" s="1"/>
  <c r="S31" i="1"/>
  <c r="R31" i="1"/>
  <c r="T31" i="1"/>
  <c r="V31" i="1" s="1"/>
  <c r="AB29" i="1"/>
  <c r="AA29" i="1"/>
  <c r="X29" i="1"/>
  <c r="R29" i="1"/>
  <c r="Y29" i="1" s="1"/>
  <c r="P29" i="1"/>
  <c r="AA28" i="1"/>
  <c r="AB28" i="1" s="1"/>
  <c r="X28" i="1"/>
  <c r="Y28" i="1" s="1"/>
  <c r="R28" i="1"/>
  <c r="S28" i="1" s="1"/>
  <c r="P28" i="1"/>
  <c r="AA27" i="1"/>
  <c r="AB27" i="1" s="1"/>
  <c r="X27" i="1"/>
  <c r="R27" i="1"/>
  <c r="S27" i="1" s="1"/>
  <c r="O27" i="1"/>
  <c r="AA26" i="1"/>
  <c r="AB26" i="1" s="1"/>
  <c r="X26" i="1"/>
  <c r="R26" i="1"/>
  <c r="Y26" i="1" s="1"/>
  <c r="O26" i="1"/>
  <c r="P26" i="1" s="1"/>
  <c r="AA25" i="1"/>
  <c r="AB25" i="1" s="1"/>
  <c r="X25" i="1"/>
  <c r="R25" i="1"/>
  <c r="O25" i="1"/>
  <c r="P25" i="1" s="1"/>
  <c r="AB24" i="1"/>
  <c r="AA24" i="1"/>
  <c r="X24" i="1"/>
  <c r="R24" i="1"/>
  <c r="S24" i="1" s="1"/>
  <c r="O24" i="1"/>
  <c r="AA23" i="1"/>
  <c r="AB23" i="1" s="1"/>
  <c r="X23" i="1"/>
  <c r="R23" i="1"/>
  <c r="S23" i="1" s="1"/>
  <c r="O23" i="1"/>
  <c r="AA22" i="1"/>
  <c r="AB22" i="1" s="1"/>
  <c r="X22" i="1"/>
  <c r="R22" i="1"/>
  <c r="Y22" i="1" s="1"/>
  <c r="O22" i="1"/>
  <c r="P22" i="1" s="1"/>
  <c r="AA21" i="1"/>
  <c r="AB21" i="1" s="1"/>
  <c r="X21" i="1"/>
  <c r="R21" i="1"/>
  <c r="Y21" i="1" s="1"/>
  <c r="O21" i="1"/>
  <c r="P21" i="1" s="1"/>
  <c r="AA20" i="1"/>
  <c r="AB20" i="1" s="1"/>
  <c r="X20" i="1"/>
  <c r="R20" i="1"/>
  <c r="S20" i="1" s="1"/>
  <c r="O20" i="1"/>
  <c r="P20" i="1" s="1"/>
  <c r="AA19" i="1"/>
  <c r="AB19" i="1" s="1"/>
  <c r="X19" i="1"/>
  <c r="R19" i="1"/>
  <c r="S19" i="1" s="1"/>
  <c r="O19" i="1"/>
  <c r="AA18" i="1"/>
  <c r="AB18" i="1" s="1"/>
  <c r="X18" i="1"/>
  <c r="R18" i="1"/>
  <c r="Y18" i="1" s="1"/>
  <c r="O18" i="1"/>
  <c r="P18" i="1" s="1"/>
  <c r="AA17" i="1"/>
  <c r="AB17" i="1" s="1"/>
  <c r="X17" i="1"/>
  <c r="R17" i="1"/>
  <c r="O17" i="1"/>
  <c r="P17" i="1" s="1"/>
  <c r="AA16" i="1"/>
  <c r="AB16" i="1" s="1"/>
  <c r="R16" i="1"/>
  <c r="S16" i="1" s="1"/>
  <c r="P16" i="1"/>
  <c r="AA15" i="1"/>
  <c r="AB15" i="1" s="1"/>
  <c r="X15" i="1"/>
  <c r="R15" i="1"/>
  <c r="S15" i="1" s="1"/>
  <c r="T15" i="1"/>
  <c r="V15" i="1" s="1"/>
  <c r="AA14" i="1"/>
  <c r="AB14" i="1" s="1"/>
  <c r="X14" i="1"/>
  <c r="R14" i="1"/>
  <c r="Y14" i="1" s="1"/>
  <c r="O14" i="1"/>
  <c r="P14" i="1" s="1"/>
  <c r="AA13" i="1"/>
  <c r="AB13" i="1" s="1"/>
  <c r="X13" i="1"/>
  <c r="R13" i="1"/>
  <c r="Y13" i="1" s="1"/>
  <c r="O13" i="1"/>
  <c r="P13" i="1" s="1"/>
  <c r="AA12" i="1"/>
  <c r="AB12" i="1" s="1"/>
  <c r="X12" i="1"/>
  <c r="R12" i="1"/>
  <c r="S12" i="1" s="1"/>
  <c r="AA10" i="1"/>
  <c r="AB10" i="1" s="1"/>
  <c r="X10" i="1"/>
  <c r="R10" i="1"/>
  <c r="S10" i="1" s="1"/>
  <c r="O10" i="1"/>
  <c r="AA9" i="1"/>
  <c r="AB9" i="1" s="1"/>
  <c r="X9" i="1"/>
  <c r="R9" i="1"/>
  <c r="O9" i="1"/>
  <c r="P9" i="1" s="1"/>
  <c r="AA8" i="1"/>
  <c r="AB8" i="1" s="1"/>
  <c r="Y8" i="1"/>
  <c r="R8" i="1"/>
  <c r="S8" i="1" s="1"/>
  <c r="O8" i="1"/>
  <c r="P8" i="1" s="1"/>
  <c r="AA7" i="1"/>
  <c r="AB7" i="1" s="1"/>
  <c r="X7" i="1"/>
  <c r="R7" i="1"/>
  <c r="O7" i="1"/>
  <c r="P7" i="1" s="1"/>
  <c r="AA6" i="1"/>
  <c r="AB6" i="1" s="1"/>
  <c r="X6" i="1"/>
  <c r="R6" i="1"/>
  <c r="S6" i="1" s="1"/>
  <c r="P6" i="1"/>
  <c r="AA5" i="1"/>
  <c r="AB5" i="1" s="1"/>
  <c r="X5" i="1"/>
  <c r="Y5" i="1" s="1"/>
  <c r="R5" i="1"/>
  <c r="S5" i="1" s="1"/>
  <c r="P5" i="1"/>
  <c r="AA4" i="1"/>
  <c r="AB4" i="1" s="1"/>
  <c r="X4" i="1"/>
  <c r="R4" i="1"/>
  <c r="S4" i="1" s="1"/>
  <c r="O4" i="1"/>
  <c r="AA3" i="1"/>
  <c r="AB3" i="1" s="1"/>
  <c r="X3" i="1"/>
  <c r="R3" i="1"/>
  <c r="S3" i="1" s="1"/>
  <c r="P3" i="1"/>
  <c r="AA2" i="1"/>
  <c r="AB2" i="1" s="1"/>
  <c r="X2" i="1"/>
  <c r="R2" i="1"/>
  <c r="O2" i="1"/>
  <c r="P2" i="1" s="1"/>
  <c r="Y6" i="1" l="1"/>
  <c r="Y9" i="1"/>
  <c r="T4" i="1"/>
  <c r="V4" i="1" s="1"/>
  <c r="T23" i="1"/>
  <c r="V23" i="1" s="1"/>
  <c r="Y16" i="1"/>
  <c r="Y12" i="1"/>
  <c r="Y2" i="1"/>
  <c r="Y20" i="1"/>
  <c r="T2" i="1"/>
  <c r="V2" i="1" s="1"/>
  <c r="Y19" i="1"/>
  <c r="Y4" i="1"/>
  <c r="Y7" i="1"/>
  <c r="T10" i="1"/>
  <c r="V10" i="1" s="1"/>
  <c r="T12" i="1"/>
  <c r="V12" i="1" s="1"/>
  <c r="Y15" i="1"/>
  <c r="Y17" i="1"/>
  <c r="T19" i="1"/>
  <c r="V19" i="1" s="1"/>
  <c r="Y23" i="1"/>
  <c r="P4" i="1"/>
  <c r="T5" i="1"/>
  <c r="V5" i="1" s="1"/>
  <c r="S7" i="1"/>
  <c r="T24" i="1"/>
  <c r="V24" i="1" s="1"/>
  <c r="Y24" i="1"/>
  <c r="Y27" i="1"/>
  <c r="Y3" i="1"/>
  <c r="T8" i="1"/>
  <c r="V8" i="1" s="1"/>
  <c r="Y10" i="1"/>
  <c r="P24" i="1"/>
  <c r="Y25" i="1"/>
  <c r="T27" i="1"/>
  <c r="V27" i="1" s="1"/>
  <c r="T54" i="1"/>
  <c r="V54" i="1" s="1"/>
  <c r="T44" i="1"/>
  <c r="V44" i="1" s="1"/>
  <c r="T28" i="1"/>
  <c r="V28" i="1" s="1"/>
  <c r="T20" i="1"/>
  <c r="V20" i="1" s="1"/>
  <c r="T16" i="1"/>
  <c r="V16" i="1" s="1"/>
  <c r="P12" i="1"/>
  <c r="T6" i="1"/>
  <c r="V6" i="1" s="1"/>
  <c r="T3" i="1"/>
  <c r="V3" i="1" s="1"/>
  <c r="S54" i="1"/>
  <c r="T7" i="1"/>
  <c r="V7" i="1" s="1"/>
  <c r="S13" i="1"/>
  <c r="S17" i="1"/>
  <c r="S21" i="1"/>
  <c r="S25" i="1"/>
  <c r="S29" i="1"/>
  <c r="S33" i="1"/>
  <c r="S37" i="1"/>
  <c r="S41" i="1"/>
  <c r="S45" i="1"/>
  <c r="S49" i="1"/>
  <c r="S53" i="1"/>
  <c r="T13" i="1"/>
  <c r="V13" i="1" s="1"/>
  <c r="T17" i="1"/>
  <c r="V17" i="1" s="1"/>
  <c r="T29" i="1"/>
  <c r="V29" i="1" s="1"/>
  <c r="T33" i="1"/>
  <c r="V33" i="1" s="1"/>
  <c r="T41" i="1"/>
  <c r="V41" i="1" s="1"/>
  <c r="T45" i="1"/>
  <c r="V45" i="1" s="1"/>
  <c r="T49" i="1"/>
  <c r="V49" i="1" s="1"/>
  <c r="S9" i="1"/>
  <c r="P10" i="1"/>
  <c r="S14" i="1"/>
  <c r="P15" i="1"/>
  <c r="S18" i="1"/>
  <c r="P19" i="1"/>
  <c r="S22" i="1"/>
  <c r="P23" i="1"/>
  <c r="S26" i="1"/>
  <c r="P27" i="1"/>
  <c r="P31" i="1"/>
  <c r="S34" i="1"/>
  <c r="P35" i="1"/>
  <c r="S38" i="1"/>
  <c r="P39" i="1"/>
  <c r="S42" i="1"/>
  <c r="P43" i="1"/>
  <c r="S46" i="1"/>
  <c r="P47" i="1"/>
  <c r="S50" i="1"/>
  <c r="P51" i="1"/>
  <c r="T21" i="1"/>
  <c r="V21" i="1" s="1"/>
  <c r="T25" i="1"/>
  <c r="V25" i="1" s="1"/>
  <c r="T37" i="1"/>
  <c r="V37" i="1" s="1"/>
  <c r="T53" i="1"/>
  <c r="V53" i="1" s="1"/>
  <c r="T9" i="1"/>
  <c r="V9" i="1" s="1"/>
  <c r="T14" i="1"/>
  <c r="V14" i="1" s="1"/>
  <c r="T18" i="1"/>
  <c r="V18" i="1" s="1"/>
  <c r="T22" i="1"/>
  <c r="V22" i="1" s="1"/>
  <c r="T26" i="1"/>
  <c r="V26" i="1" s="1"/>
  <c r="T34" i="1"/>
  <c r="V34" i="1" s="1"/>
  <c r="T38" i="1"/>
  <c r="V38" i="1" s="1"/>
  <c r="T42" i="1"/>
  <c r="V42" i="1" s="1"/>
  <c r="T46" i="1"/>
  <c r="V46" i="1" s="1"/>
  <c r="T50" i="1"/>
  <c r="V50" i="1" s="1"/>
  <c r="S2" i="1"/>
</calcChain>
</file>

<file path=xl/sharedStrings.xml><?xml version="1.0" encoding="utf-8"?>
<sst xmlns="http://schemas.openxmlformats.org/spreadsheetml/2006/main" count="628" uniqueCount="173">
  <si>
    <t>OP</t>
  </si>
  <si>
    <t>DIV</t>
  </si>
  <si>
    <t>JEP</t>
  </si>
  <si>
    <t>OA</t>
  </si>
  <si>
    <t>#</t>
  </si>
  <si>
    <t>MET</t>
  </si>
  <si>
    <t>Identificador</t>
  </si>
  <si>
    <t>Descripción</t>
  </si>
  <si>
    <t>Estatus</t>
  </si>
  <si>
    <t>Revisión</t>
  </si>
  <si>
    <t>Dpto</t>
  </si>
  <si>
    <t>Monto U$S</t>
  </si>
  <si>
    <t>Monto U$S Real</t>
  </si>
  <si>
    <t>NOB DDL SEP TDR</t>
  </si>
  <si>
    <t>NOB DDL SEP TDR REAL</t>
  </si>
  <si>
    <t>PUB a tiempo</t>
  </si>
  <si>
    <t>NOB Eval / Contrato</t>
  </si>
  <si>
    <t>NOB Eval / Contrato REAL</t>
  </si>
  <si>
    <t>ADQ a tiempo</t>
  </si>
  <si>
    <t>Dias NOB Pub -NOB Adq</t>
  </si>
  <si>
    <t>STD</t>
  </si>
  <si>
    <t>Analisis Tiempos</t>
  </si>
  <si>
    <t>Firma del Contrato</t>
  </si>
  <si>
    <t>Firma REAL</t>
  </si>
  <si>
    <t>Dias ADQ y Firma</t>
  </si>
  <si>
    <t xml:space="preserve">Fin Contrato </t>
  </si>
  <si>
    <t>Fin Contrato REAL</t>
  </si>
  <si>
    <t>Dias FIN, EST v REAL</t>
  </si>
  <si>
    <t>Q</t>
  </si>
  <si>
    <t>Notas</t>
  </si>
  <si>
    <t>Pareto $</t>
  </si>
  <si>
    <t>Pareto #</t>
  </si>
  <si>
    <t>Componente</t>
  </si>
  <si>
    <t>Producto</t>
  </si>
  <si>
    <t>INE/TSP</t>
  </si>
  <si>
    <t>P.Cruz</t>
  </si>
  <si>
    <t>N. Ariza</t>
  </si>
  <si>
    <t>SBCC</t>
  </si>
  <si>
    <t>CO-L1265-P40</t>
  </si>
  <si>
    <t>Estudio sectorial de Turismo</t>
  </si>
  <si>
    <t>Previsto</t>
  </si>
  <si>
    <t>Revsión Posterior</t>
  </si>
  <si>
    <t>Bogota D.C.</t>
  </si>
  <si>
    <t>N/A</t>
  </si>
  <si>
    <t>1.1</t>
  </si>
  <si>
    <t>CO-L1265-P41</t>
  </si>
  <si>
    <t>Estudio sectorial de Residuos sólidos</t>
  </si>
  <si>
    <t>Proceso en curso</t>
  </si>
  <si>
    <t>CO-L1265-P42</t>
  </si>
  <si>
    <t xml:space="preserve">Plan Maestro para el sector salud </t>
  </si>
  <si>
    <t>Revsión Previa</t>
  </si>
  <si>
    <t>CO-L1265-P43</t>
  </si>
  <si>
    <t>Estudio Mecanismos alternativos de financiamiento de proyectos de PP</t>
  </si>
  <si>
    <t>CD</t>
  </si>
  <si>
    <t>CO-L1265-P44</t>
  </si>
  <si>
    <t>Factibilidad Proyecto APP de Hospital de Fusa</t>
  </si>
  <si>
    <t>Revisión Previa</t>
  </si>
  <si>
    <t>1.2</t>
  </si>
  <si>
    <t>CO-L1265-P45</t>
  </si>
  <si>
    <t>Curso Virtual APP - Edición 8</t>
  </si>
  <si>
    <t>2.1</t>
  </si>
  <si>
    <t>CO-L1265-P21</t>
  </si>
  <si>
    <t xml:space="preserve">Análisis y diseño de la estructura institucional requerida para promover la Participación Privada en los proyectos de infraestrcutura </t>
  </si>
  <si>
    <t>Contrato en Ejecución</t>
  </si>
  <si>
    <t>2.3</t>
  </si>
  <si>
    <t>CO-L1265-P23</t>
  </si>
  <si>
    <t>Estudio Institucional - Fase II: divulgación y metodología de implementación</t>
  </si>
  <si>
    <t>3CV</t>
  </si>
  <si>
    <t>CO-L1265-P25</t>
  </si>
  <si>
    <t>Servicios profesionales al DNP orientados a brindar asistencia técnica a la Subdirección de APP del MHCP</t>
  </si>
  <si>
    <t>CO-L1265-P24</t>
  </si>
  <si>
    <t xml:space="preserve">Guía sobre alcance técnico de estructuraciones </t>
  </si>
  <si>
    <t>Proceso Cancelado</t>
  </si>
  <si>
    <t>Se adelantó proceso de selección en 2021. Se recibió una única propuesta la cual no alcanzó el puntaje mínimo técnico. El proceso fue declarado desierto.</t>
  </si>
  <si>
    <t>Declarado Desierto</t>
  </si>
  <si>
    <t>CO-L1265-P26</t>
  </si>
  <si>
    <t>Guía sobre alcance técnico de estructuraciones 2022</t>
  </si>
  <si>
    <t>2.4</t>
  </si>
  <si>
    <t>CO-L1265-P46</t>
  </si>
  <si>
    <t>Desarrollo de estudio para unidades funcionales en aeropuertos</t>
  </si>
  <si>
    <t>CP</t>
  </si>
  <si>
    <t>CO-L1265-P47</t>
  </si>
  <si>
    <t>Piezas audiovisulaes APP - Divulgación (Videos)</t>
  </si>
  <si>
    <t>CO-L1265-P48</t>
  </si>
  <si>
    <t xml:space="preserve">Productos gráficos y material de difusión del Programa </t>
  </si>
  <si>
    <t>CO-L1265-P49</t>
  </si>
  <si>
    <t xml:space="preserve">Soporte y acompañamiento técnico de la plataforma RUAPP </t>
  </si>
  <si>
    <t>2.5</t>
  </si>
  <si>
    <t>CD CI</t>
  </si>
  <si>
    <t>CO-L1265-P1</t>
  </si>
  <si>
    <t>Servicios profesionales en la implementación del Programa (Unidad técnica AV) 2021</t>
  </si>
  <si>
    <t>Contrato Finalizado</t>
  </si>
  <si>
    <t>Revisión Posterior</t>
  </si>
  <si>
    <t>3.1</t>
  </si>
  <si>
    <t>CO-L1265-P2</t>
  </si>
  <si>
    <t>Servicios profesionales en la implementación del Programa (Unidad técnica LFR) 2021</t>
  </si>
  <si>
    <t>CO-L1265-P3</t>
  </si>
  <si>
    <t>Servicios profesionales en la implementación del Programa (Unidad técnica LFC) 2021</t>
  </si>
  <si>
    <t>CO-L1265-P4</t>
  </si>
  <si>
    <t>Servicios profesionales en la implementación del Programa (Unidad técnica LT) 2021</t>
  </si>
  <si>
    <t>CO-L1265-P5</t>
  </si>
  <si>
    <t>Servicios profesionales en la implementación del Programa (Unidad técnica CG) 2021</t>
  </si>
  <si>
    <t>CO-L1265-P6</t>
  </si>
  <si>
    <t>Servicios profesionales y de asesoría jurídica en los asuntos relacionados con la ejecución del Programa (Unidad técnica DÁ) 2021</t>
  </si>
  <si>
    <t>CO-L1265-P7</t>
  </si>
  <si>
    <t>Servicios profesionales en la implementación del Programa (Unidad técnica VM) 2021</t>
  </si>
  <si>
    <t>CO-L1265-P8</t>
  </si>
  <si>
    <t>Servicios profesionales en la implementación del Programa (Unidad técnica MCP) 2021</t>
  </si>
  <si>
    <t>CO-L1265-P9</t>
  </si>
  <si>
    <t>Servicios profesionales en la implementación del Programa (Unidad técnica DDP) 2021</t>
  </si>
  <si>
    <t>CO-L1265-P10</t>
  </si>
  <si>
    <t>Servicios profesionales y de asesoría jurídica en los asuntos relacionados con la ejecución del Programa (Unidad técnica JJA) 2021</t>
  </si>
  <si>
    <t>CO-L1265-P11</t>
  </si>
  <si>
    <t>Servicios profesionales en la implementación del Programa (Unidad técnica HR) 2021</t>
  </si>
  <si>
    <t>CO-L1265-P17</t>
  </si>
  <si>
    <t>Servicios profesionales en la implementación del Programa (Unidad técnica AV) 2022</t>
  </si>
  <si>
    <t>CO-L1265-P18</t>
  </si>
  <si>
    <t>Servicios profesionales en la implementación del Programa (Unidad técnica LFR) 2022</t>
  </si>
  <si>
    <t>CO-L1265-P19</t>
  </si>
  <si>
    <t>Servicios profesionales en la implementación del Programa (Unidad técnica LFC) 2022</t>
  </si>
  <si>
    <t>El contratista no continuó con el Programa. Se adelantará proceso de selección para su rreemplazo en 2022.</t>
  </si>
  <si>
    <t>No se contrató</t>
  </si>
  <si>
    <t>CO-L1265-P20</t>
  </si>
  <si>
    <t>Servicios profesionales en la implementación del Programa (Unidad técnica LT) 2022</t>
  </si>
  <si>
    <t>CO-L1265-P22</t>
  </si>
  <si>
    <t>Servicios profesionales en la implementación del Programa (Unidad técnica CG) 2022</t>
  </si>
  <si>
    <t>CO-L1265-P27</t>
  </si>
  <si>
    <t>Servicios profesionales y de asesoría jurídica en los asuntos relacionados con la ejecución del Programa (Unidad técnica DÁ) 2022</t>
  </si>
  <si>
    <t>CO-L1265-P28</t>
  </si>
  <si>
    <t>Servicios profesionales en la implementación del Programa (Unidad técnica VM) 2022</t>
  </si>
  <si>
    <t>CO-L1265-P29</t>
  </si>
  <si>
    <t>Servicios profesionales en la implementación del Programa (Unidad técnica MCP) 2022</t>
  </si>
  <si>
    <t>CO-L1265-P30</t>
  </si>
  <si>
    <t>Servicios profesionales en la implementación del Programa (Unidad técnica DDP) 2022</t>
  </si>
  <si>
    <t>CO-L1265-P31</t>
  </si>
  <si>
    <t>Servicios profesionales y de asesoría jurídica en los asuntos relacionados con la ejecución del Programa (Unidad técnica JJA) 2022</t>
  </si>
  <si>
    <t>CO-L1265-P32</t>
  </si>
  <si>
    <t>Servicios profesionales en la implementación del Programa (Unidad técnica HR) 2022</t>
  </si>
  <si>
    <t>CO-L1265-P33</t>
  </si>
  <si>
    <t>Gastos de desplazamiento equipo técnico</t>
  </si>
  <si>
    <t>CO-L1265-P50</t>
  </si>
  <si>
    <t>Curso BIM</t>
  </si>
  <si>
    <t>3.2</t>
  </si>
  <si>
    <t>CO-L1265-P51</t>
  </si>
  <si>
    <t xml:space="preserve">Certificación en Asociaciones Público-Privadas en C3PC de APMG  </t>
  </si>
  <si>
    <t>CO-L1265-P12</t>
  </si>
  <si>
    <t>Coordinador Operativo (Unidad Coordinadora CA)</t>
  </si>
  <si>
    <t>4.1</t>
  </si>
  <si>
    <t>CO-L1265-P13</t>
  </si>
  <si>
    <t>Asistente Administrativa (Unidad Coordinadora AA)</t>
  </si>
  <si>
    <t>CO-L1265-P14</t>
  </si>
  <si>
    <t>Profesional de contabilidad del Programa (DCh)</t>
  </si>
  <si>
    <t>CO-L1265-P15</t>
  </si>
  <si>
    <t>Especialista de Adquisiciones (JMG)</t>
  </si>
  <si>
    <t>CO-L1265-P16</t>
  </si>
  <si>
    <t>Consultor Secretaría General (AM)</t>
  </si>
  <si>
    <t>CO-L1265-P34</t>
  </si>
  <si>
    <t>Coordinador Operativo (Unidad Coordinadora CA) 2022</t>
  </si>
  <si>
    <t>CO-L1265-P35</t>
  </si>
  <si>
    <t>Asistente Administrativa (Unidad Coordinadora AA) 2022</t>
  </si>
  <si>
    <t>CO-L1265-P36</t>
  </si>
  <si>
    <t>Profesional de contabilidad del Programa (DCh) 2022</t>
  </si>
  <si>
    <t>CO-L1265-P37</t>
  </si>
  <si>
    <t>Especialista de Adquisiciones (JMG) 2022</t>
  </si>
  <si>
    <t>CO-L1265-P38</t>
  </si>
  <si>
    <t>Profesional de Adquisiciones (JC) 2022</t>
  </si>
  <si>
    <t>CO-L1265-P39</t>
  </si>
  <si>
    <t>Consultor Secretaría General (AM) 2022</t>
  </si>
  <si>
    <t>CO-L1265-P52</t>
  </si>
  <si>
    <t>Auditoría Financiera (2022-2026)</t>
  </si>
  <si>
    <t>4.3</t>
  </si>
  <si>
    <t>CO-L1265-P53</t>
  </si>
  <si>
    <t>Servicios profesionales en la implementación del Programa (Unidad técnica RdeLFC)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</si>
</sst>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C0000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5" tint="-0.24994659260841701"/>
      </left>
      <right style="medium">
        <color theme="5" tint="-0.24994659260841701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5" tint="-0.24994659260841701"/>
      </left>
      <right style="medium">
        <color theme="5" tint="-0.24994659260841701"/>
      </right>
      <top style="hair">
        <color theme="1" tint="0.499984740745262"/>
      </top>
      <bottom style="hair">
        <color theme="1" tint="0.49998474074526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 wrapText="1"/>
    </xf>
    <xf numFmtId="14" fontId="0" fillId="6" borderId="1" xfId="0" applyNumberForma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14" fontId="0" fillId="5" borderId="3" xfId="0" applyNumberFormat="1" applyFill="1" applyBorder="1" applyAlignment="1">
      <alignment horizontal="center" vertical="center" wrapText="1"/>
    </xf>
    <xf numFmtId="14" fontId="0" fillId="6" borderId="4" xfId="0" applyNumberForma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/>
    </xf>
    <xf numFmtId="0" fontId="0" fillId="10" borderId="1" xfId="0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 wrapText="1"/>
    </xf>
    <xf numFmtId="14" fontId="0" fillId="10" borderId="1" xfId="0" applyNumberFormat="1" applyFill="1" applyBorder="1" applyAlignment="1">
      <alignment horizontal="center" vertical="center" wrapText="1"/>
    </xf>
    <xf numFmtId="14" fontId="0" fillId="10" borderId="3" xfId="0" applyNumberFormat="1" applyFill="1" applyBorder="1" applyAlignment="1">
      <alignment horizontal="center" vertical="center" wrapText="1"/>
    </xf>
    <xf numFmtId="14" fontId="0" fillId="10" borderId="4" xfId="0" applyNumberForma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left" vertical="center"/>
    </xf>
    <xf numFmtId="0" fontId="6" fillId="10" borderId="1" xfId="0" applyFont="1" applyFill="1" applyBorder="1" applyAlignment="1">
      <alignment horizontal="left"/>
    </xf>
    <xf numFmtId="0" fontId="0" fillId="11" borderId="1" xfId="0" applyFill="1" applyBorder="1" applyAlignment="1">
      <alignment horizontal="center"/>
    </xf>
    <xf numFmtId="0" fontId="0" fillId="11" borderId="1" xfId="0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 wrapText="1"/>
    </xf>
    <xf numFmtId="14" fontId="0" fillId="11" borderId="1" xfId="0" applyNumberFormat="1" applyFill="1" applyBorder="1" applyAlignment="1">
      <alignment horizontal="center" vertical="center" wrapText="1"/>
    </xf>
    <xf numFmtId="14" fontId="0" fillId="11" borderId="3" xfId="0" applyNumberFormat="1" applyFill="1" applyBorder="1" applyAlignment="1">
      <alignment horizontal="center" vertical="center" wrapText="1"/>
    </xf>
    <xf numFmtId="14" fontId="0" fillId="11" borderId="4" xfId="0" applyNumberForma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left"/>
    </xf>
    <xf numFmtId="0" fontId="0" fillId="12" borderId="1" xfId="0" applyFill="1" applyBorder="1" applyAlignment="1">
      <alignment horizontal="center"/>
    </xf>
    <xf numFmtId="0" fontId="0" fillId="12" borderId="1" xfId="0" applyFill="1" applyBorder="1" applyAlignment="1">
      <alignment horizontal="center" vertical="center"/>
    </xf>
    <xf numFmtId="14" fontId="0" fillId="12" borderId="1" xfId="0" applyNumberFormat="1" applyFill="1" applyBorder="1" applyAlignment="1">
      <alignment horizontal="center" vertical="center" wrapText="1"/>
    </xf>
    <xf numFmtId="14" fontId="0" fillId="12" borderId="3" xfId="0" applyNumberFormat="1" applyFill="1" applyBorder="1" applyAlignment="1">
      <alignment horizontal="center" vertical="center" wrapText="1"/>
    </xf>
    <xf numFmtId="14" fontId="0" fillId="12" borderId="4" xfId="0" applyNumberForma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left" vertical="center"/>
    </xf>
    <xf numFmtId="0" fontId="6" fillId="12" borderId="1" xfId="0" applyFont="1" applyFill="1" applyBorder="1" applyAlignment="1">
      <alignment horizontal="left"/>
    </xf>
    <xf numFmtId="0" fontId="9" fillId="12" borderId="1" xfId="0" applyFont="1" applyFill="1" applyBorder="1" applyAlignment="1">
      <alignment horizontal="center" vertical="center" wrapText="1"/>
    </xf>
    <xf numFmtId="0" fontId="6" fillId="12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13" borderId="1" xfId="0" applyFill="1" applyBorder="1" applyAlignment="1">
      <alignment horizontal="center" vertical="center"/>
    </xf>
    <xf numFmtId="14" fontId="0" fillId="13" borderId="1" xfId="0" applyNumberFormat="1" applyFill="1" applyBorder="1" applyAlignment="1">
      <alignment horizontal="center" vertical="center" wrapText="1"/>
    </xf>
    <xf numFmtId="14" fontId="0" fillId="13" borderId="4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3" fillId="10" borderId="1" xfId="0" applyFont="1" applyFill="1" applyBorder="1" applyAlignment="1">
      <alignment vertical="center" wrapText="1"/>
    </xf>
    <xf numFmtId="0" fontId="3" fillId="11" borderId="1" xfId="0" applyFont="1" applyFill="1" applyBorder="1" applyAlignment="1">
      <alignment vertical="center" wrapText="1"/>
    </xf>
    <xf numFmtId="0" fontId="3" fillId="12" borderId="1" xfId="0" applyFont="1" applyFill="1" applyBorder="1" applyAlignment="1">
      <alignment vertical="center" wrapText="1"/>
    </xf>
    <xf numFmtId="0" fontId="0" fillId="10" borderId="5" xfId="0" applyFill="1" applyBorder="1" applyAlignment="1">
      <alignment horizontal="center" vertical="center"/>
    </xf>
    <xf numFmtId="0" fontId="5" fillId="10" borderId="4" xfId="0" applyFont="1" applyFill="1" applyBorder="1" applyAlignment="1">
      <alignment horizontal="center" vertical="center" wrapText="1"/>
    </xf>
    <xf numFmtId="44" fontId="0" fillId="10" borderId="1" xfId="1" applyFont="1" applyFill="1" applyBorder="1" applyAlignment="1">
      <alignment horizontal="right" vertical="center" wrapText="1"/>
    </xf>
    <xf numFmtId="14" fontId="0" fillId="10" borderId="2" xfId="0" applyNumberForma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 wrapText="1"/>
    </xf>
    <xf numFmtId="44" fontId="0" fillId="5" borderId="1" xfId="1" applyFont="1" applyFill="1" applyBorder="1" applyAlignment="1">
      <alignment horizontal="right" vertical="center" wrapText="1"/>
    </xf>
    <xf numFmtId="44" fontId="0" fillId="6" borderId="1" xfId="1" applyFont="1" applyFill="1" applyBorder="1" applyAlignment="1">
      <alignment horizontal="right" vertical="center" wrapText="1"/>
    </xf>
    <xf numFmtId="14" fontId="0" fillId="8" borderId="2" xfId="0" applyNumberForma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0" fontId="5" fillId="11" borderId="4" xfId="0" applyFont="1" applyFill="1" applyBorder="1" applyAlignment="1">
      <alignment horizontal="center" vertical="center" wrapText="1"/>
    </xf>
    <xf numFmtId="44" fontId="0" fillId="11" borderId="1" xfId="1" applyFont="1" applyFill="1" applyBorder="1" applyAlignment="1">
      <alignment horizontal="right" vertical="center" wrapText="1"/>
    </xf>
    <xf numFmtId="14" fontId="0" fillId="11" borderId="2" xfId="0" applyNumberForma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/>
    </xf>
    <xf numFmtId="0" fontId="0" fillId="12" borderId="5" xfId="0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 wrapText="1"/>
    </xf>
    <xf numFmtId="44" fontId="0" fillId="12" borderId="1" xfId="1" applyFont="1" applyFill="1" applyBorder="1" applyAlignment="1">
      <alignment horizontal="right" vertical="center" wrapText="1"/>
    </xf>
    <xf numFmtId="14" fontId="0" fillId="12" borderId="2" xfId="0" applyNumberFormat="1" applyFill="1" applyBorder="1" applyAlignment="1">
      <alignment horizontal="center" vertical="center" wrapText="1"/>
    </xf>
    <xf numFmtId="44" fontId="0" fillId="13" borderId="1" xfId="1" applyFont="1" applyFill="1" applyBorder="1" applyAlignment="1">
      <alignment horizontal="right" vertical="center" wrapText="1"/>
    </xf>
    <xf numFmtId="14" fontId="0" fillId="13" borderId="2" xfId="0" applyNumberFormat="1" applyFill="1" applyBorder="1" applyAlignment="1">
      <alignment horizontal="center" vertical="center" wrapText="1"/>
    </xf>
    <xf numFmtId="14" fontId="0" fillId="14" borderId="1" xfId="0" applyNumberFormat="1" applyFill="1" applyBorder="1" applyAlignment="1">
      <alignment horizontal="center" vertical="center" wrapText="1"/>
    </xf>
    <xf numFmtId="0" fontId="0" fillId="14" borderId="5" xfId="0" applyFill="1" applyBorder="1" applyAlignment="1">
      <alignment horizontal="center" vertical="center"/>
    </xf>
    <xf numFmtId="14" fontId="0" fillId="15" borderId="1" xfId="0" applyNumberForma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left" vertical="center" wrapText="1"/>
    </xf>
    <xf numFmtId="44" fontId="8" fillId="11" borderId="1" xfId="1" applyFont="1" applyFill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60"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B83DD-09FC-4D07-8E59-93455F54EE56}">
  <dimension ref="A1:AI54"/>
  <sheetViews>
    <sheetView tabSelected="1" zoomScale="80" zoomScaleNormal="80" workbookViewId="0">
      <pane ySplit="1" topLeftCell="A2" activePane="bottomLeft" state="frozen"/>
      <selection pane="bottomLeft" activeCell="AC16" sqref="AC16"/>
      <selection activeCell="E1" sqref="E1"/>
    </sheetView>
  </sheetViews>
  <sheetFormatPr defaultColWidth="8.85546875" defaultRowHeight="15" customHeight="1" outlineLevelCol="1"/>
  <cols>
    <col min="1" max="4" width="8.85546875" hidden="1" customWidth="1" outlineLevel="1"/>
    <col min="5" max="5" width="7.7109375" bestFit="1" customWidth="1" collapsed="1"/>
    <col min="6" max="6" width="10.42578125" bestFit="1" customWidth="1"/>
    <col min="7" max="7" width="17.42578125" style="43" bestFit="1" customWidth="1"/>
    <col min="8" max="8" width="45.28515625" customWidth="1"/>
    <col min="9" max="9" width="19.5703125" bestFit="1" customWidth="1"/>
    <col min="10" max="10" width="14.5703125" bestFit="1" customWidth="1"/>
    <col min="11" max="11" width="11" hidden="1" customWidth="1"/>
    <col min="12" max="12" width="16.140625" bestFit="1" customWidth="1"/>
    <col min="13" max="15" width="15.85546875" customWidth="1"/>
    <col min="16" max="16" width="15.85546875" hidden="1" customWidth="1" outlineLevel="1"/>
    <col min="17" max="17" width="15.5703125" bestFit="1" customWidth="1" collapsed="1"/>
    <col min="18" max="18" width="15.85546875" customWidth="1"/>
    <col min="19" max="20" width="15.85546875" hidden="1" customWidth="1" outlineLevel="1"/>
    <col min="21" max="21" width="10.5703125" hidden="1" customWidth="1" outlineLevel="1"/>
    <col min="22" max="22" width="15.85546875" hidden="1" customWidth="1" outlineLevel="1"/>
    <col min="23" max="23" width="15.85546875" customWidth="1" collapsed="1"/>
    <col min="24" max="24" width="15.85546875" customWidth="1"/>
    <col min="25" max="25" width="15.85546875" hidden="1" customWidth="1" outlineLevel="1"/>
    <col min="26" max="26" width="15.85546875" customWidth="1" collapsed="1"/>
    <col min="27" max="27" width="15.85546875" customWidth="1"/>
    <col min="28" max="28" width="15.85546875" hidden="1" customWidth="1" outlineLevel="1"/>
    <col min="29" max="29" width="15.85546875" customWidth="1" collapsed="1"/>
    <col min="30" max="30" width="50.5703125" customWidth="1"/>
    <col min="31" max="34" width="15.85546875" customWidth="1" collapsed="1"/>
  </cols>
  <sheetData>
    <row r="1" spans="1:35" ht="30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4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5" t="s">
        <v>14</v>
      </c>
      <c r="P1" s="5" t="s">
        <v>15</v>
      </c>
      <c r="Q1" s="1" t="s">
        <v>16</v>
      </c>
      <c r="R1" s="5" t="s">
        <v>17</v>
      </c>
      <c r="S1" s="5" t="s">
        <v>18</v>
      </c>
      <c r="T1" s="6" t="s">
        <v>19</v>
      </c>
      <c r="U1" s="6" t="s">
        <v>20</v>
      </c>
      <c r="V1" s="7" t="s">
        <v>21</v>
      </c>
      <c r="W1" s="8" t="s">
        <v>22</v>
      </c>
      <c r="X1" s="9" t="s">
        <v>23</v>
      </c>
      <c r="Y1" s="6" t="s">
        <v>24</v>
      </c>
      <c r="Z1" s="1" t="s">
        <v>25</v>
      </c>
      <c r="AA1" s="5" t="s">
        <v>26</v>
      </c>
      <c r="AB1" s="6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</row>
    <row r="2" spans="1:35" ht="15" customHeight="1">
      <c r="A2" s="10">
        <v>5286</v>
      </c>
      <c r="B2" s="11" t="s">
        <v>34</v>
      </c>
      <c r="C2" s="11" t="s">
        <v>35</v>
      </c>
      <c r="D2" s="11" t="s">
        <v>36</v>
      </c>
      <c r="E2" s="10">
        <v>1</v>
      </c>
      <c r="F2" s="11" t="s">
        <v>37</v>
      </c>
      <c r="G2" s="11" t="s">
        <v>38</v>
      </c>
      <c r="H2" s="48" t="s">
        <v>39</v>
      </c>
      <c r="I2" s="56" t="s">
        <v>40</v>
      </c>
      <c r="J2" s="12" t="s">
        <v>41</v>
      </c>
      <c r="K2" s="57" t="s">
        <v>42</v>
      </c>
      <c r="L2" s="59">
        <v>405000</v>
      </c>
      <c r="M2" s="59">
        <f>+L2</f>
        <v>405000</v>
      </c>
      <c r="N2" s="13">
        <v>44630</v>
      </c>
      <c r="O2" s="14">
        <f t="shared" ref="O2:O10" si="0">N2</f>
        <v>44630</v>
      </c>
      <c r="P2" s="14" t="str">
        <f t="shared" ref="P2:P10" si="1">IF(N2&lt;O2,"Tarde","A tiempo")</f>
        <v>A tiempo</v>
      </c>
      <c r="Q2" s="13" t="s">
        <v>43</v>
      </c>
      <c r="R2" s="14" t="str">
        <f t="shared" ref="R2:R10" si="2">Q2</f>
        <v>N/A</v>
      </c>
      <c r="S2" s="14" t="str">
        <f t="shared" ref="S2:S10" si="3">IF(Q2&lt;R2,"Tarde","A tiempo")</f>
        <v>A tiempo</v>
      </c>
      <c r="T2" s="11" t="str">
        <f t="shared" ref="T2:T10" si="4">IFERROR(R2-O2, "")</f>
        <v/>
      </c>
      <c r="U2" s="15">
        <v>60</v>
      </c>
      <c r="V2" s="60" t="str">
        <f t="shared" ref="V2:V10" si="5">IF(T2&lt;U2,"Cumple","No cumple")</f>
        <v>No cumple</v>
      </c>
      <c r="W2" s="16">
        <v>44727</v>
      </c>
      <c r="X2" s="17">
        <f t="shared" ref="X2:X7" si="6">W2</f>
        <v>44727</v>
      </c>
      <c r="Y2" s="11" t="str">
        <f t="shared" ref="Y2:Y10" si="7">IFERROR(X2-R2, "")</f>
        <v/>
      </c>
      <c r="Z2" s="13">
        <v>44910</v>
      </c>
      <c r="AA2" s="14">
        <f t="shared" ref="AA2:AA10" si="8">Z2</f>
        <v>44910</v>
      </c>
      <c r="AB2" s="11">
        <f t="shared" ref="AB2:AB10" si="9">IFERROR(AA2-Z2, "")</f>
        <v>0</v>
      </c>
      <c r="AC2" s="61">
        <v>2022</v>
      </c>
      <c r="AD2" s="18"/>
      <c r="AE2" s="19"/>
      <c r="AF2" s="19"/>
      <c r="AG2" s="11">
        <v>1</v>
      </c>
      <c r="AH2" s="11" t="s">
        <v>44</v>
      </c>
    </row>
    <row r="3" spans="1:35" ht="15" customHeight="1">
      <c r="A3" s="10">
        <v>5286</v>
      </c>
      <c r="B3" s="11" t="s">
        <v>34</v>
      </c>
      <c r="C3" s="11" t="s">
        <v>35</v>
      </c>
      <c r="D3" s="11" t="s">
        <v>36</v>
      </c>
      <c r="E3" s="10">
        <v>2</v>
      </c>
      <c r="F3" s="11" t="s">
        <v>37</v>
      </c>
      <c r="G3" s="11" t="s">
        <v>45</v>
      </c>
      <c r="H3" s="48" t="s">
        <v>46</v>
      </c>
      <c r="I3" s="74" t="s">
        <v>47</v>
      </c>
      <c r="J3" s="12" t="s">
        <v>41</v>
      </c>
      <c r="K3" s="57" t="s">
        <v>42</v>
      </c>
      <c r="L3" s="59">
        <v>166000</v>
      </c>
      <c r="M3" s="59">
        <f t="shared" ref="M3:M7" si="10">+L3</f>
        <v>166000</v>
      </c>
      <c r="N3" s="13">
        <v>44651</v>
      </c>
      <c r="O3" s="73">
        <v>44617</v>
      </c>
      <c r="P3" s="14" t="str">
        <f t="shared" si="1"/>
        <v>A tiempo</v>
      </c>
      <c r="Q3" s="13" t="s">
        <v>43</v>
      </c>
      <c r="R3" s="14" t="str">
        <f t="shared" si="2"/>
        <v>N/A</v>
      </c>
      <c r="S3" s="14" t="str">
        <f t="shared" si="3"/>
        <v>A tiempo</v>
      </c>
      <c r="T3" s="11" t="str">
        <f t="shared" si="4"/>
        <v/>
      </c>
      <c r="U3" s="15">
        <v>60</v>
      </c>
      <c r="V3" s="60" t="str">
        <f t="shared" si="5"/>
        <v>No cumple</v>
      </c>
      <c r="W3" s="16">
        <v>44757</v>
      </c>
      <c r="X3" s="17">
        <f t="shared" si="6"/>
        <v>44757</v>
      </c>
      <c r="Y3" s="11" t="str">
        <f t="shared" si="7"/>
        <v/>
      </c>
      <c r="Z3" s="13">
        <v>44910</v>
      </c>
      <c r="AA3" s="14">
        <f t="shared" si="8"/>
        <v>44910</v>
      </c>
      <c r="AB3" s="11">
        <f t="shared" si="9"/>
        <v>0</v>
      </c>
      <c r="AC3" s="61">
        <v>2022</v>
      </c>
      <c r="AD3" s="18"/>
      <c r="AE3" s="19"/>
      <c r="AF3" s="19"/>
      <c r="AG3" s="11">
        <v>1</v>
      </c>
      <c r="AH3" s="11" t="s">
        <v>44</v>
      </c>
    </row>
    <row r="4" spans="1:35" ht="15" customHeight="1">
      <c r="A4" s="10">
        <v>5286</v>
      </c>
      <c r="B4" s="11" t="s">
        <v>34</v>
      </c>
      <c r="C4" s="11" t="s">
        <v>35</v>
      </c>
      <c r="D4" s="11" t="s">
        <v>36</v>
      </c>
      <c r="E4" s="10">
        <v>3</v>
      </c>
      <c r="F4" s="11" t="s">
        <v>37</v>
      </c>
      <c r="G4" s="11" t="s">
        <v>48</v>
      </c>
      <c r="H4" s="48" t="s">
        <v>49</v>
      </c>
      <c r="I4" s="56" t="s">
        <v>40</v>
      </c>
      <c r="J4" s="12" t="s">
        <v>50</v>
      </c>
      <c r="K4" s="57" t="s">
        <v>42</v>
      </c>
      <c r="L4" s="58">
        <v>1417000</v>
      </c>
      <c r="M4" s="59">
        <f t="shared" si="10"/>
        <v>1417000</v>
      </c>
      <c r="N4" s="13">
        <v>44752</v>
      </c>
      <c r="O4" s="14">
        <f t="shared" si="0"/>
        <v>44752</v>
      </c>
      <c r="P4" s="14" t="str">
        <f t="shared" si="1"/>
        <v>A tiempo</v>
      </c>
      <c r="Q4" s="13">
        <v>44849</v>
      </c>
      <c r="R4" s="14">
        <f t="shared" si="2"/>
        <v>44849</v>
      </c>
      <c r="S4" s="14" t="str">
        <f t="shared" si="3"/>
        <v>A tiempo</v>
      </c>
      <c r="T4" s="11">
        <f t="shared" si="4"/>
        <v>97</v>
      </c>
      <c r="U4" s="15">
        <v>140</v>
      </c>
      <c r="V4" s="60" t="str">
        <f t="shared" si="5"/>
        <v>Cumple</v>
      </c>
      <c r="W4" s="16">
        <v>44866</v>
      </c>
      <c r="X4" s="17">
        <f t="shared" si="6"/>
        <v>44866</v>
      </c>
      <c r="Y4" s="11">
        <f t="shared" si="7"/>
        <v>17</v>
      </c>
      <c r="Z4" s="13">
        <v>45260</v>
      </c>
      <c r="AA4" s="14">
        <f t="shared" si="8"/>
        <v>45260</v>
      </c>
      <c r="AB4" s="11">
        <f t="shared" si="9"/>
        <v>0</v>
      </c>
      <c r="AC4" s="61">
        <v>2022</v>
      </c>
      <c r="AD4" s="18"/>
      <c r="AE4" s="19"/>
      <c r="AF4" s="19"/>
      <c r="AG4" s="11">
        <v>1</v>
      </c>
      <c r="AH4" s="11" t="s">
        <v>44</v>
      </c>
    </row>
    <row r="5" spans="1:35" ht="15" customHeight="1">
      <c r="A5" s="10">
        <v>5286</v>
      </c>
      <c r="B5" s="11" t="s">
        <v>34</v>
      </c>
      <c r="C5" s="11" t="s">
        <v>35</v>
      </c>
      <c r="D5" s="11" t="s">
        <v>36</v>
      </c>
      <c r="E5" s="10">
        <v>4</v>
      </c>
      <c r="F5" s="11" t="s">
        <v>37</v>
      </c>
      <c r="G5" s="11" t="s">
        <v>51</v>
      </c>
      <c r="H5" s="48" t="s">
        <v>52</v>
      </c>
      <c r="I5" s="74" t="s">
        <v>47</v>
      </c>
      <c r="J5" s="12" t="s">
        <v>41</v>
      </c>
      <c r="K5" s="57" t="s">
        <v>42</v>
      </c>
      <c r="L5" s="59">
        <v>151000</v>
      </c>
      <c r="M5" s="59">
        <f t="shared" si="10"/>
        <v>151000</v>
      </c>
      <c r="N5" s="13">
        <v>44651</v>
      </c>
      <c r="O5" s="73">
        <v>44613</v>
      </c>
      <c r="P5" s="14" t="str">
        <f t="shared" si="1"/>
        <v>A tiempo</v>
      </c>
      <c r="Q5" s="13" t="s">
        <v>43</v>
      </c>
      <c r="R5" s="14" t="str">
        <f t="shared" si="2"/>
        <v>N/A</v>
      </c>
      <c r="S5" s="14" t="str">
        <f t="shared" si="3"/>
        <v>A tiempo</v>
      </c>
      <c r="T5" s="11" t="str">
        <f t="shared" si="4"/>
        <v/>
      </c>
      <c r="U5" s="15">
        <v>60</v>
      </c>
      <c r="V5" s="60" t="str">
        <f t="shared" si="5"/>
        <v>No cumple</v>
      </c>
      <c r="W5" s="16">
        <v>44757</v>
      </c>
      <c r="X5" s="17">
        <f t="shared" si="6"/>
        <v>44757</v>
      </c>
      <c r="Y5" s="11" t="str">
        <f t="shared" si="7"/>
        <v/>
      </c>
      <c r="Z5" s="13">
        <v>44910</v>
      </c>
      <c r="AA5" s="14">
        <f t="shared" si="8"/>
        <v>44910</v>
      </c>
      <c r="AB5" s="11">
        <f t="shared" si="9"/>
        <v>0</v>
      </c>
      <c r="AC5" s="61">
        <v>2022</v>
      </c>
      <c r="AD5" s="18"/>
      <c r="AE5" s="19"/>
      <c r="AF5" s="19"/>
      <c r="AG5" s="11">
        <v>1</v>
      </c>
      <c r="AH5" s="11" t="s">
        <v>44</v>
      </c>
    </row>
    <row r="6" spans="1:35" ht="15" customHeight="1">
      <c r="A6" s="10">
        <v>5286</v>
      </c>
      <c r="B6" s="11" t="s">
        <v>34</v>
      </c>
      <c r="C6" s="11" t="s">
        <v>35</v>
      </c>
      <c r="D6" s="11" t="s">
        <v>36</v>
      </c>
      <c r="E6" s="10">
        <v>5</v>
      </c>
      <c r="F6" s="11" t="s">
        <v>53</v>
      </c>
      <c r="G6" s="11" t="s">
        <v>54</v>
      </c>
      <c r="H6" s="48" t="s">
        <v>55</v>
      </c>
      <c r="I6" s="74" t="s">
        <v>47</v>
      </c>
      <c r="J6" s="12" t="s">
        <v>56</v>
      </c>
      <c r="K6" s="57" t="s">
        <v>42</v>
      </c>
      <c r="L6" s="59">
        <v>495000</v>
      </c>
      <c r="M6" s="59">
        <f t="shared" si="10"/>
        <v>495000</v>
      </c>
      <c r="N6" s="13">
        <v>44587</v>
      </c>
      <c r="O6" s="73">
        <v>44592</v>
      </c>
      <c r="P6" s="14" t="str">
        <f t="shared" si="1"/>
        <v>Tarde</v>
      </c>
      <c r="Q6" s="13">
        <v>44620</v>
      </c>
      <c r="R6" s="14">
        <f t="shared" si="2"/>
        <v>44620</v>
      </c>
      <c r="S6" s="14" t="str">
        <f t="shared" si="3"/>
        <v>A tiempo</v>
      </c>
      <c r="T6" s="11">
        <f t="shared" si="4"/>
        <v>28</v>
      </c>
      <c r="U6" s="15">
        <v>140</v>
      </c>
      <c r="V6" s="60" t="str">
        <f t="shared" si="5"/>
        <v>Cumple</v>
      </c>
      <c r="W6" s="16">
        <v>44635</v>
      </c>
      <c r="X6" s="17">
        <f t="shared" si="6"/>
        <v>44635</v>
      </c>
      <c r="Y6" s="11">
        <f t="shared" si="7"/>
        <v>15</v>
      </c>
      <c r="Z6" s="13">
        <v>44910</v>
      </c>
      <c r="AA6" s="14">
        <f t="shared" si="8"/>
        <v>44910</v>
      </c>
      <c r="AB6" s="11">
        <f t="shared" si="9"/>
        <v>0</v>
      </c>
      <c r="AC6" s="61">
        <v>2022</v>
      </c>
      <c r="AD6" s="18"/>
      <c r="AE6" s="19"/>
      <c r="AF6" s="19"/>
      <c r="AG6" s="11">
        <v>1</v>
      </c>
      <c r="AH6" s="11" t="s">
        <v>57</v>
      </c>
    </row>
    <row r="7" spans="1:35" ht="15" customHeight="1">
      <c r="A7" s="10">
        <v>5286</v>
      </c>
      <c r="B7" s="11" t="s">
        <v>34</v>
      </c>
      <c r="C7" s="11" t="s">
        <v>35</v>
      </c>
      <c r="D7" s="11" t="s">
        <v>36</v>
      </c>
      <c r="E7" s="10">
        <v>6</v>
      </c>
      <c r="F7" s="11" t="s">
        <v>53</v>
      </c>
      <c r="G7" s="11" t="s">
        <v>58</v>
      </c>
      <c r="H7" s="48" t="s">
        <v>59</v>
      </c>
      <c r="I7" s="56" t="s">
        <v>40</v>
      </c>
      <c r="J7" s="12" t="s">
        <v>56</v>
      </c>
      <c r="K7" s="57" t="s">
        <v>42</v>
      </c>
      <c r="L7" s="59">
        <v>20000</v>
      </c>
      <c r="M7" s="59">
        <f t="shared" si="10"/>
        <v>20000</v>
      </c>
      <c r="N7" s="13">
        <v>44773</v>
      </c>
      <c r="O7" s="14">
        <f t="shared" si="0"/>
        <v>44773</v>
      </c>
      <c r="P7" s="14" t="str">
        <f t="shared" si="1"/>
        <v>A tiempo</v>
      </c>
      <c r="Q7" s="13" t="s">
        <v>43</v>
      </c>
      <c r="R7" s="14" t="str">
        <f t="shared" si="2"/>
        <v>N/A</v>
      </c>
      <c r="S7" s="14" t="str">
        <f t="shared" si="3"/>
        <v>A tiempo</v>
      </c>
      <c r="T7" s="11" t="str">
        <f t="shared" si="4"/>
        <v/>
      </c>
      <c r="U7" s="15">
        <v>140</v>
      </c>
      <c r="V7" s="60" t="str">
        <f t="shared" si="5"/>
        <v>No cumple</v>
      </c>
      <c r="W7" s="16">
        <v>44788</v>
      </c>
      <c r="X7" s="17">
        <f t="shared" si="6"/>
        <v>44788</v>
      </c>
      <c r="Y7" s="11" t="str">
        <f t="shared" si="7"/>
        <v/>
      </c>
      <c r="Z7" s="13">
        <v>44849</v>
      </c>
      <c r="AA7" s="14">
        <f t="shared" si="8"/>
        <v>44849</v>
      </c>
      <c r="AB7" s="11">
        <f t="shared" si="9"/>
        <v>0</v>
      </c>
      <c r="AC7" s="61">
        <v>2022</v>
      </c>
      <c r="AD7" s="18"/>
      <c r="AE7" s="19"/>
      <c r="AF7" s="19"/>
      <c r="AG7" s="11">
        <v>2</v>
      </c>
      <c r="AH7" s="11" t="s">
        <v>60</v>
      </c>
    </row>
    <row r="8" spans="1:35" ht="15" customHeight="1">
      <c r="A8" s="10">
        <v>5286</v>
      </c>
      <c r="B8" s="11" t="s">
        <v>34</v>
      </c>
      <c r="C8" s="11" t="s">
        <v>35</v>
      </c>
      <c r="D8" s="11" t="s">
        <v>36</v>
      </c>
      <c r="E8" s="20">
        <v>7</v>
      </c>
      <c r="F8" s="20" t="s">
        <v>37</v>
      </c>
      <c r="G8" s="20" t="s">
        <v>61</v>
      </c>
      <c r="H8" s="49" t="s">
        <v>62</v>
      </c>
      <c r="I8" s="52" t="s">
        <v>63</v>
      </c>
      <c r="J8" s="21" t="s">
        <v>41</v>
      </c>
      <c r="K8" s="53" t="s">
        <v>42</v>
      </c>
      <c r="L8" s="54">
        <v>478000</v>
      </c>
      <c r="M8" s="54">
        <v>436461</v>
      </c>
      <c r="N8" s="22">
        <v>44768</v>
      </c>
      <c r="O8" s="22">
        <f t="shared" si="0"/>
        <v>44768</v>
      </c>
      <c r="P8" s="22" t="str">
        <f t="shared" si="1"/>
        <v>A tiempo</v>
      </c>
      <c r="Q8" s="22" t="s">
        <v>43</v>
      </c>
      <c r="R8" s="22" t="str">
        <f t="shared" si="2"/>
        <v>N/A</v>
      </c>
      <c r="S8" s="22" t="str">
        <f t="shared" si="3"/>
        <v>A tiempo</v>
      </c>
      <c r="T8" s="20" t="str">
        <f t="shared" si="4"/>
        <v/>
      </c>
      <c r="U8" s="20">
        <v>140</v>
      </c>
      <c r="V8" s="55" t="str">
        <f t="shared" si="5"/>
        <v>No cumple</v>
      </c>
      <c r="W8" s="23">
        <v>44531</v>
      </c>
      <c r="X8" s="24">
        <v>44537</v>
      </c>
      <c r="Y8" s="20" t="str">
        <f t="shared" si="7"/>
        <v/>
      </c>
      <c r="Z8" s="22">
        <v>44773</v>
      </c>
      <c r="AA8" s="22">
        <f t="shared" si="8"/>
        <v>44773</v>
      </c>
      <c r="AB8" s="20">
        <f t="shared" si="9"/>
        <v>0</v>
      </c>
      <c r="AC8" s="20">
        <v>2022</v>
      </c>
      <c r="AD8" s="25"/>
      <c r="AE8" s="26"/>
      <c r="AF8" s="26"/>
      <c r="AG8" s="20">
        <v>2</v>
      </c>
      <c r="AH8" s="20" t="s">
        <v>64</v>
      </c>
    </row>
    <row r="9" spans="1:35" ht="15" customHeight="1">
      <c r="A9" s="10">
        <v>5286</v>
      </c>
      <c r="B9" s="11" t="s">
        <v>34</v>
      </c>
      <c r="C9" s="11" t="s">
        <v>35</v>
      </c>
      <c r="D9" s="11" t="s">
        <v>36</v>
      </c>
      <c r="E9" s="10">
        <v>8</v>
      </c>
      <c r="F9" s="11" t="s">
        <v>53</v>
      </c>
      <c r="G9" s="11" t="s">
        <v>65</v>
      </c>
      <c r="H9" s="48" t="s">
        <v>66</v>
      </c>
      <c r="I9" s="56" t="s">
        <v>40</v>
      </c>
      <c r="J9" s="12" t="s">
        <v>50</v>
      </c>
      <c r="K9" s="57" t="s">
        <v>42</v>
      </c>
      <c r="L9" s="58">
        <v>169000</v>
      </c>
      <c r="M9" s="59">
        <v>169000</v>
      </c>
      <c r="N9" s="13">
        <v>44773</v>
      </c>
      <c r="O9" s="14">
        <f t="shared" si="0"/>
        <v>44773</v>
      </c>
      <c r="P9" s="14" t="str">
        <f t="shared" si="1"/>
        <v>A tiempo</v>
      </c>
      <c r="Q9" s="13">
        <v>44819</v>
      </c>
      <c r="R9" s="14">
        <f t="shared" si="2"/>
        <v>44819</v>
      </c>
      <c r="S9" s="14" t="str">
        <f t="shared" si="3"/>
        <v>A tiempo</v>
      </c>
      <c r="T9" s="11">
        <f t="shared" si="4"/>
        <v>46</v>
      </c>
      <c r="U9" s="15">
        <v>140</v>
      </c>
      <c r="V9" s="60" t="str">
        <f t="shared" si="5"/>
        <v>Cumple</v>
      </c>
      <c r="W9" s="16">
        <v>44835</v>
      </c>
      <c r="X9" s="17">
        <f>W9</f>
        <v>44835</v>
      </c>
      <c r="Y9" s="11">
        <f t="shared" si="7"/>
        <v>16</v>
      </c>
      <c r="Z9" s="13">
        <v>44926</v>
      </c>
      <c r="AA9" s="14">
        <f t="shared" si="8"/>
        <v>44926</v>
      </c>
      <c r="AB9" s="11">
        <f t="shared" si="9"/>
        <v>0</v>
      </c>
      <c r="AC9" s="61">
        <v>2022</v>
      </c>
      <c r="AD9" s="18"/>
      <c r="AE9" s="19"/>
      <c r="AF9" s="19"/>
      <c r="AG9" s="11">
        <v>2</v>
      </c>
      <c r="AH9" s="11" t="s">
        <v>64</v>
      </c>
    </row>
    <row r="10" spans="1:35" ht="15" customHeight="1">
      <c r="A10" s="10">
        <v>5286</v>
      </c>
      <c r="B10" s="11" t="s">
        <v>34</v>
      </c>
      <c r="C10" s="11" t="s">
        <v>35</v>
      </c>
      <c r="D10" s="11" t="s">
        <v>36</v>
      </c>
      <c r="E10" s="10">
        <v>9</v>
      </c>
      <c r="F10" s="11" t="s">
        <v>67</v>
      </c>
      <c r="G10" s="11" t="s">
        <v>68</v>
      </c>
      <c r="H10" s="48" t="s">
        <v>69</v>
      </c>
      <c r="I10" s="56" t="s">
        <v>40</v>
      </c>
      <c r="J10" s="12" t="s">
        <v>41</v>
      </c>
      <c r="K10" s="57" t="s">
        <v>42</v>
      </c>
      <c r="L10" s="59">
        <v>38000</v>
      </c>
      <c r="M10" s="59">
        <v>83000</v>
      </c>
      <c r="N10" s="13">
        <v>44752</v>
      </c>
      <c r="O10" s="14">
        <f t="shared" si="0"/>
        <v>44752</v>
      </c>
      <c r="P10" s="14" t="str">
        <f t="shared" si="1"/>
        <v>A tiempo</v>
      </c>
      <c r="Q10" s="13" t="s">
        <v>43</v>
      </c>
      <c r="R10" s="14" t="str">
        <f t="shared" si="2"/>
        <v>N/A</v>
      </c>
      <c r="S10" s="14" t="str">
        <f t="shared" si="3"/>
        <v>A tiempo</v>
      </c>
      <c r="T10" s="11" t="str">
        <f t="shared" si="4"/>
        <v/>
      </c>
      <c r="U10" s="15">
        <v>60</v>
      </c>
      <c r="V10" s="60" t="str">
        <f t="shared" si="5"/>
        <v>No cumple</v>
      </c>
      <c r="W10" s="16">
        <v>44805</v>
      </c>
      <c r="X10" s="17">
        <f>W10</f>
        <v>44805</v>
      </c>
      <c r="Y10" s="11" t="str">
        <f t="shared" si="7"/>
        <v/>
      </c>
      <c r="Z10" s="13">
        <v>44926</v>
      </c>
      <c r="AA10" s="14">
        <f t="shared" si="8"/>
        <v>44926</v>
      </c>
      <c r="AB10" s="11">
        <f t="shared" si="9"/>
        <v>0</v>
      </c>
      <c r="AC10" s="61">
        <v>2022</v>
      </c>
      <c r="AD10" s="18"/>
      <c r="AE10" s="19"/>
      <c r="AF10" s="19"/>
      <c r="AG10" s="11">
        <v>2</v>
      </c>
      <c r="AH10" s="11" t="s">
        <v>64</v>
      </c>
    </row>
    <row r="11" spans="1:35" ht="15" customHeight="1">
      <c r="A11" s="10">
        <v>5286</v>
      </c>
      <c r="B11" s="11" t="s">
        <v>34</v>
      </c>
      <c r="C11" s="11" t="s">
        <v>35</v>
      </c>
      <c r="D11" s="11" t="s">
        <v>36</v>
      </c>
      <c r="E11" s="27">
        <v>10</v>
      </c>
      <c r="F11" s="28" t="s">
        <v>37</v>
      </c>
      <c r="G11" s="28" t="s">
        <v>70</v>
      </c>
      <c r="H11" s="50" t="s">
        <v>71</v>
      </c>
      <c r="I11" s="62" t="s">
        <v>72</v>
      </c>
      <c r="J11" s="29"/>
      <c r="K11" s="63"/>
      <c r="L11" s="64"/>
      <c r="M11" s="64"/>
      <c r="N11" s="30"/>
      <c r="O11" s="30"/>
      <c r="P11" s="30"/>
      <c r="Q11" s="30"/>
      <c r="R11" s="30"/>
      <c r="S11" s="30"/>
      <c r="T11" s="28"/>
      <c r="U11" s="28"/>
      <c r="V11" s="65"/>
      <c r="W11" s="31"/>
      <c r="X11" s="32"/>
      <c r="Y11" s="28"/>
      <c r="Z11" s="30"/>
      <c r="AA11" s="30"/>
      <c r="AB11" s="28"/>
      <c r="AC11" s="66"/>
      <c r="AD11" s="77" t="s">
        <v>73</v>
      </c>
      <c r="AE11" s="33"/>
      <c r="AF11" s="33"/>
      <c r="AG11" s="28"/>
      <c r="AH11" s="28"/>
      <c r="AI11" t="s">
        <v>74</v>
      </c>
    </row>
    <row r="12" spans="1:35" ht="15" customHeight="1">
      <c r="A12" s="10">
        <v>5286</v>
      </c>
      <c r="B12" s="11" t="s">
        <v>34</v>
      </c>
      <c r="C12" s="11" t="s">
        <v>35</v>
      </c>
      <c r="D12" s="11" t="s">
        <v>36</v>
      </c>
      <c r="E12" s="10">
        <v>11</v>
      </c>
      <c r="F12" s="11" t="s">
        <v>37</v>
      </c>
      <c r="G12" s="11" t="s">
        <v>75</v>
      </c>
      <c r="H12" s="48" t="s">
        <v>76</v>
      </c>
      <c r="I12" s="74" t="s">
        <v>47</v>
      </c>
      <c r="J12" s="12" t="s">
        <v>41</v>
      </c>
      <c r="K12" s="57" t="s">
        <v>42</v>
      </c>
      <c r="L12" s="58">
        <v>405000</v>
      </c>
      <c r="M12" s="59">
        <f>+L12</f>
        <v>405000</v>
      </c>
      <c r="N12" s="13">
        <v>44587</v>
      </c>
      <c r="O12" s="73">
        <v>44594</v>
      </c>
      <c r="P12" s="14" t="str">
        <f t="shared" ref="P12:P53" si="11">IF(N12&lt;O12,"Tarde","A tiempo")</f>
        <v>Tarde</v>
      </c>
      <c r="Q12" s="13" t="s">
        <v>43</v>
      </c>
      <c r="R12" s="14" t="str">
        <f t="shared" ref="R12:R27" si="12">Q12</f>
        <v>N/A</v>
      </c>
      <c r="S12" s="14" t="str">
        <f t="shared" ref="S12:S53" si="13">IF(Q12&lt;R12,"Tarde","A tiempo")</f>
        <v>A tiempo</v>
      </c>
      <c r="T12" s="11" t="str">
        <f t="shared" ref="T12:T53" si="14">IFERROR(R12-O12, "")</f>
        <v/>
      </c>
      <c r="U12" s="15">
        <v>140</v>
      </c>
      <c r="V12" s="60" t="str">
        <f t="shared" ref="V12:V53" si="15">IF(T12&lt;U12,"Cumple","No cumple")</f>
        <v>No cumple</v>
      </c>
      <c r="W12" s="16">
        <v>44727</v>
      </c>
      <c r="X12" s="17">
        <f>W12</f>
        <v>44727</v>
      </c>
      <c r="Y12" s="11" t="str">
        <f t="shared" ref="Y12:Y53" si="16">IFERROR(X12-R12, "")</f>
        <v/>
      </c>
      <c r="Z12" s="13">
        <v>44910</v>
      </c>
      <c r="AA12" s="14">
        <f t="shared" ref="AA12:AA53" si="17">Z12</f>
        <v>44910</v>
      </c>
      <c r="AB12" s="11">
        <f t="shared" ref="AB12:AB53" si="18">IFERROR(AA12-Z12, "")</f>
        <v>0</v>
      </c>
      <c r="AC12" s="61">
        <v>2022</v>
      </c>
      <c r="AD12" s="18"/>
      <c r="AE12" s="19"/>
      <c r="AF12" s="19"/>
      <c r="AG12" s="11">
        <v>2</v>
      </c>
      <c r="AH12" s="11" t="s">
        <v>77</v>
      </c>
    </row>
    <row r="13" spans="1:35" ht="15" customHeight="1">
      <c r="A13" s="10">
        <v>5286</v>
      </c>
      <c r="B13" s="11" t="s">
        <v>34</v>
      </c>
      <c r="C13" s="11" t="s">
        <v>35</v>
      </c>
      <c r="D13" s="11" t="s">
        <v>36</v>
      </c>
      <c r="E13" s="10">
        <v>12</v>
      </c>
      <c r="F13" s="11" t="s">
        <v>37</v>
      </c>
      <c r="G13" s="47" t="s">
        <v>78</v>
      </c>
      <c r="H13" s="48" t="s">
        <v>79</v>
      </c>
      <c r="I13" s="56" t="s">
        <v>40</v>
      </c>
      <c r="J13" s="12" t="s">
        <v>41</v>
      </c>
      <c r="K13" s="57" t="s">
        <v>42</v>
      </c>
      <c r="L13" s="58">
        <v>215000</v>
      </c>
      <c r="M13" s="59">
        <f t="shared" ref="M13:M15" si="19">+L13</f>
        <v>215000</v>
      </c>
      <c r="N13" s="13">
        <v>44620</v>
      </c>
      <c r="O13" s="14">
        <f t="shared" ref="O13:O53" si="20">N13</f>
        <v>44620</v>
      </c>
      <c r="P13" s="14" t="str">
        <f t="shared" si="11"/>
        <v>A tiempo</v>
      </c>
      <c r="Q13" s="13" t="s">
        <v>43</v>
      </c>
      <c r="R13" s="14" t="str">
        <f t="shared" si="12"/>
        <v>N/A</v>
      </c>
      <c r="S13" s="14" t="str">
        <f t="shared" si="13"/>
        <v>A tiempo</v>
      </c>
      <c r="T13" s="11" t="str">
        <f t="shared" si="14"/>
        <v/>
      </c>
      <c r="U13" s="15">
        <v>140</v>
      </c>
      <c r="V13" s="60" t="str">
        <f t="shared" si="15"/>
        <v>No cumple</v>
      </c>
      <c r="W13" s="16">
        <v>44743</v>
      </c>
      <c r="X13" s="17">
        <f>W13</f>
        <v>44743</v>
      </c>
      <c r="Y13" s="11" t="str">
        <f t="shared" si="16"/>
        <v/>
      </c>
      <c r="Z13" s="13">
        <v>44910</v>
      </c>
      <c r="AA13" s="14">
        <f t="shared" si="17"/>
        <v>44910</v>
      </c>
      <c r="AB13" s="11">
        <f t="shared" si="18"/>
        <v>0</v>
      </c>
      <c r="AC13" s="61">
        <v>2022</v>
      </c>
      <c r="AD13" s="18"/>
      <c r="AE13" s="19"/>
      <c r="AF13" s="19"/>
      <c r="AG13" s="11">
        <v>2</v>
      </c>
      <c r="AH13" s="11" t="s">
        <v>77</v>
      </c>
    </row>
    <row r="14" spans="1:35" ht="15" customHeight="1">
      <c r="A14" s="10">
        <v>5286</v>
      </c>
      <c r="B14" s="11" t="s">
        <v>34</v>
      </c>
      <c r="C14" s="11" t="s">
        <v>35</v>
      </c>
      <c r="D14" s="11" t="s">
        <v>36</v>
      </c>
      <c r="E14" s="10">
        <v>13</v>
      </c>
      <c r="F14" s="11" t="s">
        <v>80</v>
      </c>
      <c r="G14" s="11" t="s">
        <v>81</v>
      </c>
      <c r="H14" s="48" t="s">
        <v>82</v>
      </c>
      <c r="I14" s="56" t="s">
        <v>40</v>
      </c>
      <c r="J14" s="12" t="s">
        <v>41</v>
      </c>
      <c r="K14" s="57" t="s">
        <v>42</v>
      </c>
      <c r="L14" s="58">
        <v>6000</v>
      </c>
      <c r="M14" s="59">
        <f t="shared" si="19"/>
        <v>6000</v>
      </c>
      <c r="N14" s="13">
        <v>44768</v>
      </c>
      <c r="O14" s="14">
        <f t="shared" si="20"/>
        <v>44768</v>
      </c>
      <c r="P14" s="14" t="str">
        <f t="shared" si="11"/>
        <v>A tiempo</v>
      </c>
      <c r="Q14" s="13" t="s">
        <v>43</v>
      </c>
      <c r="R14" s="14" t="str">
        <f t="shared" si="12"/>
        <v>N/A</v>
      </c>
      <c r="S14" s="14" t="str">
        <f t="shared" si="13"/>
        <v>A tiempo</v>
      </c>
      <c r="T14" s="11" t="str">
        <f t="shared" si="14"/>
        <v/>
      </c>
      <c r="U14" s="15">
        <v>140</v>
      </c>
      <c r="V14" s="60" t="str">
        <f t="shared" si="15"/>
        <v>No cumple</v>
      </c>
      <c r="W14" s="16">
        <v>44666</v>
      </c>
      <c r="X14" s="17">
        <f>W14</f>
        <v>44666</v>
      </c>
      <c r="Y14" s="11" t="str">
        <f t="shared" si="16"/>
        <v/>
      </c>
      <c r="Z14" s="13">
        <v>44849</v>
      </c>
      <c r="AA14" s="14">
        <f t="shared" si="17"/>
        <v>44849</v>
      </c>
      <c r="AB14" s="11">
        <f t="shared" si="18"/>
        <v>0</v>
      </c>
      <c r="AC14" s="61">
        <v>2022</v>
      </c>
      <c r="AD14" s="18"/>
      <c r="AE14" s="19"/>
      <c r="AF14" s="19"/>
      <c r="AG14" s="11">
        <v>2</v>
      </c>
      <c r="AH14" s="11" t="s">
        <v>77</v>
      </c>
    </row>
    <row r="15" spans="1:35" ht="15" customHeight="1">
      <c r="A15" s="10">
        <v>5286</v>
      </c>
      <c r="B15" s="11" t="s">
        <v>34</v>
      </c>
      <c r="C15" s="11" t="s">
        <v>35</v>
      </c>
      <c r="D15" s="11" t="s">
        <v>36</v>
      </c>
      <c r="E15" s="10">
        <v>14</v>
      </c>
      <c r="F15" s="11" t="s">
        <v>67</v>
      </c>
      <c r="G15" s="11" t="s">
        <v>83</v>
      </c>
      <c r="H15" s="48" t="s">
        <v>84</v>
      </c>
      <c r="I15" s="74" t="s">
        <v>47</v>
      </c>
      <c r="J15" s="12" t="s">
        <v>41</v>
      </c>
      <c r="K15" s="57" t="s">
        <v>42</v>
      </c>
      <c r="L15" s="58">
        <v>11000</v>
      </c>
      <c r="M15" s="59">
        <f t="shared" si="19"/>
        <v>11000</v>
      </c>
      <c r="N15" s="13">
        <v>44594</v>
      </c>
      <c r="O15" s="73">
        <v>44588</v>
      </c>
      <c r="P15" s="14" t="str">
        <f t="shared" si="11"/>
        <v>A tiempo</v>
      </c>
      <c r="Q15" s="13" t="s">
        <v>43</v>
      </c>
      <c r="R15" s="14" t="str">
        <f t="shared" si="12"/>
        <v>N/A</v>
      </c>
      <c r="S15" s="14" t="str">
        <f t="shared" si="13"/>
        <v>A tiempo</v>
      </c>
      <c r="T15" s="11" t="str">
        <f t="shared" si="14"/>
        <v/>
      </c>
      <c r="U15" s="15">
        <v>140</v>
      </c>
      <c r="V15" s="60" t="str">
        <f t="shared" si="15"/>
        <v>No cumple</v>
      </c>
      <c r="W15" s="16">
        <v>44607</v>
      </c>
      <c r="X15" s="17">
        <f>W15</f>
        <v>44607</v>
      </c>
      <c r="Y15" s="11" t="str">
        <f t="shared" si="16"/>
        <v/>
      </c>
      <c r="Z15" s="13">
        <v>44926</v>
      </c>
      <c r="AA15" s="14">
        <f t="shared" si="17"/>
        <v>44926</v>
      </c>
      <c r="AB15" s="11">
        <f t="shared" si="18"/>
        <v>0</v>
      </c>
      <c r="AC15" s="61">
        <v>2022</v>
      </c>
      <c r="AD15" s="18"/>
      <c r="AE15" s="19"/>
      <c r="AF15" s="19"/>
      <c r="AG15" s="11">
        <v>2</v>
      </c>
      <c r="AH15" s="11" t="s">
        <v>77</v>
      </c>
    </row>
    <row r="16" spans="1:35" ht="15" customHeight="1">
      <c r="A16" s="10">
        <v>5286</v>
      </c>
      <c r="B16" s="11" t="s">
        <v>34</v>
      </c>
      <c r="C16" s="11" t="s">
        <v>35</v>
      </c>
      <c r="D16" s="11" t="s">
        <v>36</v>
      </c>
      <c r="E16" s="20">
        <v>15</v>
      </c>
      <c r="F16" s="20" t="s">
        <v>53</v>
      </c>
      <c r="G16" s="20" t="s">
        <v>85</v>
      </c>
      <c r="H16" s="49" t="s">
        <v>86</v>
      </c>
      <c r="I16" s="52" t="s">
        <v>63</v>
      </c>
      <c r="J16" s="53" t="s">
        <v>56</v>
      </c>
      <c r="K16" s="53" t="s">
        <v>42</v>
      </c>
      <c r="L16" s="54">
        <v>17000</v>
      </c>
      <c r="M16" s="54">
        <f>+L16</f>
        <v>17000</v>
      </c>
      <c r="N16" s="22">
        <v>44587</v>
      </c>
      <c r="O16" s="22">
        <v>44594</v>
      </c>
      <c r="P16" s="22" t="str">
        <f t="shared" si="11"/>
        <v>Tarde</v>
      </c>
      <c r="Q16" s="22" t="s">
        <v>43</v>
      </c>
      <c r="R16" s="22" t="str">
        <f t="shared" si="12"/>
        <v>N/A</v>
      </c>
      <c r="S16" s="22" t="str">
        <f t="shared" si="13"/>
        <v>A tiempo</v>
      </c>
      <c r="T16" s="20" t="str">
        <f t="shared" si="14"/>
        <v/>
      </c>
      <c r="U16" s="20">
        <v>140</v>
      </c>
      <c r="V16" s="55" t="str">
        <f t="shared" si="15"/>
        <v>No cumple</v>
      </c>
      <c r="W16" s="23">
        <v>44607</v>
      </c>
      <c r="X16" s="24">
        <v>44617</v>
      </c>
      <c r="Y16" s="20" t="str">
        <f t="shared" si="16"/>
        <v/>
      </c>
      <c r="Z16" s="22">
        <v>44926</v>
      </c>
      <c r="AA16" s="22">
        <f t="shared" si="17"/>
        <v>44926</v>
      </c>
      <c r="AB16" s="20">
        <f t="shared" si="18"/>
        <v>0</v>
      </c>
      <c r="AC16" s="20">
        <v>2022</v>
      </c>
      <c r="AD16" s="25"/>
      <c r="AE16" s="26"/>
      <c r="AF16" s="26"/>
      <c r="AG16" s="20">
        <v>2</v>
      </c>
      <c r="AH16" s="20" t="s">
        <v>87</v>
      </c>
    </row>
    <row r="17" spans="1:35" ht="15" customHeight="1">
      <c r="A17" s="34">
        <v>5286</v>
      </c>
      <c r="B17" s="35" t="s">
        <v>34</v>
      </c>
      <c r="C17" s="35" t="s">
        <v>35</v>
      </c>
      <c r="D17" s="35" t="s">
        <v>36</v>
      </c>
      <c r="E17" s="34">
        <v>16</v>
      </c>
      <c r="F17" s="35" t="s">
        <v>88</v>
      </c>
      <c r="G17" s="35" t="s">
        <v>89</v>
      </c>
      <c r="H17" s="51" t="s">
        <v>90</v>
      </c>
      <c r="I17" s="67" t="s">
        <v>91</v>
      </c>
      <c r="J17" s="21" t="s">
        <v>92</v>
      </c>
      <c r="K17" s="68" t="s">
        <v>42</v>
      </c>
      <c r="L17" s="69">
        <v>700</v>
      </c>
      <c r="M17" s="69">
        <v>728</v>
      </c>
      <c r="N17" s="36" t="s">
        <v>43</v>
      </c>
      <c r="O17" s="36" t="str">
        <f t="shared" si="20"/>
        <v>N/A</v>
      </c>
      <c r="P17" s="36" t="str">
        <f t="shared" si="11"/>
        <v>A tiempo</v>
      </c>
      <c r="Q17" s="36" t="s">
        <v>43</v>
      </c>
      <c r="R17" s="36" t="str">
        <f t="shared" si="12"/>
        <v>N/A</v>
      </c>
      <c r="S17" s="36" t="str">
        <f t="shared" si="13"/>
        <v>A tiempo</v>
      </c>
      <c r="T17" s="35" t="str">
        <f t="shared" si="14"/>
        <v/>
      </c>
      <c r="U17" s="35">
        <v>140</v>
      </c>
      <c r="V17" s="70" t="str">
        <f t="shared" si="15"/>
        <v>No cumple</v>
      </c>
      <c r="W17" s="37">
        <v>44555</v>
      </c>
      <c r="X17" s="38">
        <f t="shared" ref="X17:X27" si="21">W17-22</f>
        <v>44533</v>
      </c>
      <c r="Y17" s="35" t="str">
        <f t="shared" si="16"/>
        <v/>
      </c>
      <c r="Z17" s="36">
        <v>44561</v>
      </c>
      <c r="AA17" s="36">
        <f t="shared" si="17"/>
        <v>44561</v>
      </c>
      <c r="AB17" s="35">
        <f t="shared" si="18"/>
        <v>0</v>
      </c>
      <c r="AC17" s="35"/>
      <c r="AD17" s="39"/>
      <c r="AE17" s="40"/>
      <c r="AF17" s="40"/>
      <c r="AG17" s="35">
        <v>3</v>
      </c>
      <c r="AH17" s="35" t="s">
        <v>93</v>
      </c>
    </row>
    <row r="18" spans="1:35" ht="15" customHeight="1">
      <c r="A18" s="34">
        <v>5286</v>
      </c>
      <c r="B18" s="35" t="s">
        <v>34</v>
      </c>
      <c r="C18" s="35" t="s">
        <v>35</v>
      </c>
      <c r="D18" s="35" t="s">
        <v>36</v>
      </c>
      <c r="E18" s="34">
        <v>17</v>
      </c>
      <c r="F18" s="35" t="s">
        <v>88</v>
      </c>
      <c r="G18" s="35" t="s">
        <v>94</v>
      </c>
      <c r="H18" s="51" t="s">
        <v>95</v>
      </c>
      <c r="I18" s="67" t="s">
        <v>91</v>
      </c>
      <c r="J18" s="21" t="s">
        <v>92</v>
      </c>
      <c r="K18" s="68" t="s">
        <v>42</v>
      </c>
      <c r="L18" s="69">
        <v>700</v>
      </c>
      <c r="M18" s="69">
        <v>728</v>
      </c>
      <c r="N18" s="36" t="s">
        <v>43</v>
      </c>
      <c r="O18" s="36" t="str">
        <f t="shared" si="20"/>
        <v>N/A</v>
      </c>
      <c r="P18" s="36" t="str">
        <f t="shared" si="11"/>
        <v>A tiempo</v>
      </c>
      <c r="Q18" s="36" t="s">
        <v>43</v>
      </c>
      <c r="R18" s="36" t="str">
        <f t="shared" si="12"/>
        <v>N/A</v>
      </c>
      <c r="S18" s="36" t="str">
        <f t="shared" si="13"/>
        <v>A tiempo</v>
      </c>
      <c r="T18" s="35" t="str">
        <f t="shared" si="14"/>
        <v/>
      </c>
      <c r="U18" s="35">
        <v>140</v>
      </c>
      <c r="V18" s="70" t="str">
        <f t="shared" si="15"/>
        <v>No cumple</v>
      </c>
      <c r="W18" s="37">
        <v>44555</v>
      </c>
      <c r="X18" s="38">
        <f t="shared" si="21"/>
        <v>44533</v>
      </c>
      <c r="Y18" s="35" t="str">
        <f t="shared" si="16"/>
        <v/>
      </c>
      <c r="Z18" s="36">
        <v>44561</v>
      </c>
      <c r="AA18" s="36">
        <f t="shared" si="17"/>
        <v>44561</v>
      </c>
      <c r="AB18" s="35">
        <f t="shared" si="18"/>
        <v>0</v>
      </c>
      <c r="AC18" s="35"/>
      <c r="AD18" s="39"/>
      <c r="AE18" s="40"/>
      <c r="AF18" s="40"/>
      <c r="AG18" s="35">
        <v>3</v>
      </c>
      <c r="AH18" s="35" t="s">
        <v>93</v>
      </c>
    </row>
    <row r="19" spans="1:35" ht="15" customHeight="1">
      <c r="A19" s="34">
        <v>5286</v>
      </c>
      <c r="B19" s="35" t="s">
        <v>34</v>
      </c>
      <c r="C19" s="35" t="s">
        <v>35</v>
      </c>
      <c r="D19" s="35" t="s">
        <v>36</v>
      </c>
      <c r="E19" s="34">
        <v>18</v>
      </c>
      <c r="F19" s="35" t="s">
        <v>88</v>
      </c>
      <c r="G19" s="35" t="s">
        <v>96</v>
      </c>
      <c r="H19" s="51" t="s">
        <v>97</v>
      </c>
      <c r="I19" s="67" t="s">
        <v>91</v>
      </c>
      <c r="J19" s="21" t="s">
        <v>92</v>
      </c>
      <c r="K19" s="68" t="s">
        <v>42</v>
      </c>
      <c r="L19" s="69">
        <v>700</v>
      </c>
      <c r="M19" s="69">
        <v>728</v>
      </c>
      <c r="N19" s="36" t="s">
        <v>43</v>
      </c>
      <c r="O19" s="36" t="str">
        <f t="shared" si="20"/>
        <v>N/A</v>
      </c>
      <c r="P19" s="36" t="str">
        <f t="shared" si="11"/>
        <v>A tiempo</v>
      </c>
      <c r="Q19" s="36" t="s">
        <v>43</v>
      </c>
      <c r="R19" s="36" t="str">
        <f t="shared" si="12"/>
        <v>N/A</v>
      </c>
      <c r="S19" s="36" t="str">
        <f t="shared" si="13"/>
        <v>A tiempo</v>
      </c>
      <c r="T19" s="35" t="str">
        <f t="shared" si="14"/>
        <v/>
      </c>
      <c r="U19" s="35">
        <v>140</v>
      </c>
      <c r="V19" s="70" t="str">
        <f t="shared" si="15"/>
        <v>No cumple</v>
      </c>
      <c r="W19" s="37">
        <v>44555</v>
      </c>
      <c r="X19" s="38">
        <f t="shared" si="21"/>
        <v>44533</v>
      </c>
      <c r="Y19" s="35" t="str">
        <f t="shared" si="16"/>
        <v/>
      </c>
      <c r="Z19" s="36">
        <v>44561</v>
      </c>
      <c r="AA19" s="36">
        <f t="shared" si="17"/>
        <v>44561</v>
      </c>
      <c r="AB19" s="35">
        <f t="shared" si="18"/>
        <v>0</v>
      </c>
      <c r="AC19" s="35"/>
      <c r="AD19" s="39"/>
      <c r="AE19" s="40"/>
      <c r="AF19" s="40"/>
      <c r="AG19" s="35">
        <v>3</v>
      </c>
      <c r="AH19" s="35" t="s">
        <v>93</v>
      </c>
    </row>
    <row r="20" spans="1:35" ht="15" customHeight="1">
      <c r="A20" s="34">
        <v>5286</v>
      </c>
      <c r="B20" s="35" t="s">
        <v>34</v>
      </c>
      <c r="C20" s="35" t="s">
        <v>35</v>
      </c>
      <c r="D20" s="35" t="s">
        <v>36</v>
      </c>
      <c r="E20" s="34">
        <v>19</v>
      </c>
      <c r="F20" s="35" t="s">
        <v>88</v>
      </c>
      <c r="G20" s="35" t="s">
        <v>98</v>
      </c>
      <c r="H20" s="51" t="s">
        <v>99</v>
      </c>
      <c r="I20" s="67" t="s">
        <v>91</v>
      </c>
      <c r="J20" s="21" t="s">
        <v>92</v>
      </c>
      <c r="K20" s="68" t="s">
        <v>42</v>
      </c>
      <c r="L20" s="69">
        <v>500</v>
      </c>
      <c r="M20" s="69">
        <v>524</v>
      </c>
      <c r="N20" s="36" t="s">
        <v>43</v>
      </c>
      <c r="O20" s="36" t="str">
        <f t="shared" si="20"/>
        <v>N/A</v>
      </c>
      <c r="P20" s="36" t="str">
        <f t="shared" si="11"/>
        <v>A tiempo</v>
      </c>
      <c r="Q20" s="36" t="s">
        <v>43</v>
      </c>
      <c r="R20" s="36" t="str">
        <f t="shared" si="12"/>
        <v>N/A</v>
      </c>
      <c r="S20" s="36" t="str">
        <f t="shared" si="13"/>
        <v>A tiempo</v>
      </c>
      <c r="T20" s="35" t="str">
        <f t="shared" si="14"/>
        <v/>
      </c>
      <c r="U20" s="35">
        <v>20</v>
      </c>
      <c r="V20" s="70" t="str">
        <f t="shared" si="15"/>
        <v>No cumple</v>
      </c>
      <c r="W20" s="37">
        <v>44555</v>
      </c>
      <c r="X20" s="38">
        <f t="shared" si="21"/>
        <v>44533</v>
      </c>
      <c r="Y20" s="35" t="str">
        <f t="shared" si="16"/>
        <v/>
      </c>
      <c r="Z20" s="36">
        <v>44561</v>
      </c>
      <c r="AA20" s="36">
        <f t="shared" si="17"/>
        <v>44561</v>
      </c>
      <c r="AB20" s="35">
        <f t="shared" si="18"/>
        <v>0</v>
      </c>
      <c r="AC20" s="35"/>
      <c r="AD20" s="39"/>
      <c r="AE20" s="40"/>
      <c r="AF20" s="40"/>
      <c r="AG20" s="35">
        <v>3</v>
      </c>
      <c r="AH20" s="35" t="s">
        <v>93</v>
      </c>
    </row>
    <row r="21" spans="1:35" ht="15" customHeight="1">
      <c r="A21" s="34">
        <v>5286</v>
      </c>
      <c r="B21" s="35" t="s">
        <v>34</v>
      </c>
      <c r="C21" s="35" t="s">
        <v>35</v>
      </c>
      <c r="D21" s="35" t="s">
        <v>36</v>
      </c>
      <c r="E21" s="34">
        <v>20</v>
      </c>
      <c r="F21" s="35" t="s">
        <v>88</v>
      </c>
      <c r="G21" s="35" t="s">
        <v>100</v>
      </c>
      <c r="H21" s="51" t="s">
        <v>101</v>
      </c>
      <c r="I21" s="67" t="s">
        <v>91</v>
      </c>
      <c r="J21" s="21" t="s">
        <v>92</v>
      </c>
      <c r="K21" s="68" t="s">
        <v>42</v>
      </c>
      <c r="L21" s="69">
        <v>700</v>
      </c>
      <c r="M21" s="69">
        <v>728</v>
      </c>
      <c r="N21" s="36" t="s">
        <v>43</v>
      </c>
      <c r="O21" s="36" t="str">
        <f t="shared" si="20"/>
        <v>N/A</v>
      </c>
      <c r="P21" s="36" t="str">
        <f t="shared" si="11"/>
        <v>A tiempo</v>
      </c>
      <c r="Q21" s="36" t="s">
        <v>43</v>
      </c>
      <c r="R21" s="36" t="str">
        <f t="shared" si="12"/>
        <v>N/A</v>
      </c>
      <c r="S21" s="36" t="str">
        <f t="shared" si="13"/>
        <v>A tiempo</v>
      </c>
      <c r="T21" s="35" t="str">
        <f t="shared" si="14"/>
        <v/>
      </c>
      <c r="U21" s="35">
        <v>20</v>
      </c>
      <c r="V21" s="70" t="str">
        <f t="shared" si="15"/>
        <v>No cumple</v>
      </c>
      <c r="W21" s="37">
        <v>44555</v>
      </c>
      <c r="X21" s="38">
        <f t="shared" si="21"/>
        <v>44533</v>
      </c>
      <c r="Y21" s="35" t="str">
        <f t="shared" si="16"/>
        <v/>
      </c>
      <c r="Z21" s="36">
        <v>44561</v>
      </c>
      <c r="AA21" s="36">
        <f t="shared" si="17"/>
        <v>44561</v>
      </c>
      <c r="AB21" s="35">
        <f t="shared" si="18"/>
        <v>0</v>
      </c>
      <c r="AC21" s="35"/>
      <c r="AD21" s="39"/>
      <c r="AE21" s="40"/>
      <c r="AF21" s="40"/>
      <c r="AG21" s="35">
        <v>3</v>
      </c>
      <c r="AH21" s="35" t="s">
        <v>93</v>
      </c>
    </row>
    <row r="22" spans="1:35" ht="15" customHeight="1">
      <c r="A22" s="34">
        <v>5286</v>
      </c>
      <c r="B22" s="35" t="s">
        <v>34</v>
      </c>
      <c r="C22" s="35" t="s">
        <v>35</v>
      </c>
      <c r="D22" s="35" t="s">
        <v>36</v>
      </c>
      <c r="E22" s="34">
        <v>21</v>
      </c>
      <c r="F22" s="35" t="s">
        <v>88</v>
      </c>
      <c r="G22" s="35" t="s">
        <v>102</v>
      </c>
      <c r="H22" s="51" t="s">
        <v>103</v>
      </c>
      <c r="I22" s="67" t="s">
        <v>91</v>
      </c>
      <c r="J22" s="21" t="s">
        <v>92</v>
      </c>
      <c r="K22" s="68" t="s">
        <v>42</v>
      </c>
      <c r="L22" s="69">
        <v>1000</v>
      </c>
      <c r="M22" s="69">
        <v>982</v>
      </c>
      <c r="N22" s="36" t="s">
        <v>43</v>
      </c>
      <c r="O22" s="36" t="str">
        <f t="shared" si="20"/>
        <v>N/A</v>
      </c>
      <c r="P22" s="36" t="str">
        <f t="shared" si="11"/>
        <v>A tiempo</v>
      </c>
      <c r="Q22" s="36" t="s">
        <v>43</v>
      </c>
      <c r="R22" s="36" t="str">
        <f t="shared" si="12"/>
        <v>N/A</v>
      </c>
      <c r="S22" s="36" t="str">
        <f t="shared" si="13"/>
        <v>A tiempo</v>
      </c>
      <c r="T22" s="35" t="str">
        <f t="shared" si="14"/>
        <v/>
      </c>
      <c r="U22" s="35">
        <v>140</v>
      </c>
      <c r="V22" s="70" t="str">
        <f t="shared" si="15"/>
        <v>No cumple</v>
      </c>
      <c r="W22" s="37">
        <v>44555</v>
      </c>
      <c r="X22" s="38">
        <f t="shared" si="21"/>
        <v>44533</v>
      </c>
      <c r="Y22" s="35" t="str">
        <f t="shared" si="16"/>
        <v/>
      </c>
      <c r="Z22" s="36">
        <v>44561</v>
      </c>
      <c r="AA22" s="36">
        <f t="shared" si="17"/>
        <v>44561</v>
      </c>
      <c r="AB22" s="35">
        <f t="shared" si="18"/>
        <v>0</v>
      </c>
      <c r="AC22" s="35"/>
      <c r="AD22" s="39"/>
      <c r="AE22" s="40"/>
      <c r="AF22" s="40"/>
      <c r="AG22" s="35">
        <v>3</v>
      </c>
      <c r="AH22" s="35" t="s">
        <v>93</v>
      </c>
    </row>
    <row r="23" spans="1:35" ht="15" customHeight="1">
      <c r="A23" s="34">
        <v>5286</v>
      </c>
      <c r="B23" s="35" t="s">
        <v>34</v>
      </c>
      <c r="C23" s="35" t="s">
        <v>35</v>
      </c>
      <c r="D23" s="35" t="s">
        <v>36</v>
      </c>
      <c r="E23" s="34">
        <v>22</v>
      </c>
      <c r="F23" s="35" t="s">
        <v>88</v>
      </c>
      <c r="G23" s="35" t="s">
        <v>104</v>
      </c>
      <c r="H23" s="51" t="s">
        <v>105</v>
      </c>
      <c r="I23" s="67" t="s">
        <v>91</v>
      </c>
      <c r="J23" s="21" t="s">
        <v>92</v>
      </c>
      <c r="K23" s="68" t="s">
        <v>42</v>
      </c>
      <c r="L23" s="69">
        <v>400</v>
      </c>
      <c r="M23" s="69">
        <v>432</v>
      </c>
      <c r="N23" s="36" t="s">
        <v>43</v>
      </c>
      <c r="O23" s="36" t="str">
        <f t="shared" si="20"/>
        <v>N/A</v>
      </c>
      <c r="P23" s="36" t="str">
        <f t="shared" si="11"/>
        <v>A tiempo</v>
      </c>
      <c r="Q23" s="36" t="s">
        <v>43</v>
      </c>
      <c r="R23" s="36" t="str">
        <f t="shared" si="12"/>
        <v>N/A</v>
      </c>
      <c r="S23" s="36" t="str">
        <f t="shared" si="13"/>
        <v>A tiempo</v>
      </c>
      <c r="T23" s="35" t="str">
        <f t="shared" si="14"/>
        <v/>
      </c>
      <c r="U23" s="35">
        <v>20</v>
      </c>
      <c r="V23" s="70" t="str">
        <f t="shared" si="15"/>
        <v>No cumple</v>
      </c>
      <c r="W23" s="37">
        <v>44555</v>
      </c>
      <c r="X23" s="38">
        <f t="shared" si="21"/>
        <v>44533</v>
      </c>
      <c r="Y23" s="35" t="str">
        <f t="shared" si="16"/>
        <v/>
      </c>
      <c r="Z23" s="36">
        <v>44561</v>
      </c>
      <c r="AA23" s="36">
        <f t="shared" si="17"/>
        <v>44561</v>
      </c>
      <c r="AB23" s="35">
        <f t="shared" si="18"/>
        <v>0</v>
      </c>
      <c r="AC23" s="35"/>
      <c r="AD23" s="39"/>
      <c r="AE23" s="40"/>
      <c r="AF23" s="40"/>
      <c r="AG23" s="35">
        <v>3</v>
      </c>
      <c r="AH23" s="35" t="s">
        <v>93</v>
      </c>
    </row>
    <row r="24" spans="1:35" ht="15" customHeight="1">
      <c r="A24" s="34">
        <v>5286</v>
      </c>
      <c r="B24" s="35" t="s">
        <v>34</v>
      </c>
      <c r="C24" s="35" t="s">
        <v>35</v>
      </c>
      <c r="D24" s="35" t="s">
        <v>36</v>
      </c>
      <c r="E24" s="34">
        <v>23</v>
      </c>
      <c r="F24" s="35" t="s">
        <v>88</v>
      </c>
      <c r="G24" s="35" t="s">
        <v>106</v>
      </c>
      <c r="H24" s="51" t="s">
        <v>107</v>
      </c>
      <c r="I24" s="67" t="s">
        <v>91</v>
      </c>
      <c r="J24" s="21" t="s">
        <v>92</v>
      </c>
      <c r="K24" s="68" t="s">
        <v>42</v>
      </c>
      <c r="L24" s="69">
        <v>700</v>
      </c>
      <c r="M24" s="69">
        <v>728</v>
      </c>
      <c r="N24" s="36" t="s">
        <v>43</v>
      </c>
      <c r="O24" s="36" t="str">
        <f t="shared" si="20"/>
        <v>N/A</v>
      </c>
      <c r="P24" s="36" t="str">
        <f t="shared" si="11"/>
        <v>A tiempo</v>
      </c>
      <c r="Q24" s="36" t="s">
        <v>43</v>
      </c>
      <c r="R24" s="36" t="str">
        <f t="shared" si="12"/>
        <v>N/A</v>
      </c>
      <c r="S24" s="36" t="str">
        <f t="shared" si="13"/>
        <v>A tiempo</v>
      </c>
      <c r="T24" s="35" t="str">
        <f t="shared" si="14"/>
        <v/>
      </c>
      <c r="U24" s="35">
        <v>60</v>
      </c>
      <c r="V24" s="70" t="str">
        <f t="shared" si="15"/>
        <v>No cumple</v>
      </c>
      <c r="W24" s="37">
        <v>44555</v>
      </c>
      <c r="X24" s="38">
        <f t="shared" si="21"/>
        <v>44533</v>
      </c>
      <c r="Y24" s="35" t="str">
        <f t="shared" si="16"/>
        <v/>
      </c>
      <c r="Z24" s="36">
        <v>44561</v>
      </c>
      <c r="AA24" s="36">
        <f t="shared" si="17"/>
        <v>44561</v>
      </c>
      <c r="AB24" s="35">
        <f t="shared" si="18"/>
        <v>0</v>
      </c>
      <c r="AC24" s="35"/>
      <c r="AD24" s="39"/>
      <c r="AE24" s="40"/>
      <c r="AF24" s="40"/>
      <c r="AG24" s="35">
        <v>3</v>
      </c>
      <c r="AH24" s="35" t="s">
        <v>93</v>
      </c>
    </row>
    <row r="25" spans="1:35" ht="15" customHeight="1">
      <c r="A25" s="34">
        <v>5286</v>
      </c>
      <c r="B25" s="35" t="s">
        <v>34</v>
      </c>
      <c r="C25" s="35" t="s">
        <v>35</v>
      </c>
      <c r="D25" s="35" t="s">
        <v>36</v>
      </c>
      <c r="E25" s="34">
        <v>24</v>
      </c>
      <c r="F25" s="35" t="s">
        <v>88</v>
      </c>
      <c r="G25" s="35" t="s">
        <v>108</v>
      </c>
      <c r="H25" s="51" t="s">
        <v>109</v>
      </c>
      <c r="I25" s="67" t="s">
        <v>91</v>
      </c>
      <c r="J25" s="21" t="s">
        <v>92</v>
      </c>
      <c r="K25" s="68" t="s">
        <v>42</v>
      </c>
      <c r="L25" s="69">
        <v>700</v>
      </c>
      <c r="M25" s="69">
        <v>728</v>
      </c>
      <c r="N25" s="36" t="s">
        <v>43</v>
      </c>
      <c r="O25" s="36" t="str">
        <f t="shared" si="20"/>
        <v>N/A</v>
      </c>
      <c r="P25" s="36" t="str">
        <f t="shared" si="11"/>
        <v>A tiempo</v>
      </c>
      <c r="Q25" s="36" t="s">
        <v>43</v>
      </c>
      <c r="R25" s="36" t="str">
        <f t="shared" si="12"/>
        <v>N/A</v>
      </c>
      <c r="S25" s="36" t="str">
        <f t="shared" si="13"/>
        <v>A tiempo</v>
      </c>
      <c r="T25" s="35" t="str">
        <f t="shared" si="14"/>
        <v/>
      </c>
      <c r="U25" s="35">
        <v>140</v>
      </c>
      <c r="V25" s="70" t="str">
        <f t="shared" si="15"/>
        <v>No cumple</v>
      </c>
      <c r="W25" s="37">
        <v>44555</v>
      </c>
      <c r="X25" s="38">
        <f t="shared" si="21"/>
        <v>44533</v>
      </c>
      <c r="Y25" s="35" t="str">
        <f t="shared" si="16"/>
        <v/>
      </c>
      <c r="Z25" s="36">
        <v>44561</v>
      </c>
      <c r="AA25" s="36">
        <f t="shared" si="17"/>
        <v>44561</v>
      </c>
      <c r="AB25" s="35">
        <f t="shared" si="18"/>
        <v>0</v>
      </c>
      <c r="AC25" s="35"/>
      <c r="AD25" s="39"/>
      <c r="AE25" s="40"/>
      <c r="AF25" s="40"/>
      <c r="AG25" s="35">
        <v>3</v>
      </c>
      <c r="AH25" s="35" t="s">
        <v>93</v>
      </c>
    </row>
    <row r="26" spans="1:35" ht="15" customHeight="1">
      <c r="A26" s="34">
        <v>5286</v>
      </c>
      <c r="B26" s="35" t="s">
        <v>34</v>
      </c>
      <c r="C26" s="35" t="s">
        <v>35</v>
      </c>
      <c r="D26" s="35" t="s">
        <v>36</v>
      </c>
      <c r="E26" s="34">
        <v>25</v>
      </c>
      <c r="F26" s="35" t="s">
        <v>88</v>
      </c>
      <c r="G26" s="35" t="s">
        <v>110</v>
      </c>
      <c r="H26" s="51" t="s">
        <v>111</v>
      </c>
      <c r="I26" s="67" t="s">
        <v>91</v>
      </c>
      <c r="J26" s="21" t="s">
        <v>92</v>
      </c>
      <c r="K26" s="68" t="s">
        <v>42</v>
      </c>
      <c r="L26" s="69">
        <v>700</v>
      </c>
      <c r="M26" s="69">
        <v>728</v>
      </c>
      <c r="N26" s="36" t="s">
        <v>43</v>
      </c>
      <c r="O26" s="36" t="str">
        <f t="shared" si="20"/>
        <v>N/A</v>
      </c>
      <c r="P26" s="36" t="str">
        <f t="shared" si="11"/>
        <v>A tiempo</v>
      </c>
      <c r="Q26" s="36" t="s">
        <v>43</v>
      </c>
      <c r="R26" s="36" t="str">
        <f t="shared" si="12"/>
        <v>N/A</v>
      </c>
      <c r="S26" s="36" t="str">
        <f t="shared" si="13"/>
        <v>A tiempo</v>
      </c>
      <c r="T26" s="35" t="str">
        <f t="shared" si="14"/>
        <v/>
      </c>
      <c r="U26" s="35">
        <v>60</v>
      </c>
      <c r="V26" s="70" t="str">
        <f t="shared" si="15"/>
        <v>No cumple</v>
      </c>
      <c r="W26" s="37">
        <v>44555</v>
      </c>
      <c r="X26" s="38">
        <f t="shared" si="21"/>
        <v>44533</v>
      </c>
      <c r="Y26" s="35" t="str">
        <f t="shared" si="16"/>
        <v/>
      </c>
      <c r="Z26" s="36">
        <v>44561</v>
      </c>
      <c r="AA26" s="36">
        <f t="shared" si="17"/>
        <v>44561</v>
      </c>
      <c r="AB26" s="35">
        <f t="shared" si="18"/>
        <v>0</v>
      </c>
      <c r="AC26" s="35"/>
      <c r="AD26" s="39"/>
      <c r="AE26" s="40"/>
      <c r="AF26" s="40"/>
      <c r="AG26" s="35">
        <v>3</v>
      </c>
      <c r="AH26" s="35" t="s">
        <v>93</v>
      </c>
    </row>
    <row r="27" spans="1:35" ht="15" customHeight="1">
      <c r="A27" s="34">
        <v>5286</v>
      </c>
      <c r="B27" s="35" t="s">
        <v>34</v>
      </c>
      <c r="C27" s="35" t="s">
        <v>35</v>
      </c>
      <c r="D27" s="35" t="s">
        <v>36</v>
      </c>
      <c r="E27" s="34">
        <v>26</v>
      </c>
      <c r="F27" s="35" t="s">
        <v>88</v>
      </c>
      <c r="G27" s="35" t="s">
        <v>112</v>
      </c>
      <c r="H27" s="51" t="s">
        <v>113</v>
      </c>
      <c r="I27" s="67" t="s">
        <v>91</v>
      </c>
      <c r="J27" s="21" t="s">
        <v>92</v>
      </c>
      <c r="K27" s="68" t="s">
        <v>42</v>
      </c>
      <c r="L27" s="69">
        <v>700</v>
      </c>
      <c r="M27" s="69">
        <v>728</v>
      </c>
      <c r="N27" s="36" t="s">
        <v>43</v>
      </c>
      <c r="O27" s="36" t="str">
        <f t="shared" si="20"/>
        <v>N/A</v>
      </c>
      <c r="P27" s="36" t="str">
        <f t="shared" si="11"/>
        <v>A tiempo</v>
      </c>
      <c r="Q27" s="36" t="s">
        <v>43</v>
      </c>
      <c r="R27" s="36" t="str">
        <f t="shared" si="12"/>
        <v>N/A</v>
      </c>
      <c r="S27" s="36" t="str">
        <f t="shared" si="13"/>
        <v>A tiempo</v>
      </c>
      <c r="T27" s="35" t="str">
        <f t="shared" si="14"/>
        <v/>
      </c>
      <c r="U27" s="35">
        <v>60</v>
      </c>
      <c r="V27" s="70" t="str">
        <f t="shared" si="15"/>
        <v>No cumple</v>
      </c>
      <c r="W27" s="37">
        <v>44555</v>
      </c>
      <c r="X27" s="38">
        <f t="shared" si="21"/>
        <v>44533</v>
      </c>
      <c r="Y27" s="35" t="str">
        <f t="shared" si="16"/>
        <v/>
      </c>
      <c r="Z27" s="36">
        <v>44561</v>
      </c>
      <c r="AA27" s="36">
        <f t="shared" si="17"/>
        <v>44561</v>
      </c>
      <c r="AB27" s="35">
        <f t="shared" si="18"/>
        <v>0</v>
      </c>
      <c r="AC27" s="35"/>
      <c r="AD27" s="39"/>
      <c r="AE27" s="40"/>
      <c r="AF27" s="40"/>
      <c r="AG27" s="35">
        <v>3</v>
      </c>
      <c r="AH27" s="35" t="s">
        <v>93</v>
      </c>
    </row>
    <row r="28" spans="1:35" ht="15" customHeight="1">
      <c r="A28" s="34">
        <v>5286</v>
      </c>
      <c r="B28" s="35" t="s">
        <v>34</v>
      </c>
      <c r="C28" s="35" t="s">
        <v>35</v>
      </c>
      <c r="D28" s="35" t="s">
        <v>36</v>
      </c>
      <c r="E28" s="34">
        <v>27</v>
      </c>
      <c r="F28" s="35" t="s">
        <v>88</v>
      </c>
      <c r="G28" s="35" t="s">
        <v>114</v>
      </c>
      <c r="H28" s="51" t="s">
        <v>115</v>
      </c>
      <c r="I28" s="67" t="s">
        <v>63</v>
      </c>
      <c r="J28" s="41" t="s">
        <v>56</v>
      </c>
      <c r="K28" s="68" t="s">
        <v>42</v>
      </c>
      <c r="L28" s="69">
        <v>45600</v>
      </c>
      <c r="M28" s="69">
        <v>45379</v>
      </c>
      <c r="N28" s="36">
        <v>44526</v>
      </c>
      <c r="O28" s="75">
        <v>44543</v>
      </c>
      <c r="P28" s="36" t="str">
        <f t="shared" si="11"/>
        <v>Tarde</v>
      </c>
      <c r="Q28" s="36" t="s">
        <v>43</v>
      </c>
      <c r="R28" s="36" t="str">
        <f t="shared" ref="R28:R41" si="22">+Q28</f>
        <v>N/A</v>
      </c>
      <c r="S28" s="36" t="str">
        <f t="shared" si="13"/>
        <v>A tiempo</v>
      </c>
      <c r="T28" s="35" t="str">
        <f t="shared" si="14"/>
        <v/>
      </c>
      <c r="U28" s="35">
        <v>60</v>
      </c>
      <c r="V28" s="70" t="str">
        <f t="shared" si="15"/>
        <v>No cumple</v>
      </c>
      <c r="W28" s="37">
        <v>44573</v>
      </c>
      <c r="X28" s="38">
        <f t="shared" ref="X28:X41" si="23">W28</f>
        <v>44573</v>
      </c>
      <c r="Y28" s="35" t="str">
        <f t="shared" si="16"/>
        <v/>
      </c>
      <c r="Z28" s="36">
        <v>44926</v>
      </c>
      <c r="AA28" s="36">
        <f t="shared" si="17"/>
        <v>44926</v>
      </c>
      <c r="AB28" s="35">
        <f t="shared" si="18"/>
        <v>0</v>
      </c>
      <c r="AC28" s="35"/>
      <c r="AD28" s="39"/>
      <c r="AE28" s="40"/>
      <c r="AF28" s="40"/>
      <c r="AG28" s="35">
        <v>3</v>
      </c>
      <c r="AH28" s="35" t="s">
        <v>93</v>
      </c>
    </row>
    <row r="29" spans="1:35" ht="15" customHeight="1">
      <c r="A29" s="34">
        <v>5286</v>
      </c>
      <c r="B29" s="35" t="s">
        <v>34</v>
      </c>
      <c r="C29" s="35" t="s">
        <v>35</v>
      </c>
      <c r="D29" s="35" t="s">
        <v>36</v>
      </c>
      <c r="E29" s="34">
        <v>28</v>
      </c>
      <c r="F29" s="35" t="s">
        <v>88</v>
      </c>
      <c r="G29" s="35" t="s">
        <v>116</v>
      </c>
      <c r="H29" s="51" t="s">
        <v>117</v>
      </c>
      <c r="I29" s="67" t="s">
        <v>63</v>
      </c>
      <c r="J29" s="41" t="s">
        <v>56</v>
      </c>
      <c r="K29" s="68" t="s">
        <v>42</v>
      </c>
      <c r="L29" s="69">
        <v>45600</v>
      </c>
      <c r="M29" s="69">
        <v>45379</v>
      </c>
      <c r="N29" s="36">
        <v>44526</v>
      </c>
      <c r="O29" s="75">
        <v>44543</v>
      </c>
      <c r="P29" s="36" t="str">
        <f t="shared" si="11"/>
        <v>Tarde</v>
      </c>
      <c r="Q29" s="36" t="s">
        <v>43</v>
      </c>
      <c r="R29" s="36" t="str">
        <f t="shared" si="22"/>
        <v>N/A</v>
      </c>
      <c r="S29" s="36" t="str">
        <f t="shared" si="13"/>
        <v>A tiempo</v>
      </c>
      <c r="T29" s="35" t="str">
        <f t="shared" si="14"/>
        <v/>
      </c>
      <c r="U29" s="35">
        <v>60</v>
      </c>
      <c r="V29" s="70" t="str">
        <f t="shared" si="15"/>
        <v>No cumple</v>
      </c>
      <c r="W29" s="37">
        <v>44573</v>
      </c>
      <c r="X29" s="38">
        <f t="shared" si="23"/>
        <v>44573</v>
      </c>
      <c r="Y29" s="35" t="str">
        <f t="shared" si="16"/>
        <v/>
      </c>
      <c r="Z29" s="36">
        <v>44926</v>
      </c>
      <c r="AA29" s="36">
        <f t="shared" si="17"/>
        <v>44926</v>
      </c>
      <c r="AB29" s="35">
        <f t="shared" si="18"/>
        <v>0</v>
      </c>
      <c r="AC29" s="35"/>
      <c r="AD29" s="39"/>
      <c r="AE29" s="40"/>
      <c r="AF29" s="40"/>
      <c r="AG29" s="35">
        <v>3</v>
      </c>
      <c r="AH29" s="35" t="s">
        <v>93</v>
      </c>
    </row>
    <row r="30" spans="1:35" ht="15" customHeight="1">
      <c r="A30" s="10">
        <v>5286</v>
      </c>
      <c r="B30" s="11" t="s">
        <v>34</v>
      </c>
      <c r="C30" s="11" t="s">
        <v>35</v>
      </c>
      <c r="D30" s="11" t="s">
        <v>36</v>
      </c>
      <c r="E30" s="27">
        <v>29</v>
      </c>
      <c r="F30" s="28" t="s">
        <v>88</v>
      </c>
      <c r="G30" s="28" t="s">
        <v>118</v>
      </c>
      <c r="H30" s="50" t="s">
        <v>119</v>
      </c>
      <c r="I30" s="62" t="s">
        <v>72</v>
      </c>
      <c r="J30" s="29"/>
      <c r="K30" s="63"/>
      <c r="L30" s="64"/>
      <c r="M30" s="64"/>
      <c r="N30" s="30"/>
      <c r="O30" s="30"/>
      <c r="P30" s="30"/>
      <c r="Q30" s="30"/>
      <c r="R30" s="30"/>
      <c r="S30" s="30"/>
      <c r="T30" s="28"/>
      <c r="U30" s="28"/>
      <c r="V30" s="65"/>
      <c r="W30" s="31"/>
      <c r="X30" s="32"/>
      <c r="Y30" s="28"/>
      <c r="Z30" s="30"/>
      <c r="AA30" s="30"/>
      <c r="AB30" s="28"/>
      <c r="AC30" s="66"/>
      <c r="AD30" s="77" t="s">
        <v>120</v>
      </c>
      <c r="AE30" s="33"/>
      <c r="AF30" s="33"/>
      <c r="AG30" s="28"/>
      <c r="AH30" s="28"/>
      <c r="AI30" t="s">
        <v>121</v>
      </c>
    </row>
    <row r="31" spans="1:35" ht="15" customHeight="1">
      <c r="A31" s="34">
        <v>5286</v>
      </c>
      <c r="B31" s="35" t="s">
        <v>34</v>
      </c>
      <c r="C31" s="35" t="s">
        <v>35</v>
      </c>
      <c r="D31" s="35" t="s">
        <v>36</v>
      </c>
      <c r="E31" s="34">
        <v>30</v>
      </c>
      <c r="F31" s="35" t="s">
        <v>88</v>
      </c>
      <c r="G31" s="35" t="s">
        <v>122</v>
      </c>
      <c r="H31" s="51" t="s">
        <v>123</v>
      </c>
      <c r="I31" s="67" t="s">
        <v>63</v>
      </c>
      <c r="J31" s="41" t="s">
        <v>56</v>
      </c>
      <c r="K31" s="68" t="s">
        <v>42</v>
      </c>
      <c r="L31" s="69">
        <v>32400</v>
      </c>
      <c r="M31" s="69">
        <v>32647</v>
      </c>
      <c r="N31" s="36">
        <v>44526</v>
      </c>
      <c r="O31" s="75">
        <v>44543</v>
      </c>
      <c r="P31" s="36" t="str">
        <f t="shared" si="11"/>
        <v>Tarde</v>
      </c>
      <c r="Q31" s="36" t="s">
        <v>43</v>
      </c>
      <c r="R31" s="36" t="str">
        <f t="shared" si="22"/>
        <v>N/A</v>
      </c>
      <c r="S31" s="36" t="str">
        <f t="shared" si="13"/>
        <v>A tiempo</v>
      </c>
      <c r="T31" s="35" t="str">
        <f t="shared" si="14"/>
        <v/>
      </c>
      <c r="U31" s="35">
        <v>140</v>
      </c>
      <c r="V31" s="70" t="str">
        <f t="shared" si="15"/>
        <v>No cumple</v>
      </c>
      <c r="W31" s="37">
        <v>44573</v>
      </c>
      <c r="X31" s="38">
        <f t="shared" si="23"/>
        <v>44573</v>
      </c>
      <c r="Y31" s="35" t="str">
        <f t="shared" si="16"/>
        <v/>
      </c>
      <c r="Z31" s="36">
        <v>44926</v>
      </c>
      <c r="AA31" s="36">
        <f t="shared" si="17"/>
        <v>44926</v>
      </c>
      <c r="AB31" s="35">
        <f t="shared" si="18"/>
        <v>0</v>
      </c>
      <c r="AC31" s="35"/>
      <c r="AD31" s="39"/>
      <c r="AE31" s="40"/>
      <c r="AF31" s="40"/>
      <c r="AG31" s="35">
        <v>3</v>
      </c>
      <c r="AH31" s="35" t="s">
        <v>93</v>
      </c>
    </row>
    <row r="32" spans="1:35" ht="15" customHeight="1">
      <c r="A32" s="34">
        <v>5286</v>
      </c>
      <c r="B32" s="35" t="s">
        <v>34</v>
      </c>
      <c r="C32" s="35" t="s">
        <v>35</v>
      </c>
      <c r="D32" s="35" t="s">
        <v>36</v>
      </c>
      <c r="E32" s="34">
        <v>31</v>
      </c>
      <c r="F32" s="35" t="s">
        <v>88</v>
      </c>
      <c r="G32" s="35" t="s">
        <v>124</v>
      </c>
      <c r="H32" s="51" t="s">
        <v>125</v>
      </c>
      <c r="I32" s="67" t="s">
        <v>63</v>
      </c>
      <c r="J32" s="41" t="s">
        <v>56</v>
      </c>
      <c r="K32" s="68" t="s">
        <v>42</v>
      </c>
      <c r="L32" s="69">
        <v>45600</v>
      </c>
      <c r="M32" s="69">
        <v>45379</v>
      </c>
      <c r="N32" s="36">
        <v>44526</v>
      </c>
      <c r="O32" s="75">
        <v>44543</v>
      </c>
      <c r="P32" s="36" t="str">
        <f t="shared" si="11"/>
        <v>Tarde</v>
      </c>
      <c r="Q32" s="36" t="s">
        <v>43</v>
      </c>
      <c r="R32" s="36" t="str">
        <f t="shared" si="22"/>
        <v>N/A</v>
      </c>
      <c r="S32" s="36" t="str">
        <f t="shared" si="13"/>
        <v>A tiempo</v>
      </c>
      <c r="T32" s="35" t="str">
        <f t="shared" si="14"/>
        <v/>
      </c>
      <c r="U32" s="35">
        <v>20</v>
      </c>
      <c r="V32" s="70" t="str">
        <f t="shared" si="15"/>
        <v>No cumple</v>
      </c>
      <c r="W32" s="37">
        <v>44573</v>
      </c>
      <c r="X32" s="38">
        <f t="shared" si="23"/>
        <v>44573</v>
      </c>
      <c r="Y32" s="35" t="str">
        <f t="shared" si="16"/>
        <v/>
      </c>
      <c r="Z32" s="36">
        <v>44926</v>
      </c>
      <c r="AA32" s="36">
        <f t="shared" si="17"/>
        <v>44926</v>
      </c>
      <c r="AB32" s="35">
        <f t="shared" si="18"/>
        <v>0</v>
      </c>
      <c r="AC32" s="35"/>
      <c r="AD32" s="39"/>
      <c r="AE32" s="42"/>
      <c r="AF32" s="42"/>
      <c r="AG32" s="35">
        <v>3</v>
      </c>
      <c r="AH32" s="35" t="s">
        <v>93</v>
      </c>
    </row>
    <row r="33" spans="1:34" ht="15" customHeight="1">
      <c r="A33" s="34">
        <v>5286</v>
      </c>
      <c r="B33" s="35" t="s">
        <v>34</v>
      </c>
      <c r="C33" s="35" t="s">
        <v>35</v>
      </c>
      <c r="D33" s="35" t="s">
        <v>36</v>
      </c>
      <c r="E33" s="34">
        <v>32</v>
      </c>
      <c r="F33" s="35" t="s">
        <v>88</v>
      </c>
      <c r="G33" s="35" t="s">
        <v>126</v>
      </c>
      <c r="H33" s="51" t="s">
        <v>127</v>
      </c>
      <c r="I33" s="67" t="s">
        <v>63</v>
      </c>
      <c r="J33" s="41" t="s">
        <v>56</v>
      </c>
      <c r="K33" s="68" t="s">
        <v>42</v>
      </c>
      <c r="L33" s="69">
        <v>60700</v>
      </c>
      <c r="M33" s="69">
        <v>61214</v>
      </c>
      <c r="N33" s="36">
        <v>44526</v>
      </c>
      <c r="O33" s="75">
        <v>44543</v>
      </c>
      <c r="P33" s="36" t="str">
        <f t="shared" si="11"/>
        <v>Tarde</v>
      </c>
      <c r="Q33" s="36" t="s">
        <v>43</v>
      </c>
      <c r="R33" s="36" t="str">
        <f t="shared" si="22"/>
        <v>N/A</v>
      </c>
      <c r="S33" s="36" t="str">
        <f t="shared" si="13"/>
        <v>A tiempo</v>
      </c>
      <c r="T33" s="35" t="str">
        <f t="shared" si="14"/>
        <v/>
      </c>
      <c r="U33" s="35">
        <v>20</v>
      </c>
      <c r="V33" s="70" t="str">
        <f t="shared" si="15"/>
        <v>No cumple</v>
      </c>
      <c r="W33" s="37">
        <v>44573</v>
      </c>
      <c r="X33" s="38">
        <f t="shared" si="23"/>
        <v>44573</v>
      </c>
      <c r="Y33" s="35" t="str">
        <f t="shared" si="16"/>
        <v/>
      </c>
      <c r="Z33" s="36">
        <v>44926</v>
      </c>
      <c r="AA33" s="36">
        <f t="shared" si="17"/>
        <v>44926</v>
      </c>
      <c r="AB33" s="35">
        <f t="shared" si="18"/>
        <v>0</v>
      </c>
      <c r="AC33" s="35"/>
      <c r="AD33" s="39"/>
      <c r="AE33" s="40"/>
      <c r="AF33" s="40"/>
      <c r="AG33" s="35">
        <v>3</v>
      </c>
      <c r="AH33" s="35" t="s">
        <v>93</v>
      </c>
    </row>
    <row r="34" spans="1:34" ht="15" customHeight="1">
      <c r="A34" s="34">
        <v>5286</v>
      </c>
      <c r="B34" s="35" t="s">
        <v>34</v>
      </c>
      <c r="C34" s="35" t="s">
        <v>35</v>
      </c>
      <c r="D34" s="35" t="s">
        <v>36</v>
      </c>
      <c r="E34" s="34">
        <v>33</v>
      </c>
      <c r="F34" s="35" t="s">
        <v>88</v>
      </c>
      <c r="G34" s="35" t="s">
        <v>128</v>
      </c>
      <c r="H34" s="51" t="s">
        <v>129</v>
      </c>
      <c r="I34" s="67" t="s">
        <v>63</v>
      </c>
      <c r="J34" s="41" t="s">
        <v>56</v>
      </c>
      <c r="K34" s="68" t="s">
        <v>42</v>
      </c>
      <c r="L34" s="69">
        <v>26700</v>
      </c>
      <c r="M34" s="69">
        <v>26901</v>
      </c>
      <c r="N34" s="36">
        <v>44526</v>
      </c>
      <c r="O34" s="75">
        <v>44543</v>
      </c>
      <c r="P34" s="36" t="str">
        <f t="shared" si="11"/>
        <v>Tarde</v>
      </c>
      <c r="Q34" s="36" t="s">
        <v>43</v>
      </c>
      <c r="R34" s="36" t="str">
        <f t="shared" si="22"/>
        <v>N/A</v>
      </c>
      <c r="S34" s="36" t="str">
        <f t="shared" si="13"/>
        <v>A tiempo</v>
      </c>
      <c r="T34" s="35" t="str">
        <f t="shared" si="14"/>
        <v/>
      </c>
      <c r="U34" s="35">
        <v>20</v>
      </c>
      <c r="V34" s="70" t="str">
        <f t="shared" si="15"/>
        <v>No cumple</v>
      </c>
      <c r="W34" s="37">
        <v>44573</v>
      </c>
      <c r="X34" s="38">
        <f t="shared" si="23"/>
        <v>44573</v>
      </c>
      <c r="Y34" s="35" t="str">
        <f t="shared" si="16"/>
        <v/>
      </c>
      <c r="Z34" s="36">
        <v>44926</v>
      </c>
      <c r="AA34" s="36">
        <f t="shared" si="17"/>
        <v>44926</v>
      </c>
      <c r="AB34" s="35">
        <f t="shared" si="18"/>
        <v>0</v>
      </c>
      <c r="AC34" s="35"/>
      <c r="AD34" s="39"/>
      <c r="AE34" s="40"/>
      <c r="AF34" s="40"/>
      <c r="AG34" s="35">
        <v>3</v>
      </c>
      <c r="AH34" s="35" t="s">
        <v>93</v>
      </c>
    </row>
    <row r="35" spans="1:34" ht="15" customHeight="1">
      <c r="A35" s="34">
        <v>5286</v>
      </c>
      <c r="B35" s="35" t="s">
        <v>34</v>
      </c>
      <c r="C35" s="35" t="s">
        <v>35</v>
      </c>
      <c r="D35" s="35" t="s">
        <v>36</v>
      </c>
      <c r="E35" s="34">
        <v>34</v>
      </c>
      <c r="F35" s="35" t="s">
        <v>88</v>
      </c>
      <c r="G35" s="35" t="s">
        <v>130</v>
      </c>
      <c r="H35" s="51" t="s">
        <v>131</v>
      </c>
      <c r="I35" s="67" t="s">
        <v>63</v>
      </c>
      <c r="J35" s="41" t="s">
        <v>56</v>
      </c>
      <c r="K35" s="68" t="s">
        <v>42</v>
      </c>
      <c r="L35" s="69">
        <v>45600</v>
      </c>
      <c r="M35" s="69">
        <v>45379</v>
      </c>
      <c r="N35" s="36">
        <v>44526</v>
      </c>
      <c r="O35" s="75">
        <v>44543</v>
      </c>
      <c r="P35" s="36" t="str">
        <f t="shared" si="11"/>
        <v>Tarde</v>
      </c>
      <c r="Q35" s="36" t="s">
        <v>43</v>
      </c>
      <c r="R35" s="36" t="str">
        <f t="shared" si="22"/>
        <v>N/A</v>
      </c>
      <c r="S35" s="36" t="str">
        <f t="shared" si="13"/>
        <v>A tiempo</v>
      </c>
      <c r="T35" s="35" t="str">
        <f t="shared" si="14"/>
        <v/>
      </c>
      <c r="U35" s="35">
        <v>20</v>
      </c>
      <c r="V35" s="70" t="str">
        <f t="shared" si="15"/>
        <v>No cumple</v>
      </c>
      <c r="W35" s="37">
        <v>44573</v>
      </c>
      <c r="X35" s="38">
        <f t="shared" si="23"/>
        <v>44573</v>
      </c>
      <c r="Y35" s="35" t="str">
        <f t="shared" si="16"/>
        <v/>
      </c>
      <c r="Z35" s="36">
        <v>44926</v>
      </c>
      <c r="AA35" s="36">
        <f t="shared" si="17"/>
        <v>44926</v>
      </c>
      <c r="AB35" s="35">
        <f t="shared" si="18"/>
        <v>0</v>
      </c>
      <c r="AC35" s="35"/>
      <c r="AD35" s="39"/>
      <c r="AE35" s="40"/>
      <c r="AF35" s="40"/>
      <c r="AG35" s="35">
        <v>3</v>
      </c>
      <c r="AH35" s="35" t="s">
        <v>93</v>
      </c>
    </row>
    <row r="36" spans="1:34" ht="15" customHeight="1">
      <c r="A36" s="34">
        <v>5286</v>
      </c>
      <c r="B36" s="35" t="s">
        <v>34</v>
      </c>
      <c r="C36" s="35" t="s">
        <v>35</v>
      </c>
      <c r="D36" s="35" t="s">
        <v>36</v>
      </c>
      <c r="E36" s="34">
        <v>35</v>
      </c>
      <c r="F36" s="35" t="s">
        <v>88</v>
      </c>
      <c r="G36" s="35" t="s">
        <v>132</v>
      </c>
      <c r="H36" s="51" t="s">
        <v>133</v>
      </c>
      <c r="I36" s="67" t="s">
        <v>63</v>
      </c>
      <c r="J36" s="41" t="s">
        <v>56</v>
      </c>
      <c r="K36" s="68" t="s">
        <v>42</v>
      </c>
      <c r="L36" s="69">
        <v>45600</v>
      </c>
      <c r="M36" s="69">
        <v>45379</v>
      </c>
      <c r="N36" s="36">
        <v>44526</v>
      </c>
      <c r="O36" s="75">
        <v>44543</v>
      </c>
      <c r="P36" s="36" t="str">
        <f t="shared" si="11"/>
        <v>Tarde</v>
      </c>
      <c r="Q36" s="36" t="s">
        <v>43</v>
      </c>
      <c r="R36" s="36" t="str">
        <f t="shared" si="22"/>
        <v>N/A</v>
      </c>
      <c r="S36" s="36" t="str">
        <f t="shared" si="13"/>
        <v>A tiempo</v>
      </c>
      <c r="T36" s="35" t="str">
        <f t="shared" si="14"/>
        <v/>
      </c>
      <c r="U36" s="35">
        <v>20</v>
      </c>
      <c r="V36" s="70" t="str">
        <f t="shared" si="15"/>
        <v>No cumple</v>
      </c>
      <c r="W36" s="37">
        <v>44573</v>
      </c>
      <c r="X36" s="38">
        <f t="shared" si="23"/>
        <v>44573</v>
      </c>
      <c r="Y36" s="35" t="str">
        <f t="shared" si="16"/>
        <v/>
      </c>
      <c r="Z36" s="36">
        <v>44926</v>
      </c>
      <c r="AA36" s="36">
        <f t="shared" si="17"/>
        <v>44926</v>
      </c>
      <c r="AB36" s="35">
        <f t="shared" si="18"/>
        <v>0</v>
      </c>
      <c r="AC36" s="35"/>
      <c r="AD36" s="39"/>
      <c r="AE36" s="40"/>
      <c r="AF36" s="40"/>
      <c r="AG36" s="35">
        <v>3</v>
      </c>
      <c r="AH36" s="35" t="s">
        <v>93</v>
      </c>
    </row>
    <row r="37" spans="1:34" ht="15" customHeight="1">
      <c r="A37" s="34">
        <v>5286</v>
      </c>
      <c r="B37" s="35" t="s">
        <v>34</v>
      </c>
      <c r="C37" s="35" t="s">
        <v>35</v>
      </c>
      <c r="D37" s="35" t="s">
        <v>36</v>
      </c>
      <c r="E37" s="34">
        <v>36</v>
      </c>
      <c r="F37" s="35" t="s">
        <v>88</v>
      </c>
      <c r="G37" s="35" t="s">
        <v>134</v>
      </c>
      <c r="H37" s="51" t="s">
        <v>135</v>
      </c>
      <c r="I37" s="67" t="s">
        <v>63</v>
      </c>
      <c r="J37" s="41" t="s">
        <v>56</v>
      </c>
      <c r="K37" s="68" t="s">
        <v>42</v>
      </c>
      <c r="L37" s="69">
        <v>45600</v>
      </c>
      <c r="M37" s="69">
        <v>45379</v>
      </c>
      <c r="N37" s="36">
        <v>44526</v>
      </c>
      <c r="O37" s="75">
        <v>44543</v>
      </c>
      <c r="P37" s="36" t="str">
        <f t="shared" si="11"/>
        <v>Tarde</v>
      </c>
      <c r="Q37" s="36" t="s">
        <v>43</v>
      </c>
      <c r="R37" s="36" t="str">
        <f t="shared" si="22"/>
        <v>N/A</v>
      </c>
      <c r="S37" s="36" t="str">
        <f t="shared" si="13"/>
        <v>A tiempo</v>
      </c>
      <c r="T37" s="35" t="str">
        <f t="shared" si="14"/>
        <v/>
      </c>
      <c r="U37" s="35">
        <v>20</v>
      </c>
      <c r="V37" s="70" t="str">
        <f t="shared" si="15"/>
        <v>No cumple</v>
      </c>
      <c r="W37" s="37">
        <v>44573</v>
      </c>
      <c r="X37" s="38">
        <f t="shared" si="23"/>
        <v>44573</v>
      </c>
      <c r="Y37" s="35" t="str">
        <f t="shared" si="16"/>
        <v/>
      </c>
      <c r="Z37" s="36">
        <v>44926</v>
      </c>
      <c r="AA37" s="36">
        <f t="shared" si="17"/>
        <v>44926</v>
      </c>
      <c r="AB37" s="35">
        <f t="shared" si="18"/>
        <v>0</v>
      </c>
      <c r="AC37" s="35"/>
      <c r="AD37" s="39"/>
      <c r="AE37" s="40"/>
      <c r="AF37" s="40"/>
      <c r="AG37" s="35">
        <v>3</v>
      </c>
      <c r="AH37" s="35" t="s">
        <v>93</v>
      </c>
    </row>
    <row r="38" spans="1:34" ht="15" customHeight="1">
      <c r="A38" s="34">
        <v>5286</v>
      </c>
      <c r="B38" s="35" t="s">
        <v>34</v>
      </c>
      <c r="C38" s="35" t="s">
        <v>35</v>
      </c>
      <c r="D38" s="35" t="s">
        <v>36</v>
      </c>
      <c r="E38" s="34">
        <v>37</v>
      </c>
      <c r="F38" s="35" t="s">
        <v>88</v>
      </c>
      <c r="G38" s="35" t="s">
        <v>136</v>
      </c>
      <c r="H38" s="51" t="s">
        <v>137</v>
      </c>
      <c r="I38" s="67" t="s">
        <v>63</v>
      </c>
      <c r="J38" s="41" t="s">
        <v>56</v>
      </c>
      <c r="K38" s="68" t="s">
        <v>42</v>
      </c>
      <c r="L38" s="69">
        <v>45600</v>
      </c>
      <c r="M38" s="69">
        <v>45379</v>
      </c>
      <c r="N38" s="36">
        <v>44526</v>
      </c>
      <c r="O38" s="75">
        <v>44543</v>
      </c>
      <c r="P38" s="36" t="str">
        <f t="shared" si="11"/>
        <v>Tarde</v>
      </c>
      <c r="Q38" s="36" t="s">
        <v>43</v>
      </c>
      <c r="R38" s="36" t="str">
        <f t="shared" si="22"/>
        <v>N/A</v>
      </c>
      <c r="S38" s="36" t="str">
        <f t="shared" si="13"/>
        <v>A tiempo</v>
      </c>
      <c r="T38" s="35" t="str">
        <f t="shared" si="14"/>
        <v/>
      </c>
      <c r="U38" s="35">
        <v>20</v>
      </c>
      <c r="V38" s="70" t="str">
        <f t="shared" si="15"/>
        <v>No cumple</v>
      </c>
      <c r="W38" s="37">
        <v>44573</v>
      </c>
      <c r="X38" s="38">
        <f t="shared" si="23"/>
        <v>44573</v>
      </c>
      <c r="Y38" s="35" t="str">
        <f t="shared" si="16"/>
        <v/>
      </c>
      <c r="Z38" s="36">
        <v>44926</v>
      </c>
      <c r="AA38" s="36">
        <f t="shared" si="17"/>
        <v>44926</v>
      </c>
      <c r="AB38" s="35">
        <f t="shared" si="18"/>
        <v>0</v>
      </c>
      <c r="AC38" s="35"/>
      <c r="AD38" s="39"/>
      <c r="AE38" s="40"/>
      <c r="AF38" s="40"/>
      <c r="AG38" s="35">
        <v>3</v>
      </c>
      <c r="AH38" s="35" t="s">
        <v>93</v>
      </c>
    </row>
    <row r="39" spans="1:34" ht="15" customHeight="1">
      <c r="A39" s="10">
        <v>5286</v>
      </c>
      <c r="B39" s="11" t="s">
        <v>34</v>
      </c>
      <c r="C39" s="11" t="s">
        <v>35</v>
      </c>
      <c r="D39" s="11" t="s">
        <v>36</v>
      </c>
      <c r="E39" s="10">
        <v>38</v>
      </c>
      <c r="F39" s="11" t="s">
        <v>53</v>
      </c>
      <c r="G39" s="11" t="s">
        <v>138</v>
      </c>
      <c r="H39" s="48" t="s">
        <v>139</v>
      </c>
      <c r="I39" s="56" t="s">
        <v>40</v>
      </c>
      <c r="J39" s="12" t="s">
        <v>56</v>
      </c>
      <c r="K39" s="57" t="s">
        <v>42</v>
      </c>
      <c r="L39" s="58">
        <v>12000</v>
      </c>
      <c r="M39" s="59">
        <f>+L39</f>
        <v>12000</v>
      </c>
      <c r="N39" s="13" t="s">
        <v>43</v>
      </c>
      <c r="O39" s="14" t="str">
        <f t="shared" si="20"/>
        <v>N/A</v>
      </c>
      <c r="P39" s="14" t="str">
        <f t="shared" si="11"/>
        <v>A tiempo</v>
      </c>
      <c r="Q39" s="13" t="s">
        <v>43</v>
      </c>
      <c r="R39" s="14" t="str">
        <f t="shared" si="22"/>
        <v>N/A</v>
      </c>
      <c r="S39" s="14" t="str">
        <f t="shared" si="13"/>
        <v>A tiempo</v>
      </c>
      <c r="T39" s="11" t="str">
        <f t="shared" si="14"/>
        <v/>
      </c>
      <c r="U39" s="15">
        <v>60</v>
      </c>
      <c r="V39" s="60" t="str">
        <f t="shared" si="15"/>
        <v>No cumple</v>
      </c>
      <c r="W39" s="16">
        <v>44573</v>
      </c>
      <c r="X39" s="17">
        <f t="shared" si="23"/>
        <v>44573</v>
      </c>
      <c r="Y39" s="11" t="str">
        <f t="shared" si="16"/>
        <v/>
      </c>
      <c r="Z39" s="13">
        <v>44926</v>
      </c>
      <c r="AA39" s="14">
        <f t="shared" si="17"/>
        <v>44926</v>
      </c>
      <c r="AB39" s="11">
        <f t="shared" si="18"/>
        <v>0</v>
      </c>
      <c r="AC39" s="61">
        <v>2022</v>
      </c>
      <c r="AD39" s="18"/>
      <c r="AE39" s="19"/>
      <c r="AF39" s="19"/>
      <c r="AG39" s="11">
        <v>3</v>
      </c>
      <c r="AH39" s="11" t="s">
        <v>93</v>
      </c>
    </row>
    <row r="40" spans="1:34" ht="15" customHeight="1">
      <c r="A40" s="10">
        <v>5286</v>
      </c>
      <c r="B40" s="11" t="s">
        <v>34</v>
      </c>
      <c r="C40" s="11" t="s">
        <v>35</v>
      </c>
      <c r="D40" s="11" t="s">
        <v>36</v>
      </c>
      <c r="E40" s="10">
        <v>39</v>
      </c>
      <c r="F40" s="11" t="s">
        <v>53</v>
      </c>
      <c r="G40" s="11" t="s">
        <v>140</v>
      </c>
      <c r="H40" s="48" t="s">
        <v>141</v>
      </c>
      <c r="I40" s="56" t="s">
        <v>40</v>
      </c>
      <c r="J40" s="12" t="s">
        <v>56</v>
      </c>
      <c r="K40" s="57" t="s">
        <v>42</v>
      </c>
      <c r="L40" s="58">
        <v>10000</v>
      </c>
      <c r="M40" s="59">
        <f t="shared" ref="M40:M41" si="24">+L40</f>
        <v>10000</v>
      </c>
      <c r="N40" s="13">
        <v>44768</v>
      </c>
      <c r="O40" s="14">
        <f t="shared" si="20"/>
        <v>44768</v>
      </c>
      <c r="P40" s="14" t="str">
        <f t="shared" si="11"/>
        <v>A tiempo</v>
      </c>
      <c r="Q40" s="13" t="s">
        <v>43</v>
      </c>
      <c r="R40" s="14" t="str">
        <f t="shared" si="22"/>
        <v>N/A</v>
      </c>
      <c r="S40" s="14" t="str">
        <f t="shared" si="13"/>
        <v>A tiempo</v>
      </c>
      <c r="T40" s="11" t="str">
        <f t="shared" si="14"/>
        <v/>
      </c>
      <c r="U40" s="15">
        <v>60</v>
      </c>
      <c r="V40" s="60" t="str">
        <f t="shared" si="15"/>
        <v>No cumple</v>
      </c>
      <c r="W40" s="16">
        <v>44757</v>
      </c>
      <c r="X40" s="17">
        <f t="shared" si="23"/>
        <v>44757</v>
      </c>
      <c r="Y40" s="11" t="str">
        <f t="shared" si="16"/>
        <v/>
      </c>
      <c r="Z40" s="13">
        <v>44834</v>
      </c>
      <c r="AA40" s="14">
        <f t="shared" si="17"/>
        <v>44834</v>
      </c>
      <c r="AB40" s="11">
        <f t="shared" si="18"/>
        <v>0</v>
      </c>
      <c r="AC40" s="61">
        <v>2022</v>
      </c>
      <c r="AD40" s="18"/>
      <c r="AE40" s="19"/>
      <c r="AF40" s="19"/>
      <c r="AG40" s="11">
        <v>3</v>
      </c>
      <c r="AH40" s="11" t="s">
        <v>142</v>
      </c>
    </row>
    <row r="41" spans="1:34" ht="15" customHeight="1">
      <c r="A41" s="10">
        <v>5286</v>
      </c>
      <c r="B41" s="11" t="s">
        <v>34</v>
      </c>
      <c r="C41" s="11" t="s">
        <v>35</v>
      </c>
      <c r="D41" s="11" t="s">
        <v>36</v>
      </c>
      <c r="E41" s="10">
        <v>40</v>
      </c>
      <c r="F41" s="11" t="s">
        <v>53</v>
      </c>
      <c r="G41" s="11" t="s">
        <v>143</v>
      </c>
      <c r="H41" s="48" t="s">
        <v>144</v>
      </c>
      <c r="I41" s="56" t="s">
        <v>40</v>
      </c>
      <c r="J41" s="12" t="s">
        <v>56</v>
      </c>
      <c r="K41" s="57" t="s">
        <v>42</v>
      </c>
      <c r="L41" s="58">
        <v>38000</v>
      </c>
      <c r="M41" s="59">
        <f t="shared" si="24"/>
        <v>38000</v>
      </c>
      <c r="N41" s="13">
        <v>44865</v>
      </c>
      <c r="O41" s="14">
        <f t="shared" si="20"/>
        <v>44865</v>
      </c>
      <c r="P41" s="14" t="str">
        <f t="shared" si="11"/>
        <v>A tiempo</v>
      </c>
      <c r="Q41" s="13" t="s">
        <v>43</v>
      </c>
      <c r="R41" s="14" t="str">
        <f t="shared" si="22"/>
        <v>N/A</v>
      </c>
      <c r="S41" s="14" t="str">
        <f t="shared" si="13"/>
        <v>A tiempo</v>
      </c>
      <c r="T41" s="11" t="str">
        <f t="shared" si="14"/>
        <v/>
      </c>
      <c r="U41" s="15">
        <v>20</v>
      </c>
      <c r="V41" s="60" t="str">
        <f t="shared" si="15"/>
        <v>No cumple</v>
      </c>
      <c r="W41" s="16">
        <v>44849</v>
      </c>
      <c r="X41" s="17">
        <f t="shared" si="23"/>
        <v>44849</v>
      </c>
      <c r="Y41" s="11" t="str">
        <f t="shared" si="16"/>
        <v/>
      </c>
      <c r="Z41" s="13">
        <v>44910</v>
      </c>
      <c r="AA41" s="14">
        <f t="shared" si="17"/>
        <v>44910</v>
      </c>
      <c r="AB41" s="11">
        <f t="shared" si="18"/>
        <v>0</v>
      </c>
      <c r="AC41" s="61">
        <v>2022</v>
      </c>
      <c r="AD41" s="18"/>
      <c r="AE41" s="19"/>
      <c r="AF41" s="19"/>
      <c r="AG41" s="11">
        <v>3</v>
      </c>
      <c r="AH41" s="11" t="s">
        <v>142</v>
      </c>
    </row>
    <row r="42" spans="1:34" ht="15" customHeight="1">
      <c r="A42" s="34">
        <v>5286</v>
      </c>
      <c r="B42" s="35" t="s">
        <v>34</v>
      </c>
      <c r="C42" s="35" t="s">
        <v>35</v>
      </c>
      <c r="D42" s="35" t="s">
        <v>36</v>
      </c>
      <c r="E42" s="34">
        <v>41</v>
      </c>
      <c r="F42" s="35" t="s">
        <v>88</v>
      </c>
      <c r="G42" s="35" t="s">
        <v>145</v>
      </c>
      <c r="H42" s="51" t="s">
        <v>146</v>
      </c>
      <c r="I42" s="67" t="s">
        <v>63</v>
      </c>
      <c r="J42" s="21" t="s">
        <v>92</v>
      </c>
      <c r="K42" s="68" t="s">
        <v>42</v>
      </c>
      <c r="L42" s="69">
        <v>900</v>
      </c>
      <c r="M42" s="69">
        <v>877</v>
      </c>
      <c r="N42" s="36" t="s">
        <v>43</v>
      </c>
      <c r="O42" s="36" t="str">
        <f t="shared" si="20"/>
        <v>N/A</v>
      </c>
      <c r="P42" s="36" t="str">
        <f t="shared" si="11"/>
        <v>A tiempo</v>
      </c>
      <c r="Q42" s="36" t="s">
        <v>43</v>
      </c>
      <c r="R42" s="36" t="str">
        <f>Q42</f>
        <v>N/A</v>
      </c>
      <c r="S42" s="36" t="str">
        <f t="shared" si="13"/>
        <v>A tiempo</v>
      </c>
      <c r="T42" s="35" t="str">
        <f t="shared" si="14"/>
        <v/>
      </c>
      <c r="U42" s="35">
        <v>20</v>
      </c>
      <c r="V42" s="70" t="str">
        <f t="shared" si="15"/>
        <v>No cumple</v>
      </c>
      <c r="W42" s="37">
        <v>44555</v>
      </c>
      <c r="X42" s="38">
        <f>W42-22</f>
        <v>44533</v>
      </c>
      <c r="Y42" s="35" t="str">
        <f t="shared" si="16"/>
        <v/>
      </c>
      <c r="Z42" s="36">
        <v>44561</v>
      </c>
      <c r="AA42" s="36">
        <f t="shared" si="17"/>
        <v>44561</v>
      </c>
      <c r="AB42" s="35">
        <f t="shared" si="18"/>
        <v>0</v>
      </c>
      <c r="AC42" s="35"/>
      <c r="AD42" s="39"/>
      <c r="AE42" s="40"/>
      <c r="AF42" s="40"/>
      <c r="AG42" s="35">
        <v>4</v>
      </c>
      <c r="AH42" s="35" t="s">
        <v>147</v>
      </c>
    </row>
    <row r="43" spans="1:34" ht="15" customHeight="1">
      <c r="A43" s="34">
        <v>5286</v>
      </c>
      <c r="B43" s="35" t="s">
        <v>34</v>
      </c>
      <c r="C43" s="35" t="s">
        <v>35</v>
      </c>
      <c r="D43" s="35" t="s">
        <v>36</v>
      </c>
      <c r="E43" s="34">
        <v>42</v>
      </c>
      <c r="F43" s="35" t="s">
        <v>88</v>
      </c>
      <c r="G43" s="35" t="s">
        <v>148</v>
      </c>
      <c r="H43" s="51" t="s">
        <v>149</v>
      </c>
      <c r="I43" s="67" t="s">
        <v>63</v>
      </c>
      <c r="J43" s="21" t="s">
        <v>92</v>
      </c>
      <c r="K43" s="68" t="s">
        <v>42</v>
      </c>
      <c r="L43" s="69">
        <v>200</v>
      </c>
      <c r="M43" s="69">
        <v>181</v>
      </c>
      <c r="N43" s="36" t="s">
        <v>43</v>
      </c>
      <c r="O43" s="36" t="str">
        <f t="shared" si="20"/>
        <v>N/A</v>
      </c>
      <c r="P43" s="36" t="str">
        <f t="shared" si="11"/>
        <v>A tiempo</v>
      </c>
      <c r="Q43" s="36" t="s">
        <v>43</v>
      </c>
      <c r="R43" s="36" t="str">
        <f>Q43</f>
        <v>N/A</v>
      </c>
      <c r="S43" s="36" t="str">
        <f t="shared" si="13"/>
        <v>A tiempo</v>
      </c>
      <c r="T43" s="35" t="str">
        <f t="shared" si="14"/>
        <v/>
      </c>
      <c r="U43" s="35">
        <v>20</v>
      </c>
      <c r="V43" s="70" t="str">
        <f t="shared" si="15"/>
        <v>No cumple</v>
      </c>
      <c r="W43" s="37">
        <v>44555</v>
      </c>
      <c r="X43" s="38">
        <f>W43-22</f>
        <v>44533</v>
      </c>
      <c r="Y43" s="35" t="str">
        <f t="shared" si="16"/>
        <v/>
      </c>
      <c r="Z43" s="36">
        <v>44561</v>
      </c>
      <c r="AA43" s="36">
        <f t="shared" si="17"/>
        <v>44561</v>
      </c>
      <c r="AB43" s="35">
        <f t="shared" si="18"/>
        <v>0</v>
      </c>
      <c r="AC43" s="35"/>
      <c r="AD43" s="39"/>
      <c r="AE43" s="40"/>
      <c r="AF43" s="40"/>
      <c r="AG43" s="35">
        <v>4</v>
      </c>
      <c r="AH43" s="35" t="s">
        <v>147</v>
      </c>
    </row>
    <row r="44" spans="1:34" ht="15" customHeight="1">
      <c r="A44" s="34">
        <v>5286</v>
      </c>
      <c r="B44" s="35" t="s">
        <v>34</v>
      </c>
      <c r="C44" s="35" t="s">
        <v>35</v>
      </c>
      <c r="D44" s="35" t="s">
        <v>36</v>
      </c>
      <c r="E44" s="34">
        <v>43</v>
      </c>
      <c r="F44" s="35" t="s">
        <v>88</v>
      </c>
      <c r="G44" s="35" t="s">
        <v>150</v>
      </c>
      <c r="H44" s="51" t="s">
        <v>151</v>
      </c>
      <c r="I44" s="67" t="s">
        <v>63</v>
      </c>
      <c r="J44" s="21" t="s">
        <v>92</v>
      </c>
      <c r="K44" s="68" t="s">
        <v>42</v>
      </c>
      <c r="L44" s="69">
        <v>600</v>
      </c>
      <c r="M44" s="69">
        <v>572</v>
      </c>
      <c r="N44" s="36" t="s">
        <v>43</v>
      </c>
      <c r="O44" s="36" t="str">
        <f t="shared" si="20"/>
        <v>N/A</v>
      </c>
      <c r="P44" s="36" t="str">
        <f t="shared" si="11"/>
        <v>A tiempo</v>
      </c>
      <c r="Q44" s="36" t="s">
        <v>43</v>
      </c>
      <c r="R44" s="36" t="str">
        <f>Q44</f>
        <v>N/A</v>
      </c>
      <c r="S44" s="36" t="str">
        <f t="shared" si="13"/>
        <v>A tiempo</v>
      </c>
      <c r="T44" s="35" t="str">
        <f t="shared" si="14"/>
        <v/>
      </c>
      <c r="U44" s="35">
        <v>20</v>
      </c>
      <c r="V44" s="70" t="str">
        <f t="shared" si="15"/>
        <v>No cumple</v>
      </c>
      <c r="W44" s="37">
        <v>44555</v>
      </c>
      <c r="X44" s="38">
        <f>W44-22</f>
        <v>44533</v>
      </c>
      <c r="Y44" s="35" t="str">
        <f t="shared" si="16"/>
        <v/>
      </c>
      <c r="Z44" s="36">
        <v>44561</v>
      </c>
      <c r="AA44" s="36">
        <f t="shared" si="17"/>
        <v>44561</v>
      </c>
      <c r="AB44" s="35">
        <f t="shared" si="18"/>
        <v>0</v>
      </c>
      <c r="AC44" s="35"/>
      <c r="AD44" s="39"/>
      <c r="AE44" s="40"/>
      <c r="AF44" s="40"/>
      <c r="AG44" s="35">
        <v>4</v>
      </c>
      <c r="AH44" s="35" t="s">
        <v>147</v>
      </c>
    </row>
    <row r="45" spans="1:34" ht="15" customHeight="1">
      <c r="A45" s="34">
        <v>5286</v>
      </c>
      <c r="B45" s="35" t="s">
        <v>34</v>
      </c>
      <c r="C45" s="35" t="s">
        <v>35</v>
      </c>
      <c r="D45" s="35" t="s">
        <v>36</v>
      </c>
      <c r="E45" s="34">
        <v>44</v>
      </c>
      <c r="F45" s="35" t="s">
        <v>88</v>
      </c>
      <c r="G45" s="35" t="s">
        <v>152</v>
      </c>
      <c r="H45" s="51" t="s">
        <v>153</v>
      </c>
      <c r="I45" s="67" t="s">
        <v>63</v>
      </c>
      <c r="J45" s="21" t="s">
        <v>92</v>
      </c>
      <c r="K45" s="68" t="s">
        <v>42</v>
      </c>
      <c r="L45" s="69">
        <v>900</v>
      </c>
      <c r="M45" s="69">
        <v>943</v>
      </c>
      <c r="N45" s="36" t="s">
        <v>43</v>
      </c>
      <c r="O45" s="36" t="str">
        <f t="shared" si="20"/>
        <v>N/A</v>
      </c>
      <c r="P45" s="36" t="str">
        <f t="shared" si="11"/>
        <v>A tiempo</v>
      </c>
      <c r="Q45" s="36" t="s">
        <v>43</v>
      </c>
      <c r="R45" s="36" t="str">
        <f>Q45</f>
        <v>N/A</v>
      </c>
      <c r="S45" s="36" t="str">
        <f t="shared" si="13"/>
        <v>A tiempo</v>
      </c>
      <c r="T45" s="35" t="str">
        <f t="shared" si="14"/>
        <v/>
      </c>
      <c r="U45" s="35">
        <v>20</v>
      </c>
      <c r="V45" s="70" t="str">
        <f t="shared" si="15"/>
        <v>No cumple</v>
      </c>
      <c r="W45" s="37">
        <v>44555</v>
      </c>
      <c r="X45" s="38">
        <f>W45-22</f>
        <v>44533</v>
      </c>
      <c r="Y45" s="35" t="str">
        <f t="shared" si="16"/>
        <v/>
      </c>
      <c r="Z45" s="36">
        <v>44561</v>
      </c>
      <c r="AA45" s="36">
        <f t="shared" si="17"/>
        <v>44561</v>
      </c>
      <c r="AB45" s="35">
        <f t="shared" si="18"/>
        <v>0</v>
      </c>
      <c r="AC45" s="35"/>
      <c r="AD45" s="76"/>
      <c r="AE45" s="40"/>
      <c r="AF45" s="40"/>
      <c r="AG45" s="35">
        <v>4</v>
      </c>
      <c r="AH45" s="35" t="s">
        <v>147</v>
      </c>
    </row>
    <row r="46" spans="1:34" ht="15" customHeight="1">
      <c r="A46" s="34">
        <v>5286</v>
      </c>
      <c r="B46" s="35" t="s">
        <v>34</v>
      </c>
      <c r="C46" s="35" t="s">
        <v>35</v>
      </c>
      <c r="D46" s="35" t="s">
        <v>36</v>
      </c>
      <c r="E46" s="34">
        <v>45</v>
      </c>
      <c r="F46" s="35" t="s">
        <v>88</v>
      </c>
      <c r="G46" s="35" t="s">
        <v>154</v>
      </c>
      <c r="H46" s="51" t="s">
        <v>155</v>
      </c>
      <c r="I46" s="67" t="s">
        <v>63</v>
      </c>
      <c r="J46" s="21" t="s">
        <v>92</v>
      </c>
      <c r="K46" s="68" t="s">
        <v>42</v>
      </c>
      <c r="L46" s="69">
        <v>800</v>
      </c>
      <c r="M46" s="69">
        <v>789</v>
      </c>
      <c r="N46" s="36" t="s">
        <v>43</v>
      </c>
      <c r="O46" s="36" t="str">
        <f t="shared" si="20"/>
        <v>N/A</v>
      </c>
      <c r="P46" s="36" t="str">
        <f t="shared" si="11"/>
        <v>A tiempo</v>
      </c>
      <c r="Q46" s="36" t="s">
        <v>43</v>
      </c>
      <c r="R46" s="36" t="str">
        <f>Q46</f>
        <v>N/A</v>
      </c>
      <c r="S46" s="36" t="str">
        <f t="shared" si="13"/>
        <v>A tiempo</v>
      </c>
      <c r="T46" s="35" t="str">
        <f t="shared" si="14"/>
        <v/>
      </c>
      <c r="U46" s="35">
        <v>20</v>
      </c>
      <c r="V46" s="70" t="str">
        <f t="shared" si="15"/>
        <v>No cumple</v>
      </c>
      <c r="W46" s="37">
        <v>44555</v>
      </c>
      <c r="X46" s="38">
        <f>W46-22</f>
        <v>44533</v>
      </c>
      <c r="Y46" s="35" t="str">
        <f t="shared" si="16"/>
        <v/>
      </c>
      <c r="Z46" s="36">
        <v>44561</v>
      </c>
      <c r="AA46" s="36">
        <f t="shared" si="17"/>
        <v>44561</v>
      </c>
      <c r="AB46" s="35">
        <f t="shared" si="18"/>
        <v>0</v>
      </c>
      <c r="AC46" s="35"/>
      <c r="AD46" s="39"/>
      <c r="AE46" s="40"/>
      <c r="AF46" s="40"/>
      <c r="AG46" s="35">
        <v>4</v>
      </c>
      <c r="AH46" s="35" t="s">
        <v>147</v>
      </c>
    </row>
    <row r="47" spans="1:34" ht="15" customHeight="1">
      <c r="A47" s="34">
        <v>5286</v>
      </c>
      <c r="B47" s="35" t="s">
        <v>34</v>
      </c>
      <c r="C47" s="35" t="s">
        <v>35</v>
      </c>
      <c r="D47" s="35" t="s">
        <v>36</v>
      </c>
      <c r="E47" s="34">
        <v>46</v>
      </c>
      <c r="F47" s="35" t="s">
        <v>88</v>
      </c>
      <c r="G47" s="35" t="s">
        <v>156</v>
      </c>
      <c r="H47" s="51" t="s">
        <v>157</v>
      </c>
      <c r="I47" s="67" t="s">
        <v>63</v>
      </c>
      <c r="J47" s="41" t="s">
        <v>56</v>
      </c>
      <c r="K47" s="68" t="s">
        <v>42</v>
      </c>
      <c r="L47" s="69">
        <v>62900</v>
      </c>
      <c r="M47" s="69">
        <v>63685</v>
      </c>
      <c r="N47" s="36">
        <v>44526</v>
      </c>
      <c r="O47" s="75">
        <v>44543</v>
      </c>
      <c r="P47" s="36" t="str">
        <f t="shared" si="11"/>
        <v>Tarde</v>
      </c>
      <c r="Q47" s="36" t="s">
        <v>43</v>
      </c>
      <c r="R47" s="36" t="str">
        <f t="shared" ref="R47:R54" si="25">+Q47</f>
        <v>N/A</v>
      </c>
      <c r="S47" s="36" t="str">
        <f t="shared" si="13"/>
        <v>A tiempo</v>
      </c>
      <c r="T47" s="35" t="str">
        <f t="shared" si="14"/>
        <v/>
      </c>
      <c r="U47" s="35">
        <v>20</v>
      </c>
      <c r="V47" s="70" t="str">
        <f t="shared" si="15"/>
        <v>No cumple</v>
      </c>
      <c r="W47" s="37">
        <v>44573</v>
      </c>
      <c r="X47" s="38">
        <f t="shared" ref="X47:X53" si="26">W47</f>
        <v>44573</v>
      </c>
      <c r="Y47" s="35" t="str">
        <f t="shared" si="16"/>
        <v/>
      </c>
      <c r="Z47" s="36">
        <v>44926</v>
      </c>
      <c r="AA47" s="36">
        <f t="shared" si="17"/>
        <v>44926</v>
      </c>
      <c r="AB47" s="35">
        <f t="shared" si="18"/>
        <v>0</v>
      </c>
      <c r="AC47" s="35"/>
      <c r="AD47" s="39"/>
      <c r="AE47" s="40"/>
      <c r="AF47" s="40"/>
      <c r="AG47" s="35">
        <v>4</v>
      </c>
      <c r="AH47" s="35" t="s">
        <v>147</v>
      </c>
    </row>
    <row r="48" spans="1:34" ht="15" customHeight="1">
      <c r="A48" s="34">
        <v>5286</v>
      </c>
      <c r="B48" s="35" t="s">
        <v>34</v>
      </c>
      <c r="C48" s="35" t="s">
        <v>35</v>
      </c>
      <c r="D48" s="35" t="s">
        <v>36</v>
      </c>
      <c r="E48" s="34">
        <v>47</v>
      </c>
      <c r="F48" s="35" t="s">
        <v>88</v>
      </c>
      <c r="G48" s="35" t="s">
        <v>158</v>
      </c>
      <c r="H48" s="51" t="s">
        <v>159</v>
      </c>
      <c r="I48" s="67" t="s">
        <v>63</v>
      </c>
      <c r="J48" s="41" t="s">
        <v>56</v>
      </c>
      <c r="K48" s="68" t="s">
        <v>42</v>
      </c>
      <c r="L48" s="69">
        <v>11500</v>
      </c>
      <c r="M48" s="69">
        <v>11348</v>
      </c>
      <c r="N48" s="36">
        <v>44526</v>
      </c>
      <c r="O48" s="75">
        <v>44543</v>
      </c>
      <c r="P48" s="36" t="str">
        <f t="shared" si="11"/>
        <v>Tarde</v>
      </c>
      <c r="Q48" s="36" t="s">
        <v>43</v>
      </c>
      <c r="R48" s="36" t="str">
        <f t="shared" si="25"/>
        <v>N/A</v>
      </c>
      <c r="S48" s="36" t="str">
        <f t="shared" si="13"/>
        <v>A tiempo</v>
      </c>
      <c r="T48" s="35" t="str">
        <f t="shared" si="14"/>
        <v/>
      </c>
      <c r="U48" s="35">
        <v>20</v>
      </c>
      <c r="V48" s="70" t="str">
        <f t="shared" si="15"/>
        <v>No cumple</v>
      </c>
      <c r="W48" s="37">
        <v>44573</v>
      </c>
      <c r="X48" s="38">
        <f t="shared" si="26"/>
        <v>44573</v>
      </c>
      <c r="Y48" s="35" t="str">
        <f t="shared" si="16"/>
        <v/>
      </c>
      <c r="Z48" s="36">
        <v>44926</v>
      </c>
      <c r="AA48" s="36">
        <f t="shared" si="17"/>
        <v>44926</v>
      </c>
      <c r="AB48" s="35">
        <f t="shared" si="18"/>
        <v>0</v>
      </c>
      <c r="AC48" s="35"/>
      <c r="AD48" s="39"/>
      <c r="AE48" s="40"/>
      <c r="AF48" s="40"/>
      <c r="AG48" s="35">
        <v>4</v>
      </c>
      <c r="AH48" s="35" t="s">
        <v>147</v>
      </c>
    </row>
    <row r="49" spans="1:34" ht="15" customHeight="1">
      <c r="A49" s="34">
        <v>5286</v>
      </c>
      <c r="B49" s="35" t="s">
        <v>34</v>
      </c>
      <c r="C49" s="35" t="s">
        <v>35</v>
      </c>
      <c r="D49" s="35" t="s">
        <v>36</v>
      </c>
      <c r="E49" s="34">
        <v>48</v>
      </c>
      <c r="F49" s="35" t="s">
        <v>88</v>
      </c>
      <c r="G49" s="35" t="s">
        <v>160</v>
      </c>
      <c r="H49" s="51" t="s">
        <v>161</v>
      </c>
      <c r="I49" s="67" t="s">
        <v>63</v>
      </c>
      <c r="J49" s="41" t="s">
        <v>56</v>
      </c>
      <c r="K49" s="68" t="s">
        <v>42</v>
      </c>
      <c r="L49" s="69">
        <v>35900</v>
      </c>
      <c r="M49" s="69">
        <v>35870</v>
      </c>
      <c r="N49" s="36">
        <v>44526</v>
      </c>
      <c r="O49" s="75">
        <v>44543</v>
      </c>
      <c r="P49" s="36" t="str">
        <f t="shared" si="11"/>
        <v>Tarde</v>
      </c>
      <c r="Q49" s="36" t="s">
        <v>43</v>
      </c>
      <c r="R49" s="36" t="str">
        <f t="shared" si="25"/>
        <v>N/A</v>
      </c>
      <c r="S49" s="36" t="str">
        <f t="shared" si="13"/>
        <v>A tiempo</v>
      </c>
      <c r="T49" s="35" t="str">
        <f t="shared" si="14"/>
        <v/>
      </c>
      <c r="U49" s="35">
        <v>20</v>
      </c>
      <c r="V49" s="70" t="str">
        <f t="shared" si="15"/>
        <v>No cumple</v>
      </c>
      <c r="W49" s="37">
        <v>44573</v>
      </c>
      <c r="X49" s="38">
        <f t="shared" si="26"/>
        <v>44573</v>
      </c>
      <c r="Y49" s="35" t="str">
        <f t="shared" si="16"/>
        <v/>
      </c>
      <c r="Z49" s="36">
        <v>44926</v>
      </c>
      <c r="AA49" s="36">
        <f t="shared" si="17"/>
        <v>44926</v>
      </c>
      <c r="AB49" s="35">
        <f t="shared" si="18"/>
        <v>0</v>
      </c>
      <c r="AC49" s="35"/>
      <c r="AD49" s="39"/>
      <c r="AE49" s="40"/>
      <c r="AF49" s="40"/>
      <c r="AG49" s="35">
        <v>4</v>
      </c>
      <c r="AH49" s="35" t="s">
        <v>147</v>
      </c>
    </row>
    <row r="50" spans="1:34" ht="15" customHeight="1">
      <c r="A50" s="34">
        <v>5286</v>
      </c>
      <c r="B50" s="35" t="s">
        <v>34</v>
      </c>
      <c r="C50" s="35" t="s">
        <v>35</v>
      </c>
      <c r="D50" s="35" t="s">
        <v>36</v>
      </c>
      <c r="E50" s="34">
        <v>49</v>
      </c>
      <c r="F50" s="35" t="s">
        <v>88</v>
      </c>
      <c r="G50" s="35" t="s">
        <v>162</v>
      </c>
      <c r="H50" s="51" t="s">
        <v>163</v>
      </c>
      <c r="I50" s="67" t="s">
        <v>63</v>
      </c>
      <c r="J50" s="41" t="s">
        <v>56</v>
      </c>
      <c r="K50" s="68" t="s">
        <v>42</v>
      </c>
      <c r="L50" s="69">
        <v>59100</v>
      </c>
      <c r="M50" s="69">
        <v>59114</v>
      </c>
      <c r="N50" s="36">
        <v>44526</v>
      </c>
      <c r="O50" s="75">
        <v>44543</v>
      </c>
      <c r="P50" s="36" t="str">
        <f t="shared" si="11"/>
        <v>Tarde</v>
      </c>
      <c r="Q50" s="36" t="s">
        <v>43</v>
      </c>
      <c r="R50" s="36" t="str">
        <f t="shared" si="25"/>
        <v>N/A</v>
      </c>
      <c r="S50" s="36" t="str">
        <f t="shared" si="13"/>
        <v>A tiempo</v>
      </c>
      <c r="T50" s="35" t="str">
        <f t="shared" si="14"/>
        <v/>
      </c>
      <c r="U50" s="35">
        <v>20</v>
      </c>
      <c r="V50" s="70" t="str">
        <f t="shared" si="15"/>
        <v>No cumple</v>
      </c>
      <c r="W50" s="37">
        <v>44573</v>
      </c>
      <c r="X50" s="38">
        <f t="shared" si="26"/>
        <v>44573</v>
      </c>
      <c r="Y50" s="35" t="str">
        <f t="shared" si="16"/>
        <v/>
      </c>
      <c r="Z50" s="36">
        <v>44926</v>
      </c>
      <c r="AA50" s="36">
        <f t="shared" si="17"/>
        <v>44926</v>
      </c>
      <c r="AB50" s="35">
        <f t="shared" si="18"/>
        <v>0</v>
      </c>
      <c r="AC50" s="35"/>
      <c r="AD50" s="39"/>
      <c r="AE50" s="40"/>
      <c r="AF50" s="40"/>
      <c r="AG50" s="35">
        <v>4</v>
      </c>
      <c r="AH50" s="35" t="s">
        <v>147</v>
      </c>
    </row>
    <row r="51" spans="1:34" ht="15" customHeight="1">
      <c r="A51" s="34">
        <v>5286</v>
      </c>
      <c r="B51" s="35" t="s">
        <v>34</v>
      </c>
      <c r="C51" s="35" t="s">
        <v>35</v>
      </c>
      <c r="D51" s="35" t="s">
        <v>36</v>
      </c>
      <c r="E51" s="34">
        <v>50</v>
      </c>
      <c r="F51" s="35" t="s">
        <v>88</v>
      </c>
      <c r="G51" s="35" t="s">
        <v>164</v>
      </c>
      <c r="H51" s="51" t="s">
        <v>165</v>
      </c>
      <c r="I51" s="67" t="s">
        <v>63</v>
      </c>
      <c r="J51" s="41" t="s">
        <v>56</v>
      </c>
      <c r="K51" s="68" t="s">
        <v>42</v>
      </c>
      <c r="L51" s="69">
        <v>35000</v>
      </c>
      <c r="M51" s="69">
        <v>30489</v>
      </c>
      <c r="N51" s="36">
        <v>44526</v>
      </c>
      <c r="O51" s="75">
        <v>44543</v>
      </c>
      <c r="P51" s="36" t="str">
        <f t="shared" si="11"/>
        <v>Tarde</v>
      </c>
      <c r="Q51" s="36" t="s">
        <v>43</v>
      </c>
      <c r="R51" s="36" t="str">
        <f t="shared" si="25"/>
        <v>N/A</v>
      </c>
      <c r="S51" s="36" t="str">
        <f t="shared" si="13"/>
        <v>A tiempo</v>
      </c>
      <c r="T51" s="35" t="str">
        <f t="shared" si="14"/>
        <v/>
      </c>
      <c r="U51" s="35">
        <v>20</v>
      </c>
      <c r="V51" s="70" t="str">
        <f t="shared" si="15"/>
        <v>No cumple</v>
      </c>
      <c r="W51" s="37">
        <v>44573</v>
      </c>
      <c r="X51" s="38">
        <f t="shared" si="26"/>
        <v>44573</v>
      </c>
      <c r="Y51" s="35" t="str">
        <f t="shared" si="16"/>
        <v/>
      </c>
      <c r="Z51" s="36">
        <v>44926</v>
      </c>
      <c r="AA51" s="36">
        <f t="shared" si="17"/>
        <v>44926</v>
      </c>
      <c r="AB51" s="35">
        <f t="shared" si="18"/>
        <v>0</v>
      </c>
      <c r="AC51" s="35"/>
      <c r="AD51" s="39"/>
      <c r="AE51" s="40"/>
      <c r="AF51" s="40"/>
      <c r="AG51" s="35">
        <v>4</v>
      </c>
      <c r="AH51" s="35" t="s">
        <v>147</v>
      </c>
    </row>
    <row r="52" spans="1:34" ht="15" customHeight="1">
      <c r="A52" s="34">
        <v>5286</v>
      </c>
      <c r="B52" s="35" t="s">
        <v>34</v>
      </c>
      <c r="C52" s="35" t="s">
        <v>35</v>
      </c>
      <c r="D52" s="35" t="s">
        <v>36</v>
      </c>
      <c r="E52" s="34">
        <v>51</v>
      </c>
      <c r="F52" s="35" t="s">
        <v>88</v>
      </c>
      <c r="G52" s="35" t="s">
        <v>166</v>
      </c>
      <c r="H52" s="51" t="s">
        <v>167</v>
      </c>
      <c r="I52" s="67" t="s">
        <v>63</v>
      </c>
      <c r="J52" s="41" t="s">
        <v>56</v>
      </c>
      <c r="K52" s="68" t="s">
        <v>42</v>
      </c>
      <c r="L52" s="69">
        <v>48800</v>
      </c>
      <c r="M52" s="69">
        <v>49452</v>
      </c>
      <c r="N52" s="36">
        <v>44526</v>
      </c>
      <c r="O52" s="75">
        <v>44543</v>
      </c>
      <c r="P52" s="36" t="str">
        <f t="shared" si="11"/>
        <v>Tarde</v>
      </c>
      <c r="Q52" s="36" t="s">
        <v>43</v>
      </c>
      <c r="R52" s="36" t="str">
        <f t="shared" si="25"/>
        <v>N/A</v>
      </c>
      <c r="S52" s="36" t="str">
        <f t="shared" si="13"/>
        <v>A tiempo</v>
      </c>
      <c r="T52" s="35" t="str">
        <f t="shared" si="14"/>
        <v/>
      </c>
      <c r="U52" s="35">
        <v>20</v>
      </c>
      <c r="V52" s="70" t="str">
        <f t="shared" si="15"/>
        <v>No cumple</v>
      </c>
      <c r="W52" s="37">
        <v>44573</v>
      </c>
      <c r="X52" s="38">
        <f t="shared" si="26"/>
        <v>44573</v>
      </c>
      <c r="Y52" s="35" t="str">
        <f t="shared" si="16"/>
        <v/>
      </c>
      <c r="Z52" s="36">
        <v>44926</v>
      </c>
      <c r="AA52" s="36">
        <f t="shared" si="17"/>
        <v>44926</v>
      </c>
      <c r="AB52" s="35">
        <f t="shared" si="18"/>
        <v>0</v>
      </c>
      <c r="AC52" s="35"/>
      <c r="AD52" s="39"/>
      <c r="AE52" s="40"/>
      <c r="AF52" s="40"/>
      <c r="AG52" s="35">
        <v>4</v>
      </c>
      <c r="AH52" s="35" t="s">
        <v>147</v>
      </c>
    </row>
    <row r="53" spans="1:34" ht="15" customHeight="1">
      <c r="A53" s="10">
        <v>5286</v>
      </c>
      <c r="B53" s="11" t="s">
        <v>34</v>
      </c>
      <c r="C53" s="11" t="s">
        <v>35</v>
      </c>
      <c r="D53" s="11" t="s">
        <v>36</v>
      </c>
      <c r="E53" s="10">
        <v>52</v>
      </c>
      <c r="F53" s="11" t="s">
        <v>37</v>
      </c>
      <c r="G53" s="11" t="s">
        <v>168</v>
      </c>
      <c r="H53" s="48" t="s">
        <v>169</v>
      </c>
      <c r="I53" s="56" t="s">
        <v>40</v>
      </c>
      <c r="J53" s="12" t="s">
        <v>41</v>
      </c>
      <c r="K53" s="57" t="s">
        <v>42</v>
      </c>
      <c r="L53" s="58">
        <v>333300</v>
      </c>
      <c r="M53" s="59">
        <v>333300</v>
      </c>
      <c r="N53" s="13">
        <v>44651</v>
      </c>
      <c r="O53" s="14">
        <f t="shared" si="20"/>
        <v>44651</v>
      </c>
      <c r="P53" s="14" t="str">
        <f t="shared" si="11"/>
        <v>A tiempo</v>
      </c>
      <c r="Q53" s="13" t="s">
        <v>43</v>
      </c>
      <c r="R53" s="14" t="str">
        <f t="shared" si="25"/>
        <v>N/A</v>
      </c>
      <c r="S53" s="14" t="str">
        <f t="shared" si="13"/>
        <v>A tiempo</v>
      </c>
      <c r="T53" s="11" t="str">
        <f t="shared" si="14"/>
        <v/>
      </c>
      <c r="U53" s="15">
        <v>20</v>
      </c>
      <c r="V53" s="60" t="str">
        <f t="shared" si="15"/>
        <v>No cumple</v>
      </c>
      <c r="W53" s="16">
        <v>44867</v>
      </c>
      <c r="X53" s="17">
        <f t="shared" si="26"/>
        <v>44867</v>
      </c>
      <c r="Y53" s="11" t="str">
        <f t="shared" si="16"/>
        <v/>
      </c>
      <c r="Z53" s="13">
        <v>46234</v>
      </c>
      <c r="AA53" s="14">
        <f t="shared" si="17"/>
        <v>46234</v>
      </c>
      <c r="AB53" s="11">
        <f t="shared" si="18"/>
        <v>0</v>
      </c>
      <c r="AC53" s="61">
        <v>2022</v>
      </c>
      <c r="AD53" s="18"/>
      <c r="AE53" s="19"/>
      <c r="AF53" s="19"/>
      <c r="AG53" s="11">
        <v>4</v>
      </c>
      <c r="AH53" s="11" t="s">
        <v>170</v>
      </c>
    </row>
    <row r="54" spans="1:34" ht="15" customHeight="1">
      <c r="A54" s="34">
        <v>5286</v>
      </c>
      <c r="B54" s="35" t="s">
        <v>34</v>
      </c>
      <c r="C54" s="35" t="s">
        <v>35</v>
      </c>
      <c r="D54" s="35" t="s">
        <v>36</v>
      </c>
      <c r="E54" s="10">
        <v>53</v>
      </c>
      <c r="F54" s="11" t="s">
        <v>67</v>
      </c>
      <c r="G54" s="11" t="s">
        <v>171</v>
      </c>
      <c r="H54" s="48" t="s">
        <v>172</v>
      </c>
      <c r="I54" s="56" t="s">
        <v>47</v>
      </c>
      <c r="J54" s="12" t="s">
        <v>41</v>
      </c>
      <c r="K54" s="57" t="s">
        <v>42</v>
      </c>
      <c r="L54" s="58">
        <v>45600</v>
      </c>
      <c r="M54" s="71">
        <v>45379</v>
      </c>
      <c r="N54" s="13" t="s">
        <v>43</v>
      </c>
      <c r="O54" s="45" t="str">
        <f t="shared" ref="O54" si="27">N54</f>
        <v>N/A</v>
      </c>
      <c r="P54" s="45" t="str">
        <f t="shared" ref="P54" si="28">IF(N54&lt;O54,"Tarde","A tiempo")</f>
        <v>A tiempo</v>
      </c>
      <c r="Q54" s="13" t="s">
        <v>43</v>
      </c>
      <c r="R54" s="45" t="str">
        <f t="shared" si="25"/>
        <v>N/A</v>
      </c>
      <c r="S54" s="45" t="str">
        <f t="shared" ref="S54" si="29">IF(Q54&lt;R54,"Tarde","A tiempo")</f>
        <v>A tiempo</v>
      </c>
      <c r="T54" s="44" t="str">
        <f t="shared" ref="T54" si="30">IFERROR(R54-O54, "")</f>
        <v/>
      </c>
      <c r="U54" s="44">
        <v>60</v>
      </c>
      <c r="V54" s="72" t="str">
        <f t="shared" ref="V54" si="31">IF(T54&lt;U54,"Cumple","No cumple")</f>
        <v>No cumple</v>
      </c>
      <c r="W54" s="16">
        <v>44632</v>
      </c>
      <c r="X54" s="46">
        <f>+W54</f>
        <v>44632</v>
      </c>
      <c r="Y54" s="44" t="str">
        <f t="shared" ref="Y54" si="32">IFERROR(X54-R54, "")</f>
        <v/>
      </c>
      <c r="Z54" s="13">
        <v>44926</v>
      </c>
      <c r="AA54" s="45">
        <f t="shared" ref="AA54" si="33">Z54</f>
        <v>44926</v>
      </c>
      <c r="AB54" s="44">
        <f t="shared" ref="AB54" si="34">IFERROR(AA54-Z54, "")</f>
        <v>0</v>
      </c>
      <c r="AC54" s="44"/>
      <c r="AD54" s="18"/>
      <c r="AE54" s="19"/>
      <c r="AF54" s="19"/>
      <c r="AG54" s="11">
        <v>3</v>
      </c>
      <c r="AH54" s="11" t="s">
        <v>93</v>
      </c>
    </row>
  </sheetData>
  <autoFilter ref="A1:AI1" xr:uid="{F3DB83DD-09FC-4D07-8E59-93455F54EE56}"/>
  <conditionalFormatting sqref="P2:P9 P13 P19 P29 P31:P41">
    <cfRule type="containsText" dxfId="59" priority="59" operator="containsText" text="A tiempo">
      <formula>NOT(ISERROR(SEARCH("A tiempo",P2)))</formula>
    </cfRule>
    <cfRule type="containsText" dxfId="58" priority="60" operator="containsText" text="Tarde">
      <formula>NOT(ISERROR(SEARCH("Tarde",P2)))</formula>
    </cfRule>
  </conditionalFormatting>
  <conditionalFormatting sqref="S2:S9 S13 S19 S29 S31:S41">
    <cfRule type="containsText" dxfId="57" priority="57" operator="containsText" text="A tiempo">
      <formula>NOT(ISERROR(SEARCH("A tiempo",S2)))</formula>
    </cfRule>
    <cfRule type="containsText" dxfId="56" priority="58" operator="containsText" text="Tarde">
      <formula>NOT(ISERROR(SEARCH("Tarde",S2)))</formula>
    </cfRule>
  </conditionalFormatting>
  <conditionalFormatting sqref="V2:V9 V13 V19 V29 V31:V41">
    <cfRule type="containsText" dxfId="55" priority="56" operator="containsText" text="No">
      <formula>NOT(ISERROR(SEARCH("No",V2)))</formula>
    </cfRule>
  </conditionalFormatting>
  <conditionalFormatting sqref="P42">
    <cfRule type="containsText" dxfId="54" priority="54" operator="containsText" text="A tiempo">
      <formula>NOT(ISERROR(SEARCH("A tiempo",P42)))</formula>
    </cfRule>
    <cfRule type="containsText" dxfId="53" priority="55" operator="containsText" text="Tarde">
      <formula>NOT(ISERROR(SEARCH("Tarde",P42)))</formula>
    </cfRule>
  </conditionalFormatting>
  <conditionalFormatting sqref="S42">
    <cfRule type="containsText" dxfId="52" priority="52" operator="containsText" text="A tiempo">
      <formula>NOT(ISERROR(SEARCH("A tiempo",S42)))</formula>
    </cfRule>
    <cfRule type="containsText" dxfId="51" priority="53" operator="containsText" text="Tarde">
      <formula>NOT(ISERROR(SEARCH("Tarde",S42)))</formula>
    </cfRule>
  </conditionalFormatting>
  <conditionalFormatting sqref="V42">
    <cfRule type="containsText" dxfId="50" priority="51" operator="containsText" text="No">
      <formula>NOT(ISERROR(SEARCH("No",V42)))</formula>
    </cfRule>
  </conditionalFormatting>
  <conditionalFormatting sqref="P43">
    <cfRule type="containsText" dxfId="49" priority="49" operator="containsText" text="A tiempo">
      <formula>NOT(ISERROR(SEARCH("A tiempo",P43)))</formula>
    </cfRule>
    <cfRule type="containsText" dxfId="48" priority="50" operator="containsText" text="Tarde">
      <formula>NOT(ISERROR(SEARCH("Tarde",P43)))</formula>
    </cfRule>
  </conditionalFormatting>
  <conditionalFormatting sqref="S43">
    <cfRule type="containsText" dxfId="47" priority="47" operator="containsText" text="A tiempo">
      <formula>NOT(ISERROR(SEARCH("A tiempo",S43)))</formula>
    </cfRule>
    <cfRule type="containsText" dxfId="46" priority="48" operator="containsText" text="Tarde">
      <formula>NOT(ISERROR(SEARCH("Tarde",S43)))</formula>
    </cfRule>
  </conditionalFormatting>
  <conditionalFormatting sqref="V43">
    <cfRule type="containsText" dxfId="45" priority="46" operator="containsText" text="No">
      <formula>NOT(ISERROR(SEARCH("No",V43)))</formula>
    </cfRule>
  </conditionalFormatting>
  <conditionalFormatting sqref="P44">
    <cfRule type="containsText" dxfId="44" priority="44" operator="containsText" text="A tiempo">
      <formula>NOT(ISERROR(SEARCH("A tiempo",P44)))</formula>
    </cfRule>
    <cfRule type="containsText" dxfId="43" priority="45" operator="containsText" text="Tarde">
      <formula>NOT(ISERROR(SEARCH("Tarde",P44)))</formula>
    </cfRule>
  </conditionalFormatting>
  <conditionalFormatting sqref="S44">
    <cfRule type="containsText" dxfId="42" priority="42" operator="containsText" text="A tiempo">
      <formula>NOT(ISERROR(SEARCH("A tiempo",S44)))</formula>
    </cfRule>
    <cfRule type="containsText" dxfId="41" priority="43" operator="containsText" text="Tarde">
      <formula>NOT(ISERROR(SEARCH("Tarde",S44)))</formula>
    </cfRule>
  </conditionalFormatting>
  <conditionalFormatting sqref="V44">
    <cfRule type="containsText" dxfId="40" priority="41" operator="containsText" text="No">
      <formula>NOT(ISERROR(SEARCH("No",V44)))</formula>
    </cfRule>
  </conditionalFormatting>
  <conditionalFormatting sqref="P45:P53">
    <cfRule type="containsText" dxfId="39" priority="39" operator="containsText" text="A tiempo">
      <formula>NOT(ISERROR(SEARCH("A tiempo",P45)))</formula>
    </cfRule>
    <cfRule type="containsText" dxfId="38" priority="40" operator="containsText" text="Tarde">
      <formula>NOT(ISERROR(SEARCH("Tarde",P45)))</formula>
    </cfRule>
  </conditionalFormatting>
  <conditionalFormatting sqref="S45:S53">
    <cfRule type="containsText" dxfId="37" priority="37" operator="containsText" text="A tiempo">
      <formula>NOT(ISERROR(SEARCH("A tiempo",S45)))</formula>
    </cfRule>
    <cfRule type="containsText" dxfId="36" priority="38" operator="containsText" text="Tarde">
      <formula>NOT(ISERROR(SEARCH("Tarde",S45)))</formula>
    </cfRule>
  </conditionalFormatting>
  <conditionalFormatting sqref="V45:V53">
    <cfRule type="containsText" dxfId="35" priority="36" operator="containsText" text="No">
      <formula>NOT(ISERROR(SEARCH("No",V45)))</formula>
    </cfRule>
  </conditionalFormatting>
  <conditionalFormatting sqref="P10">
    <cfRule type="containsText" dxfId="34" priority="34" operator="containsText" text="A tiempo">
      <formula>NOT(ISERROR(SEARCH("A tiempo",P10)))</formula>
    </cfRule>
    <cfRule type="containsText" dxfId="33" priority="35" operator="containsText" text="Tarde">
      <formula>NOT(ISERROR(SEARCH("Tarde",P10)))</formula>
    </cfRule>
  </conditionalFormatting>
  <conditionalFormatting sqref="S10">
    <cfRule type="containsText" dxfId="32" priority="32" operator="containsText" text="A tiempo">
      <formula>NOT(ISERROR(SEARCH("A tiempo",S10)))</formula>
    </cfRule>
    <cfRule type="containsText" dxfId="31" priority="33" operator="containsText" text="Tarde">
      <formula>NOT(ISERROR(SEARCH("Tarde",S10)))</formula>
    </cfRule>
  </conditionalFormatting>
  <conditionalFormatting sqref="V10">
    <cfRule type="containsText" dxfId="30" priority="31" operator="containsText" text="No">
      <formula>NOT(ISERROR(SEARCH("No",V10)))</formula>
    </cfRule>
  </conditionalFormatting>
  <conditionalFormatting sqref="P11:P12">
    <cfRule type="containsText" dxfId="29" priority="29" operator="containsText" text="A tiempo">
      <formula>NOT(ISERROR(SEARCH("A tiempo",P11)))</formula>
    </cfRule>
    <cfRule type="containsText" dxfId="28" priority="30" operator="containsText" text="Tarde">
      <formula>NOT(ISERROR(SEARCH("Tarde",P11)))</formula>
    </cfRule>
  </conditionalFormatting>
  <conditionalFormatting sqref="S11:S12">
    <cfRule type="containsText" dxfId="27" priority="27" operator="containsText" text="A tiempo">
      <formula>NOT(ISERROR(SEARCH("A tiempo",S11)))</formula>
    </cfRule>
    <cfRule type="containsText" dxfId="26" priority="28" operator="containsText" text="Tarde">
      <formula>NOT(ISERROR(SEARCH("Tarde",S11)))</formula>
    </cfRule>
  </conditionalFormatting>
  <conditionalFormatting sqref="V11:V12">
    <cfRule type="containsText" dxfId="25" priority="26" operator="containsText" text="No">
      <formula>NOT(ISERROR(SEARCH("No",V11)))</formula>
    </cfRule>
  </conditionalFormatting>
  <conditionalFormatting sqref="P14:P15 P17:P18">
    <cfRule type="containsText" dxfId="24" priority="24" operator="containsText" text="A tiempo">
      <formula>NOT(ISERROR(SEARCH("A tiempo",P14)))</formula>
    </cfRule>
    <cfRule type="containsText" dxfId="23" priority="25" operator="containsText" text="Tarde">
      <formula>NOT(ISERROR(SEARCH("Tarde",P14)))</formula>
    </cfRule>
  </conditionalFormatting>
  <conditionalFormatting sqref="S14:S15 S17:S18">
    <cfRule type="containsText" dxfId="22" priority="22" operator="containsText" text="A tiempo">
      <formula>NOT(ISERROR(SEARCH("A tiempo",S14)))</formula>
    </cfRule>
    <cfRule type="containsText" dxfId="21" priority="23" operator="containsText" text="Tarde">
      <formula>NOT(ISERROR(SEARCH("Tarde",S14)))</formula>
    </cfRule>
  </conditionalFormatting>
  <conditionalFormatting sqref="V14:V15 V17:V18">
    <cfRule type="containsText" dxfId="20" priority="21" operator="containsText" text="No">
      <formula>NOT(ISERROR(SEARCH("No",V14)))</formula>
    </cfRule>
  </conditionalFormatting>
  <conditionalFormatting sqref="P20:P28">
    <cfRule type="containsText" dxfId="19" priority="19" operator="containsText" text="A tiempo">
      <formula>NOT(ISERROR(SEARCH("A tiempo",P20)))</formula>
    </cfRule>
    <cfRule type="containsText" dxfId="18" priority="20" operator="containsText" text="Tarde">
      <formula>NOT(ISERROR(SEARCH("Tarde",P20)))</formula>
    </cfRule>
  </conditionalFormatting>
  <conditionalFormatting sqref="S20:S28">
    <cfRule type="containsText" dxfId="17" priority="17" operator="containsText" text="A tiempo">
      <formula>NOT(ISERROR(SEARCH("A tiempo",S20)))</formula>
    </cfRule>
    <cfRule type="containsText" dxfId="16" priority="18" operator="containsText" text="Tarde">
      <formula>NOT(ISERROR(SEARCH("Tarde",S20)))</formula>
    </cfRule>
  </conditionalFormatting>
  <conditionalFormatting sqref="V20:V28">
    <cfRule type="containsText" dxfId="15" priority="16" operator="containsText" text="No">
      <formula>NOT(ISERROR(SEARCH("No",V20)))</formula>
    </cfRule>
  </conditionalFormatting>
  <conditionalFormatting sqref="P54">
    <cfRule type="containsText" dxfId="14" priority="14" operator="containsText" text="A tiempo">
      <formula>NOT(ISERROR(SEARCH("A tiempo",P54)))</formula>
    </cfRule>
    <cfRule type="containsText" dxfId="13" priority="15" operator="containsText" text="Tarde">
      <formula>NOT(ISERROR(SEARCH("Tarde",P54)))</formula>
    </cfRule>
  </conditionalFormatting>
  <conditionalFormatting sqref="S54">
    <cfRule type="containsText" dxfId="12" priority="12" operator="containsText" text="A tiempo">
      <formula>NOT(ISERROR(SEARCH("A tiempo",S54)))</formula>
    </cfRule>
    <cfRule type="containsText" dxfId="11" priority="13" operator="containsText" text="Tarde">
      <formula>NOT(ISERROR(SEARCH("Tarde",S54)))</formula>
    </cfRule>
  </conditionalFormatting>
  <conditionalFormatting sqref="V54">
    <cfRule type="containsText" dxfId="10" priority="11" operator="containsText" text="No">
      <formula>NOT(ISERROR(SEARCH("No",V54)))</formula>
    </cfRule>
  </conditionalFormatting>
  <conditionalFormatting sqref="P30">
    <cfRule type="containsText" dxfId="9" priority="9" operator="containsText" text="A tiempo">
      <formula>NOT(ISERROR(SEARCH("A tiempo",P30)))</formula>
    </cfRule>
    <cfRule type="containsText" dxfId="8" priority="10" operator="containsText" text="Tarde">
      <formula>NOT(ISERROR(SEARCH("Tarde",P30)))</formula>
    </cfRule>
  </conditionalFormatting>
  <conditionalFormatting sqref="S30">
    <cfRule type="containsText" dxfId="7" priority="7" operator="containsText" text="A tiempo">
      <formula>NOT(ISERROR(SEARCH("A tiempo",S30)))</formula>
    </cfRule>
    <cfRule type="containsText" dxfId="6" priority="8" operator="containsText" text="Tarde">
      <formula>NOT(ISERROR(SEARCH("Tarde",S30)))</formula>
    </cfRule>
  </conditionalFormatting>
  <conditionalFormatting sqref="V30">
    <cfRule type="containsText" dxfId="5" priority="6" operator="containsText" text="No">
      <formula>NOT(ISERROR(SEARCH("No",V30)))</formula>
    </cfRule>
  </conditionalFormatting>
  <conditionalFormatting sqref="P16">
    <cfRule type="containsText" dxfId="4" priority="4" operator="containsText" text="A tiempo">
      <formula>NOT(ISERROR(SEARCH("A tiempo",P16)))</formula>
    </cfRule>
    <cfRule type="containsText" dxfId="3" priority="5" operator="containsText" text="Tarde">
      <formula>NOT(ISERROR(SEARCH("Tarde",P16)))</formula>
    </cfRule>
  </conditionalFormatting>
  <conditionalFormatting sqref="S16">
    <cfRule type="containsText" dxfId="2" priority="2" operator="containsText" text="A tiempo">
      <formula>NOT(ISERROR(SEARCH("A tiempo",S16)))</formula>
    </cfRule>
    <cfRule type="containsText" dxfId="1" priority="3" operator="containsText" text="Tarde">
      <formula>NOT(ISERROR(SEARCH("Tarde",S16)))</formula>
    </cfRule>
  </conditionalFormatting>
  <conditionalFormatting sqref="V16">
    <cfRule type="containsText" dxfId="0" priority="1" operator="containsText" text="No">
      <formula>NOT(ISERROR(SEARCH("No",V16)))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Urls xmlns="http://schemas.microsoft.com/sharepoint/v3/contenttype/forms/url">
  <Display>_catalogs/masterpage/ECMForms/OperationsCT/View.aspx</Display>
  <Edit>_catalogs/masterpage/ECMForms/OperationsCT/Edit.aspx</Edit>
</FormUrls>
</file>

<file path=customXml/item2.xml><?xml version="1.0" encoding="utf-8"?>
<?mso-contentType ?>
<SharedContentType xmlns="Microsoft.SharePoint.Taxonomy.ContentTypeSync" SourceId="ae61f9b1-e23d-4f49-b3d7-56b991556c4b" ContentTypeId="0x010100ACF722E9F6B0B149B0CD8BE2560A6672" PreviousValue="fals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dc7663a-08f0-4737-9e8c-148ce897a09c">EZSHARE-743757213-85</_dlc_DocId>
    <_dlc_DocIdUrl xmlns="cdc7663a-08f0-4737-9e8c-148ce897a09c">
      <Url>https://idbg.sharepoint.com/teams/EZ-CO-LON/CO-L1265/_layouts/15/DocIdRedir.aspx?ID=EZSHARE-743757213-85</Url>
      <Description>EZSHARE-743757213-85</Description>
    </_dlc_DocIdUrl>
    <Access_x0020_to_x0020_Information_x00a0_Policy xmlns="cdc7663a-08f0-4737-9e8c-148ce897a09c">Public</Access_x0020_to_x0020_Information_x00a0_Policy>
    <SISCOR_x0020_Number xmlns="cdc7663a-08f0-4737-9e8c-148ce897a09c">I-CAN/CCO-471/2022-A</SISCOR_x0020_Number>
    <b26cdb1da78c4bb4b1c1bac2f6ac5911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Procurement Plan</TermName>
          <TermId xmlns="http://schemas.microsoft.com/office/infopath/2007/PartnerControls">37ebb4f7-eb23-48d3-8efe-6bfd14035730</TermId>
        </TermInfo>
      </Terms>
    </b26cdb1da78c4bb4b1c1bac2f6ac5911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Colombia</TermName>
          <TermId xmlns="http://schemas.microsoft.com/office/infopath/2007/PartnerControls">c7d386d6-75f3-4fc0-bde8-e021ccd68f5c</TermId>
        </TermInfo>
      </Terms>
    </ic46d7e087fd4a108fb86518ca413cc6>
    <IDBDocs_x0020_Number xmlns="cdc7663a-08f0-4737-9e8c-148ce897a09c" xsi:nil="true"/>
    <Division_x0020_or_x0020_Unit xmlns="cdc7663a-08f0-4737-9e8c-148ce897a09c">CAN/CCO</Division_x0020_or_x0020_Unit>
    <From_x003a_ xmlns="cdc7663a-08f0-4737-9e8c-148ce897a09c" xsi:nil="true"/>
    <Fiscal_x0020_Year_x0020_IDB xmlns="cdc7663a-08f0-4737-9e8c-148ce897a09c">2022</Fiscal_x0020_Year_x0020_IDB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Goods and Services</TermName>
          <TermId xmlns="http://schemas.microsoft.com/office/infopath/2007/PartnerControls">5bfebf1b-9f1f-4411-b1dd-4c19b807b799</TermId>
        </TermInfo>
      </Terms>
    </e46fe2894295491da65140ffd2369f49>
    <Other_x0020_Author xmlns="cdc7663a-08f0-4737-9e8c-148ce897a09c" xsi:nil="true"/>
    <Migration_x0020_Info xmlns="cdc7663a-08f0-4737-9e8c-148ce897a09c" xsi:nil="true"/>
    <Approval_x0020_Number xmlns="cdc7663a-08f0-4737-9e8c-148ce897a09c" xsi:nil="true"/>
    <Phase xmlns="cdc7663a-08f0-4737-9e8c-148ce897a09c" xsi:nil="true"/>
    <Document_x0020_Author xmlns="cdc7663a-08f0-4737-9e8c-148ce897a09c">Jairo Vargas</Document_x0020_Author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RAILWAYS</TermName>
          <TermId xmlns="http://schemas.microsoft.com/office/infopath/2007/PartnerControls">cf8c3685-4207-4f7a-8b0a-d6774a34838b</TermId>
        </TermInfo>
      </Terms>
    </b2ec7cfb18674cb8803df6b262e8b107>
    <Business_x0020_Area xmlns="cdc7663a-08f0-4737-9e8c-148ce897a09c" xsi:nil="true"/>
    <Key_x0020_Document xmlns="cdc7663a-08f0-4737-9e8c-148ce897a09c">false</Key_x0020_Document>
    <Document_x0020_Language_x0020_IDB xmlns="cdc7663a-08f0-4737-9e8c-148ce897a09c">Spanish</Document_x0020_Language_x0020_IDB>
    <Project_x0020_Document_x0020_Type xmlns="cdc7663a-08f0-4737-9e8c-148ce897a09c" xsi:nil="true"/>
    <g511464f9e53401d84b16fa9b379a574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ORC</TermName>
          <TermId xmlns="http://schemas.microsoft.com/office/infopath/2007/PartnerControls">c028a4b2-ad8b-4cf4-9cac-a2ae6a778e23</TermId>
        </TermInfo>
      </Terms>
    </g511464f9e53401d84b16fa9b379a574>
    <Related_x0020_SisCor_x0020_Number xmlns="cdc7663a-08f0-4737-9e8c-148ce897a09c" xsi:nil="true"/>
    <Transaction_x0020_Type xmlns="cdc7663a-08f0-4737-9e8c-148ce897a09c" xsi:nil="true"/>
    <TaxCatchAll xmlns="cdc7663a-08f0-4737-9e8c-148ce897a09c">
      <Value>31</Value>
      <Value>28</Value>
      <Value>27</Value>
      <Value>8</Value>
      <Value>670</Value>
      <Value>79</Value>
    </TaxCatchAll>
    <Operation_x0020_Type xmlns="cdc7663a-08f0-4737-9e8c-148ce897a09c">Loan Operation</Operation_x0020_Type>
    <Package_x0020_Code xmlns="cdc7663a-08f0-4737-9e8c-148ce897a09c" xsi:nil="true"/>
    <To_x003a_ xmlns="cdc7663a-08f0-4737-9e8c-148ce897a09c" xsi:nil="true"/>
    <Identifier xmlns="cdc7663a-08f0-4737-9e8c-148ce897a09c" xsi:nil="true"/>
    <Project_x0020_Number xmlns="cdc7663a-08f0-4737-9e8c-148ce897a09c">CO-L1265</Project_x0020_Number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TRANSPORT</TermName>
          <TermId xmlns="http://schemas.microsoft.com/office/infopath/2007/PartnerControls">5a25d1a8-4baf-41a8-9e3b-e167accda6ea</TermId>
        </TermInfo>
      </Terms>
    </nddeef1749674d76abdbe4b239a70bc6>
    <Record_x0020_Number xmlns="cdc7663a-08f0-4737-9e8c-148ce897a09c" xsi:nil="true"/>
    <Transaction_x0020_Number xmlns="cdc7663a-08f0-4737-9e8c-148ce897a09c" xsi:nil="true"/>
    <Extracted_x0020_Keywords xmlns="cdc7663a-08f0-4737-9e8c-148ce897a09c">
      <Value>Ejecución Revisión Previa</Value>
      <Value>Unidad técnica DÁ</Value>
      <Value>Unidad técnica AV</Value>
      <Value>Unidad técnica LFR</Value>
      <Value>Unidad técnica LFC</Value>
      <Value>Unidad técnica LT</Value>
      <Value>Unidad técnica CG</Value>
      <Value>Unidad técnica VM</Value>
      <Value>asesoría jurídica</Value>
      <Value>selección</Value>
      <Value>Contrato Finalizado</Value>
      <Value>asuntos</Value>
      <Value>INE/TSP P.Cruz N. Ariza</Value>
      <Value>Unidad Coordinadora CA</Value>
      <Value>Unidad Coordinadora AA</Value>
      <Value>contabilidad</Value>
      <Value>DCh</Value>
      <Value>Adquisiciones</Value>
      <Value>JMG</Value>
      <Value>$S Real NOB DDL SEP TDR NOB DDL SEP TDR REAL PUB</Value>
      <Value>Firma Fin Contrato Fin Contrato REAL Dias FIN</Value>
      <Value>MHCP Previsto Revsión Posterior Bogota D.C.</Value>
      <Value>implementación Previsto Revsión Previa Bogota D.C.</Value>
      <Value>MET Identificador Descripción Estatus Revisión</Value>
      <Value>Ejecución Revsión Posterior Bogota D.C.</Value>
    </Extracted_x0020_Keywords>
    <Approval_x0020_date xmlns="cdc7663a-08f0-4737-9e8c-148ce897a09c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ez-Operations" ma:contentTypeID="0x010100ACF722E9F6B0B149B0CD8BE2560A6672000340DFEC2F42D140B2D2179AC8B06620" ma:contentTypeVersion="9867" ma:contentTypeDescription="The base project type from which other project content types inherit their information." ma:contentTypeScope="" ma:versionID="91918443ce3cd3586950d37b1c4e14e0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3ef8e3964828e98d04eb8303034767c2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b26cdb1da78c4bb4b1c1bac2f6ac5911" minOccurs="0"/>
                <xsd:element ref="ns2:TaxCatchAll" minOccurs="0"/>
                <xsd:element ref="ns2:TaxCatchAllLabel" minOccurs="0"/>
                <xsd:element ref="ns2:Project_x0020_Number"/>
                <xsd:element ref="ns2:Access_x0020_to_x0020_Information_x00a0_Policy"/>
                <xsd:element ref="ns2:Document_x0020_Author" minOccurs="0"/>
                <xsd:element ref="ns2:Other_x0020_Author" minOccurs="0"/>
                <xsd:element ref="ns2:Approval_x0020_Number" minOccurs="0"/>
                <xsd:element ref="ns2:g511464f9e53401d84b16fa9b379a574" minOccurs="0"/>
                <xsd:element ref="ns2:Division_x0020_or_x0020_Unit" minOccurs="0"/>
                <xsd:element ref="ns2:Document_x0020_Language_x0020_IDB" minOccurs="0"/>
                <xsd:element ref="ns2:From_x003a_" minOccurs="0"/>
                <xsd:element ref="ns2:To_x003a_" minOccurs="0"/>
                <xsd:element ref="ns2:Identifier" minOccurs="0"/>
                <xsd:element ref="ns2:Fiscal_x0020_Year_x0020_IDB" minOccurs="0"/>
                <xsd:element ref="ns2:ic46d7e087fd4a108fb86518ca413cc6" minOccurs="0"/>
                <xsd:element ref="ns2:nddeef1749674d76abdbe4b239a70bc6" minOccurs="0"/>
                <xsd:element ref="ns2:b2ec7cfb18674cb8803df6b262e8b107" minOccurs="0"/>
                <xsd:element ref="ns2:Phase" minOccurs="0"/>
                <xsd:element ref="ns2:Key_x0020_Document" minOccurs="0"/>
                <xsd:element ref="ns2:Business_x0020_Area" minOccurs="0"/>
                <xsd:element ref="ns2:Project_x0020_Document_x0020_Type" minOccurs="0"/>
                <xsd:element ref="ns2:Operation_x0020_Type" minOccurs="0"/>
                <xsd:element ref="ns2:Package_x0020_Code" minOccurs="0"/>
                <xsd:element ref="ns2:e46fe2894295491da65140ffd2369f49" minOccurs="0"/>
                <xsd:element ref="ns2:SISCOR_x0020_Number" minOccurs="0"/>
                <xsd:element ref="ns2:IDBDocs_x0020_Number" minOccurs="0"/>
                <xsd:element ref="ns2:Migration_x0020_Info" minOccurs="0"/>
                <xsd:element ref="ns2:Record_x0020_Number" minOccurs="0"/>
                <xsd:element ref="ns2:Related_x0020_SisCor_x0020_Number" minOccurs="0"/>
                <xsd:element ref="ns2:Extracted_x0020_Keywords" minOccurs="0"/>
                <xsd:element ref="ns2:Approval_x0020_date" minOccurs="0"/>
                <xsd:element ref="ns2:Transaction_x0020_Type" minOccurs="0"/>
                <xsd:element ref="ns2:Transaction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b26cdb1da78c4bb4b1c1bac2f6ac5911" ma:index="11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roject_x0020_Number" ma:index="15" ma:displayName="Project Number" ma:default="CO-L1265" ma:internalName="Project_x0020_Number">
      <xsd:simpleType>
        <xsd:restriction base="dms:Text">
          <xsd:maxLength value="255"/>
        </xsd:restriction>
      </xsd:simpleType>
    </xsd:element>
    <xsd:element name="Access_x0020_to_x0020_Information_x00a0_Policy" ma:index="16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Document_x0020_Author" ma:index="17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18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Approval_x0020_Number" ma:index="19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g511464f9e53401d84b16fa9b379a574" ma:index="20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ivision_x0020_or_x0020_Unit" ma:index="22" nillable="true" ma:displayName="Division or Unit" ma:internalName="Division_x0020_or_x0020_Unit">
      <xsd:simpleType>
        <xsd:restriction base="dms:Text">
          <xsd:maxLength value="255"/>
        </xsd:restriction>
      </xsd:simpleType>
    </xsd:element>
    <xsd:element name="Document_x0020_Language_x0020_IDB" ma:index="23" nillable="true" ma:displayName="Document Language IDB" ma:format="Dropdown" ma:internalName="Document_x0020_Language_x0020_IDB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From_x003a_" ma:index="24" nillable="true" ma:displayName="From:" ma:description="Sender name from email message" ma:internalName="From_x003A_">
      <xsd:simpleType>
        <xsd:restriction base="dms:Text">
          <xsd:maxLength value="255"/>
        </xsd:restriction>
      </xsd:simpleType>
    </xsd:element>
    <xsd:element name="To_x003a_" ma:index="25" nillable="true" ma:displayName="To:" ma:description="Addressee names from email message&#10;" ma:internalName="To_x003A_">
      <xsd:simpleType>
        <xsd:restriction base="dms:Text">
          <xsd:maxLength value="255"/>
        </xsd:restriction>
      </xsd:simpleType>
    </xsd:element>
    <xsd:element name="Identifier" ma:index="26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27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28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30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32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hase" ma:index="34" nillable="true" ma:displayName="Phase" ma:internalName="Phase">
      <xsd:simpleType>
        <xsd:restriction base="dms:Text">
          <xsd:maxLength value="255"/>
        </xsd:restriction>
      </xsd:simpleType>
    </xsd:element>
    <xsd:element name="Key_x0020_Document" ma:index="35" nillable="true" ma:displayName="Key Document" ma:default="0" ma:internalName="Key_x0020_Document">
      <xsd:simpleType>
        <xsd:restriction base="dms:Boolean"/>
      </xsd:simpleType>
    </xsd:element>
    <xsd:element name="Business_x0020_Area" ma:index="36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Project_x0020_Document_x0020_Type" ma:index="37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Operation_x0020_Type" ma:index="38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9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e46fe2894295491da65140ffd2369f49" ma:index="40" nillable="true" ma:taxonomy="true" ma:internalName="e46fe2894295491da65140ffd2369f49" ma:taxonomyFieldName="Function_x0020_Operations_x0020_IDB" ma:displayName="Function Operations IDB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ISCOR_x0020_Number" ma:index="42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3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Migration_x0020_Info" ma:index="44" nillable="true" ma:displayName="Migration Info" ma:internalName="Migration_x0020_Info">
      <xsd:simpleType>
        <xsd:restriction base="dms:Note"/>
      </xsd:simpleType>
    </xsd:element>
    <xsd:element name="Record_x0020_Number" ma:index="45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46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  <xsd:element name="Extracted_x0020_Keywords" ma:index="47" nillable="true" ma:displayName="Extracted Keywords" ma:internalName="Extracted_x0020_Keywords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ez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Approval_x0020_date" ma:index="48" nillable="true" ma:displayName="Approval date" ma:format="DateOnly" ma:internalName="Approval_x0020_date">
      <xsd:simpleType>
        <xsd:restriction base="dms:DateTime"/>
      </xsd:simpleType>
    </xsd:element>
    <xsd:element name="Transaction_x0020_Type" ma:index="49" nillable="true" ma:displayName="Transaction Type" ma:format="Dropdown" ma:internalName="Transaction_x0020_Type">
      <xsd:simpleType>
        <xsd:restriction base="dms:Choice">
          <xsd:enumeration value="APR"/>
          <xsd:enumeration value="APRR"/>
          <xsd:enumeration value="APRA"/>
          <xsd:enumeration value="API"/>
          <xsd:enumeration value="INC"/>
          <xsd:enumeration value="INCR"/>
          <xsd:enumeration value="BCL"/>
          <xsd:enumeration value="BCC"/>
          <xsd:enumeration value="FCM"/>
          <xsd:enumeration value="FCP"/>
          <xsd:enumeration value="FCPR"/>
          <xsd:enumeration value="FCA"/>
        </xsd:restriction>
      </xsd:simpleType>
    </xsd:element>
    <xsd:element name="Transaction_x0020_Number" ma:index="50" nillable="true" ma:displayName="Transaction Number" ma:internalName="Transaction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DACD8D-3657-4B01-94D2-9BD6E2CD05DD}"/>
</file>

<file path=customXml/itemProps2.xml><?xml version="1.0" encoding="utf-8"?>
<ds:datastoreItem xmlns:ds="http://schemas.openxmlformats.org/officeDocument/2006/customXml" ds:itemID="{967EB1E5-AFC5-4222-B286-AC820ABE9B9A}"/>
</file>

<file path=customXml/itemProps3.xml><?xml version="1.0" encoding="utf-8"?>
<ds:datastoreItem xmlns:ds="http://schemas.openxmlformats.org/officeDocument/2006/customXml" ds:itemID="{D8784C98-F8E8-4AB9-BCFC-23198567F748}"/>
</file>

<file path=customXml/itemProps4.xml><?xml version="1.0" encoding="utf-8"?>
<ds:datastoreItem xmlns:ds="http://schemas.openxmlformats.org/officeDocument/2006/customXml" ds:itemID="{1626B02F-922B-442E-ACB1-9D30F7E9A946}"/>
</file>

<file path=customXml/itemProps5.xml><?xml version="1.0" encoding="utf-8"?>
<ds:datastoreItem xmlns:ds="http://schemas.openxmlformats.org/officeDocument/2006/customXml" ds:itemID="{965F80A0-4A69-4B55-BBFA-86B0027AD1B3}"/>
</file>

<file path=customXml/itemProps6.xml><?xml version="1.0" encoding="utf-8"?>
<ds:datastoreItem xmlns:ds="http://schemas.openxmlformats.org/officeDocument/2006/customXml" ds:itemID="{AC456924-1CDB-47B2-BE85-A4A8E195AF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Hillman, Eugenio F.</dc:creator>
  <cp:keywords/>
  <dc:description/>
  <cp:lastModifiedBy>Duran Coronado, Diana Marcela</cp:lastModifiedBy>
  <cp:revision/>
  <dcterms:created xsi:type="dcterms:W3CDTF">2021-12-13T17:28:31Z</dcterms:created>
  <dcterms:modified xsi:type="dcterms:W3CDTF">2022-03-29T17:43:28Z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0x010100ACF722E9F6B0B149B0CD8BE2560A6672000340DFEC2F42D140B2D2179AC8B06620</vt:lpwstr>
  </property>
  <property fmtid="{D5CDD505-2E9C-101B-9397-08002B2CF9AE}" pid="3" name="_dlc_DocIdItemGuid">
    <vt:lpwstr>d018d21b-0ac4-43c8-8b8b-21e7b8fe6a49</vt:lpwstr>
  </property>
  <property fmtid="{D5CDD505-2E9C-101B-9397-08002B2CF9AE}" pid="4" name="TaxKeyword">
    <vt:lpwstr/>
  </property>
  <property fmtid="{D5CDD505-2E9C-101B-9397-08002B2CF9AE}" pid="5" name="Sub_x002d_Sector">
    <vt:lpwstr/>
  </property>
  <property fmtid="{D5CDD505-2E9C-101B-9397-08002B2CF9AE}" pid="6" name="TaxKeywordTaxHTField">
    <vt:lpwstr/>
  </property>
  <property fmtid="{D5CDD505-2E9C-101B-9397-08002B2CF9AE}" pid="7" name="Country">
    <vt:lpwstr>27;#Colombia|c7d386d6-75f3-4fc0-bde8-e021ccd68f5c</vt:lpwstr>
  </property>
  <property fmtid="{D5CDD505-2E9C-101B-9397-08002B2CF9AE}" pid="8" name="Fund_x0020_IDB">
    <vt:lpwstr/>
  </property>
  <property fmtid="{D5CDD505-2E9C-101B-9397-08002B2CF9AE}" pid="9" name="Series_x0020_Operations_x0020_IDB">
    <vt:lpwstr/>
  </property>
  <property fmtid="{D5CDD505-2E9C-101B-9397-08002B2CF9AE}" pid="10" name="Function Operations IDB">
    <vt:lpwstr>8;#Goods and Services|5bfebf1b-9f1f-4411-b1dd-4c19b807b799</vt:lpwstr>
  </property>
  <property fmtid="{D5CDD505-2E9C-101B-9397-08002B2CF9AE}" pid="11" name="Sector_x0020_IDB">
    <vt:lpwstr/>
  </property>
  <property fmtid="{D5CDD505-2E9C-101B-9397-08002B2CF9AE}" pid="12" name="Sub-Sector">
    <vt:lpwstr>670;#RAILWAYS|cf8c3685-4207-4f7a-8b0a-d6774a34838b</vt:lpwstr>
  </property>
  <property fmtid="{D5CDD505-2E9C-101B-9397-08002B2CF9AE}" pid="14" name="Fund IDB">
    <vt:lpwstr>31;#ORC|c028a4b2-ad8b-4cf4-9cac-a2ae6a778e23</vt:lpwstr>
  </property>
  <property fmtid="{D5CDD505-2E9C-101B-9397-08002B2CF9AE}" pid="15" name="Sector IDB">
    <vt:lpwstr>28;#TRANSPORT|5a25d1a8-4baf-41a8-9e3b-e167accda6ea</vt:lpwstr>
  </property>
  <property fmtid="{D5CDD505-2E9C-101B-9397-08002B2CF9AE}" pid="16" name="Series Operations IDB">
    <vt:lpwstr>79;#Procurement Plan|37ebb4f7-eb23-48d3-8efe-6bfd14035730</vt:lpwstr>
  </property>
  <property fmtid="{D5CDD505-2E9C-101B-9397-08002B2CF9AE}" pid="17" name="Disclosure Activity">
    <vt:lpwstr>Procurement Plan</vt:lpwstr>
  </property>
  <property fmtid="{D5CDD505-2E9C-101B-9397-08002B2CF9AE}" pid="18" name="Webtopic">
    <vt:lpwstr/>
  </property>
</Properties>
</file>