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drickj\Desktop\"/>
    </mc:Choice>
  </mc:AlternateContent>
  <xr:revisionPtr revIDLastSave="0" documentId="13_ncr:1_{AE11A643-C987-4A87-8F30-F56205B52291}" xr6:coauthVersionLast="43" xr6:coauthVersionMax="43" xr10:uidLastSave="{00000000-0000-0000-0000-000000000000}"/>
  <bookViews>
    <workbookView xWindow="28680" yWindow="-120" windowWidth="29040" windowHeight="15840" xr2:uid="{68F8DE82-86FF-4373-8AA8-241510696039}"/>
  </bookViews>
  <sheets>
    <sheet name="PPM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>#REF!</definedName>
    <definedName name="Activites">[2]listes!$O$4:$O$19</definedName>
    <definedName name="Cat">OFFSET([3]Arr!$F$3,1,0,SUMPRODUCT(MAX(([3]Arr!$F$1:$F$65536&lt;&gt;"")*(ROW([3]Arr!$F$1:$F$65536)))),1)</definedName>
    <definedName name="categoryc">OFFSET([4]Settings!$A$1,1,0,SUMPRODUCT(MAX(([4]Settings!$A$1:$A$65536&lt;&gt;"")*(ROW([4]Settings!$A$1:$A$65536)))),1)</definedName>
    <definedName name="categoryList">OFFSET([4]Settings!$A$1,1,0,SUMPRODUCT(MAX(([4]Settings!$A$1:$A$65536&lt;&gt;"")*(ROW([4]Settings!$A$1:$A$65536)))),1)</definedName>
    <definedName name="Composante">#REF!</definedName>
    <definedName name="dateList">OFFSET([4]Settings!$E$1,1,0,SUMPRODUCT(MAX(([4]Settings!$E$1:$E$65536&lt;&gt;"")*(ROW([4]Settings!$E$1:$E$65536)))),1)</definedName>
    <definedName name="Dépenses">OFFSET([3]Arr!$R$3,1,0,SUMPRODUCT(MAX(([3]Arr!$R$1:$R$65536&lt;&gt;"")*(ROW([3]Arr!$R$1:$R$65536)))),1)</definedName>
    <definedName name="Design">OFFSET([3]Arr!$D$3,1,0,SUMPRODUCT(MAX(([3]Arr!$D$1:$D$65536&lt;&gt;"")*(ROW([3]Arr!$D$1:$D$65536)))),1)</definedName>
    <definedName name="Employés">OFFSET([3]Arr!$P$3,1,0,SUMPRODUCT(MAX(([3]Arr!$P$1:$P$65536&lt;&gt;"")*(ROW([3]Arr!$P$1:$P$65536)))),1)</definedName>
    <definedName name="HRF">#REF!</definedName>
    <definedName name="Matricule">OFFSET([5]InfoEmployés!$B$5,1,0,SUMPRODUCT(MAX(([5]InfoEmployés!$B$1:$B$65536&lt;&gt;"")*(ROW([5]InfoEmployés!$B$1:$B$65536)))),1)</definedName>
    <definedName name="NIF">OFFSET(#REF!,1,0,SUMPRODUCT(MAX((#REF!&lt;&gt;"")*(ROW(#REF!)))),1)</definedName>
    <definedName name="numList">OFFSET('[4]Enregis chèques'!$W$1,1,0,SUMPRODUCT(MAX(('[4]Enregis chèques'!$W$1:$W$65536&lt;&gt;"")*(ROW('[4]Enregis chèques'!$W$1:$W$65536)))),1)</definedName>
    <definedName name="payeeList">OFFSET([4]Settings!$C$1,1,0,SUMPRODUCT(MAX(([4]Settings!$C$1:$C$65536&lt;&gt;"")*(ROW([4]Settings!$C$1:$C$65536)))),1)</definedName>
    <definedName name="plan">#REF!</definedName>
    <definedName name="POA">#REF!</definedName>
    <definedName name="Prod">OFFSET([3]Arr!$J$3,1,0,SUMPRODUCT(MAX(([3]Arr!$J$1:$J$65536&lt;&gt;"")*(ROW([3]Arr!$J$1:$J$65536)))),1)</definedName>
    <definedName name="Produits">#REF!</definedName>
    <definedName name="reconcileList">OFFSET([4]Settings!$G$1,1,0,SUMPRODUCT(MAX(([4]Settings!$G$1:$G$65536&lt;&gt;"")*(ROW([4]Settings!$G$1:$G$65536)))),1)</definedName>
    <definedName name="Référence">OFFSET([3]Arr!$T$3,1,0,SUMPRODUCT(MAX(([3]Arr!$T$1:$T$65536&lt;&gt;"")*(ROW([3]Arr!$T$1:$T$65536)))),1)</definedName>
    <definedName name="Region">#REF!</definedName>
    <definedName name="riat">#REF!</definedName>
    <definedName name="Scat">OFFSET([3]Arr!$B$3,1,0,SUMPRODUCT(MAX(([3]Arr!$B$1:$B$65536&lt;&gt;"")*(ROW([3]Arr!$B$1:$B$65536)))),1)</definedName>
    <definedName name="Sprod">OFFSET([3]Arr!$L$3,1,0,SUMPRODUCT(MAX(([3]Arr!$L$1:$L$65536&lt;&gt;"")*(ROW([3]Arr!$L$1:$L$65536)))),1)</definedName>
    <definedName name="Statut">#REF!</definedName>
    <definedName name="taux_de_change">#REF!</definedName>
    <definedName name="valuevx">42.314159</definedName>
    <definedName name="vertex42_copyright" hidden="1">"© 2008-2017 Vertex42 LLC"</definedName>
    <definedName name="vertex42_id" hidden="1">"checkbook-register.xlsx"</definedName>
    <definedName name="vertex42_title" hidden="1">"Checkbook Register Template"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0" i="1" l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62" i="1" s="1"/>
  <c r="F64" i="1" s="1"/>
  <c r="F44" i="1"/>
  <c r="F43" i="1"/>
  <c r="F40" i="1"/>
  <c r="F35" i="1"/>
  <c r="F29" i="1"/>
  <c r="F26" i="1"/>
  <c r="F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PASSATION</author>
  </authors>
  <commentList>
    <comment ref="K43" authorId="0" shapeId="0" xr:uid="{095831F7-B000-43D0-9ADF-A515BDE34DAD}">
      <text>
        <r>
          <rPr>
            <b/>
            <sz val="9"/>
            <color indexed="81"/>
            <rFont val="Tahoma"/>
            <family val="2"/>
          </rPr>
          <t>PASSATION:</t>
        </r>
        <r>
          <rPr>
            <sz val="9"/>
            <color indexed="81"/>
            <rFont val="Tahoma"/>
            <family val="2"/>
          </rPr>
          <t xml:space="preserve">
Protocole </t>
        </r>
        <r>
          <rPr>
            <sz val="9"/>
            <color indexed="81"/>
            <rFont val="Calibri"/>
            <family val="2"/>
          </rPr>
          <t>à</t>
        </r>
        <r>
          <rPr>
            <sz val="9"/>
            <color indexed="81"/>
            <rFont val="Tahoma"/>
            <family val="2"/>
          </rPr>
          <t xml:space="preserve"> signer</t>
        </r>
      </text>
    </comment>
    <comment ref="K44" authorId="0" shapeId="0" xr:uid="{1D58492F-D07D-490D-9530-AB2726C0A3CD}">
      <text>
        <r>
          <rPr>
            <b/>
            <sz val="9"/>
            <color indexed="81"/>
            <rFont val="Tahoma"/>
            <family val="2"/>
          </rPr>
          <t>PASSATION:</t>
        </r>
        <r>
          <rPr>
            <sz val="9"/>
            <color indexed="81"/>
            <rFont val="Tahoma"/>
            <family val="2"/>
          </rPr>
          <t xml:space="preserve">
Protocole </t>
        </r>
        <r>
          <rPr>
            <sz val="9"/>
            <color indexed="81"/>
            <rFont val="Calibri"/>
            <family val="2"/>
          </rPr>
          <t>à</t>
        </r>
        <r>
          <rPr>
            <sz val="9"/>
            <color indexed="81"/>
            <rFont val="Tahoma"/>
            <family val="2"/>
          </rPr>
          <t xml:space="preserve"> signer</t>
        </r>
      </text>
    </comment>
    <comment ref="K45" authorId="0" shapeId="0" xr:uid="{092A62CB-FEFE-4374-B657-D8AF508D4E67}">
      <text>
        <r>
          <rPr>
            <b/>
            <sz val="9"/>
            <color indexed="81"/>
            <rFont val="Tahoma"/>
            <family val="2"/>
          </rPr>
          <t>PASSATION:</t>
        </r>
        <r>
          <rPr>
            <sz val="9"/>
            <color indexed="81"/>
            <rFont val="Tahoma"/>
            <family val="2"/>
          </rPr>
          <t xml:space="preserve">
Protocole </t>
        </r>
        <r>
          <rPr>
            <sz val="9"/>
            <color indexed="81"/>
            <rFont val="Calibri"/>
            <family val="2"/>
          </rPr>
          <t>à</t>
        </r>
        <r>
          <rPr>
            <sz val="9"/>
            <color indexed="81"/>
            <rFont val="Tahoma"/>
            <family val="2"/>
          </rPr>
          <t xml:space="preserve"> signer</t>
        </r>
      </text>
    </comment>
    <comment ref="K46" authorId="0" shapeId="0" xr:uid="{82960552-A696-44B4-8BC3-1E24215C2E16}">
      <text>
        <r>
          <rPr>
            <b/>
            <sz val="9"/>
            <color indexed="81"/>
            <rFont val="Tahoma"/>
            <family val="2"/>
          </rPr>
          <t>PASSATION:</t>
        </r>
        <r>
          <rPr>
            <sz val="9"/>
            <color indexed="81"/>
            <rFont val="Tahoma"/>
            <family val="2"/>
          </rPr>
          <t xml:space="preserve">
Protocole à signer</t>
        </r>
      </text>
    </comment>
    <comment ref="K47" authorId="0" shapeId="0" xr:uid="{BB90EF40-2929-46E8-A052-6BBB5243CBDB}">
      <text>
        <r>
          <rPr>
            <b/>
            <sz val="9"/>
            <color indexed="81"/>
            <rFont val="Tahoma"/>
            <family val="2"/>
          </rPr>
          <t>PASSATION:</t>
        </r>
        <r>
          <rPr>
            <sz val="9"/>
            <color indexed="81"/>
            <rFont val="Tahoma"/>
            <family val="2"/>
          </rPr>
          <t xml:space="preserve">
Protocole à signer</t>
        </r>
      </text>
    </comment>
    <comment ref="K48" authorId="0" shapeId="0" xr:uid="{C2CF928C-D8A9-475B-AE68-685218E34EF0}">
      <text>
        <r>
          <rPr>
            <b/>
            <sz val="9"/>
            <color indexed="81"/>
            <rFont val="Tahoma"/>
            <family val="2"/>
          </rPr>
          <t>PASSATION:</t>
        </r>
        <r>
          <rPr>
            <sz val="9"/>
            <color indexed="81"/>
            <rFont val="Tahoma"/>
            <family val="2"/>
          </rPr>
          <t xml:space="preserve">
Protocole à signer</t>
        </r>
      </text>
    </comment>
    <comment ref="K49" authorId="0" shapeId="0" xr:uid="{D1907F09-AAE4-420A-A264-97475CB5804B}">
      <text>
        <r>
          <rPr>
            <b/>
            <sz val="9"/>
            <color indexed="81"/>
            <rFont val="Tahoma"/>
            <family val="2"/>
          </rPr>
          <t>PASSATION:</t>
        </r>
        <r>
          <rPr>
            <sz val="9"/>
            <color indexed="81"/>
            <rFont val="Tahoma"/>
            <family val="2"/>
          </rPr>
          <t xml:space="preserve">
Protocole à signer</t>
        </r>
      </text>
    </comment>
    <comment ref="K50" authorId="0" shapeId="0" xr:uid="{9B9C4F4C-76F4-450A-A683-9D06CDD41D64}">
      <text>
        <r>
          <rPr>
            <b/>
            <sz val="9"/>
            <color indexed="81"/>
            <rFont val="Tahoma"/>
            <family val="2"/>
          </rPr>
          <t>PASSATION:</t>
        </r>
        <r>
          <rPr>
            <sz val="9"/>
            <color indexed="81"/>
            <rFont val="Tahoma"/>
            <family val="2"/>
          </rPr>
          <t xml:space="preserve">
Protocole à signer</t>
        </r>
      </text>
    </comment>
    <comment ref="K51" authorId="0" shapeId="0" xr:uid="{9DB5ECB8-7D63-44F8-B897-5D8E82B054C4}">
      <text>
        <r>
          <rPr>
            <b/>
            <sz val="9"/>
            <color indexed="81"/>
            <rFont val="Tahoma"/>
            <family val="2"/>
          </rPr>
          <t>PASSATION:</t>
        </r>
        <r>
          <rPr>
            <sz val="9"/>
            <color indexed="81"/>
            <rFont val="Tahoma"/>
            <family val="2"/>
          </rPr>
          <t xml:space="preserve">
Protocole à signer</t>
        </r>
      </text>
    </comment>
    <comment ref="K52" authorId="0" shapeId="0" xr:uid="{A95E1011-6103-4F3E-A0AD-57764A2EA00C}">
      <text>
        <r>
          <rPr>
            <b/>
            <sz val="9"/>
            <color indexed="81"/>
            <rFont val="Tahoma"/>
            <family val="2"/>
          </rPr>
          <t>PASSATION:</t>
        </r>
        <r>
          <rPr>
            <sz val="9"/>
            <color indexed="81"/>
            <rFont val="Tahoma"/>
            <family val="2"/>
          </rPr>
          <t xml:space="preserve">
Protocole à signer</t>
        </r>
      </text>
    </comment>
    <comment ref="K53" authorId="0" shapeId="0" xr:uid="{83EC6035-BAE8-432A-A83C-B6F657865BF7}">
      <text>
        <r>
          <rPr>
            <b/>
            <sz val="9"/>
            <color indexed="81"/>
            <rFont val="Tahoma"/>
            <family val="2"/>
          </rPr>
          <t>PASSATION:</t>
        </r>
        <r>
          <rPr>
            <sz val="9"/>
            <color indexed="81"/>
            <rFont val="Tahoma"/>
            <family val="2"/>
          </rPr>
          <t xml:space="preserve">
Protocole à signer</t>
        </r>
      </text>
    </comment>
    <comment ref="K54" authorId="0" shapeId="0" xr:uid="{7EEAE721-B387-489C-BC0E-C1778574AD0F}">
      <text>
        <r>
          <rPr>
            <b/>
            <sz val="9"/>
            <color indexed="81"/>
            <rFont val="Tahoma"/>
            <family val="2"/>
          </rPr>
          <t>PASSATION:</t>
        </r>
        <r>
          <rPr>
            <sz val="9"/>
            <color indexed="81"/>
            <rFont val="Tahoma"/>
            <family val="2"/>
          </rPr>
          <t xml:space="preserve">
Protocole à signer</t>
        </r>
      </text>
    </comment>
    <comment ref="K55" authorId="0" shapeId="0" xr:uid="{60F46E7A-E99B-43AD-966C-D0E8A8655D26}">
      <text>
        <r>
          <rPr>
            <b/>
            <sz val="9"/>
            <color indexed="81"/>
            <rFont val="Tahoma"/>
            <family val="2"/>
          </rPr>
          <t>PASSATION:</t>
        </r>
        <r>
          <rPr>
            <sz val="9"/>
            <color indexed="81"/>
            <rFont val="Tahoma"/>
            <family val="2"/>
          </rPr>
          <t xml:space="preserve">
Protocole à signer</t>
        </r>
      </text>
    </comment>
    <comment ref="K56" authorId="0" shapeId="0" xr:uid="{704CE72B-4BF4-4744-8662-4DA902D2769F}">
      <text>
        <r>
          <rPr>
            <b/>
            <sz val="9"/>
            <color indexed="81"/>
            <rFont val="Tahoma"/>
            <family val="2"/>
          </rPr>
          <t>PASSATION:</t>
        </r>
        <r>
          <rPr>
            <sz val="9"/>
            <color indexed="81"/>
            <rFont val="Tahoma"/>
            <family val="2"/>
          </rPr>
          <t xml:space="preserve">
Protocole à signer</t>
        </r>
      </text>
    </comment>
    <comment ref="K57" authorId="0" shapeId="0" xr:uid="{49D6B919-33EA-4E9C-81C5-6FFEA078232A}">
      <text>
        <r>
          <rPr>
            <b/>
            <sz val="9"/>
            <color indexed="81"/>
            <rFont val="Tahoma"/>
            <family val="2"/>
          </rPr>
          <t>PASSATION:</t>
        </r>
        <r>
          <rPr>
            <sz val="9"/>
            <color indexed="81"/>
            <rFont val="Tahoma"/>
            <family val="2"/>
          </rPr>
          <t xml:space="preserve">
Protocole à signer</t>
        </r>
      </text>
    </comment>
    <comment ref="K58" authorId="0" shapeId="0" xr:uid="{8EE0C302-C208-4C41-93D7-11473B9BD529}">
      <text>
        <r>
          <rPr>
            <b/>
            <sz val="9"/>
            <color indexed="81"/>
            <rFont val="Tahoma"/>
            <family val="2"/>
          </rPr>
          <t>PASSATION:</t>
        </r>
        <r>
          <rPr>
            <sz val="9"/>
            <color indexed="81"/>
            <rFont val="Tahoma"/>
            <family val="2"/>
          </rPr>
          <t xml:space="preserve">
Protocole à signer</t>
        </r>
      </text>
    </comment>
    <comment ref="K59" authorId="0" shapeId="0" xr:uid="{ADC8B3E0-7ADD-41FC-AEBB-A39AEE2B79D2}">
      <text>
        <r>
          <rPr>
            <b/>
            <sz val="9"/>
            <color indexed="81"/>
            <rFont val="Tahoma"/>
            <family val="2"/>
          </rPr>
          <t>PASSATION:</t>
        </r>
        <r>
          <rPr>
            <sz val="9"/>
            <color indexed="81"/>
            <rFont val="Tahoma"/>
            <family val="2"/>
          </rPr>
          <t xml:space="preserve">
Protocole à signer</t>
        </r>
      </text>
    </comment>
    <comment ref="K60" authorId="0" shapeId="0" xr:uid="{A61532A5-FF99-4185-897F-DCE84D67F0FC}">
      <text>
        <r>
          <rPr>
            <b/>
            <sz val="9"/>
            <color indexed="81"/>
            <rFont val="Tahoma"/>
            <family val="2"/>
          </rPr>
          <t>PASSATION:</t>
        </r>
        <r>
          <rPr>
            <sz val="9"/>
            <color indexed="81"/>
            <rFont val="Tahoma"/>
            <family val="2"/>
          </rPr>
          <t xml:space="preserve">
Protocole à signer</t>
        </r>
      </text>
    </comment>
  </commentList>
</comments>
</file>

<file path=xl/sharedStrings.xml><?xml version="1.0" encoding="utf-8"?>
<sst xmlns="http://schemas.openxmlformats.org/spreadsheetml/2006/main" count="280" uniqueCount="117">
  <si>
    <t>Agence d'Exécution</t>
  </si>
  <si>
    <r>
      <t>Minist</t>
    </r>
    <r>
      <rPr>
        <sz val="8"/>
        <color theme="1"/>
        <rFont val="Calibri"/>
        <family val="2"/>
      </rPr>
      <t>è</t>
    </r>
    <r>
      <rPr>
        <i/>
        <sz val="8"/>
        <color theme="1"/>
        <rFont val="Times New Roman"/>
        <family val="1"/>
      </rPr>
      <t>re de l'Agriculture des Ressources Naturelles et du Développement Rural</t>
    </r>
  </si>
  <si>
    <t>Unité d'Exécution</t>
  </si>
  <si>
    <t>Unité d'Exécution du Programme</t>
  </si>
  <si>
    <t>Numéro et nom du programme</t>
  </si>
  <si>
    <t>HA-L1094 - Programme de modernisation des services publics de protection zoo-phytosanitaire</t>
  </si>
  <si>
    <t>Plan de Passation de Marchés</t>
  </si>
  <si>
    <t>Date préparation</t>
  </si>
  <si>
    <t>Janvier 2020</t>
  </si>
  <si>
    <t>Date révision</t>
  </si>
  <si>
    <t>Période couverte par le PPM</t>
  </si>
  <si>
    <t>Janvier 2020 à Décembre 2020</t>
  </si>
  <si>
    <t>Numéro de référence du marché (1)</t>
  </si>
  <si>
    <t>Composante et Activité</t>
  </si>
  <si>
    <t>Description du marché</t>
  </si>
  <si>
    <t>Méthode de passation de marché (2)</t>
  </si>
  <si>
    <t>Révision Ex Ante ou Ex Post</t>
  </si>
  <si>
    <t>Montant estimatif</t>
  </si>
  <si>
    <t>Dates estimatives</t>
  </si>
  <si>
    <t>Commentaires                       ((Pour ED/SED (3)  préciser nom de la firme et clause de justification tirée des politiques de passation de marchés de la BID))</t>
  </si>
  <si>
    <t>Statut : En attente, en cours, adjugé, annulé, clôturé (4)</t>
  </si>
  <si>
    <t>REMARQUES</t>
  </si>
  <si>
    <t>CONTRAINTES</t>
  </si>
  <si>
    <t>Coût estimatif (USD)</t>
  </si>
  <si>
    <t xml:space="preserve"> % BID:</t>
  </si>
  <si>
    <t>% Contrepartie:</t>
  </si>
  <si>
    <t>Publication de l'avis spécifique (Biens - Travaux- SNC) ou de l'Appel à Manifestation d'intérêt  (Firmes de consultation) ou approbation TDR et Grille d'évaluation (consultant individuel)</t>
  </si>
  <si>
    <t>Date de signature du contrat</t>
  </si>
  <si>
    <t>1. BIENS ET SERVICES CONNEXES (B)</t>
  </si>
  <si>
    <t>MARNDR/SPS/B/AON-____/20</t>
  </si>
  <si>
    <t>Composante III</t>
  </si>
  <si>
    <t>Acquisition d'une (1) chambre froide et accessoires</t>
  </si>
  <si>
    <t>AON</t>
  </si>
  <si>
    <t>Ex Ante</t>
  </si>
  <si>
    <r>
      <t>F</t>
    </r>
    <r>
      <rPr>
        <sz val="8"/>
        <color theme="1"/>
        <rFont val="Calibri"/>
        <family val="2"/>
      </rPr>
      <t>é</t>
    </r>
    <r>
      <rPr>
        <sz val="8"/>
        <color theme="1"/>
        <rFont val="Times New Roman"/>
        <family val="1"/>
      </rPr>
      <t>vrier 2020</t>
    </r>
  </si>
  <si>
    <t>Juillet 2020</t>
  </si>
  <si>
    <t>En attente</t>
  </si>
  <si>
    <t>Acquisition de trois (3) unités de froid</t>
  </si>
  <si>
    <t>Février 2020</t>
  </si>
  <si>
    <t>MARNDR/SPS/B/AON-___/19</t>
  </si>
  <si>
    <t>Composantes II</t>
  </si>
  <si>
    <r>
      <t>Acquisition de mat</t>
    </r>
    <r>
      <rPr>
        <sz val="8"/>
        <rFont val="Calibri"/>
        <family val="2"/>
      </rPr>
      <t>é</t>
    </r>
    <r>
      <rPr>
        <sz val="8"/>
        <rFont val="Times New Roman"/>
        <family val="1"/>
      </rPr>
      <t>riels pour l'</t>
    </r>
    <r>
      <rPr>
        <sz val="8"/>
        <rFont val="Calibri"/>
        <family val="2"/>
      </rPr>
      <t>é</t>
    </r>
    <r>
      <rPr>
        <sz val="8"/>
        <rFont val="Times New Roman"/>
        <family val="1"/>
      </rPr>
      <t>tablissement de la liste de pestes</t>
    </r>
  </si>
  <si>
    <t>Mai 2020</t>
  </si>
  <si>
    <t>Octobre 2020</t>
  </si>
  <si>
    <t>Dossier d'appel d'offres en cours de préparation</t>
  </si>
  <si>
    <t>Composantes III</t>
  </si>
  <si>
    <r>
      <t>Acquisition de quatre-vingts (80) batteries pour r</t>
    </r>
    <r>
      <rPr>
        <sz val="8"/>
        <color theme="1"/>
        <rFont val="Calibri"/>
        <family val="2"/>
      </rPr>
      <t>é</t>
    </r>
    <r>
      <rPr>
        <sz val="8"/>
        <color theme="1"/>
        <rFont val="Times New Roman"/>
        <family val="1"/>
      </rPr>
      <t>paration d'unit</t>
    </r>
    <r>
      <rPr>
        <sz val="8"/>
        <color theme="1"/>
        <rFont val="Calibri"/>
        <family val="2"/>
      </rPr>
      <t>é</t>
    </r>
    <r>
      <rPr>
        <sz val="8"/>
        <color theme="1"/>
        <rFont val="Times New Roman"/>
        <family val="1"/>
      </rPr>
      <t>s de froid, panneaux, poteaux + modules</t>
    </r>
  </si>
  <si>
    <t>MARNDR/SPS/B/AON-___/20</t>
  </si>
  <si>
    <t>Composante I</t>
  </si>
  <si>
    <r>
      <t>Acquisition de camion r</t>
    </r>
    <r>
      <rPr>
        <sz val="8"/>
        <color theme="1"/>
        <rFont val="Calibri"/>
        <family val="2"/>
      </rPr>
      <t>é</t>
    </r>
    <r>
      <rPr>
        <sz val="8"/>
        <color theme="1"/>
        <rFont val="Times New Roman"/>
        <family val="1"/>
      </rPr>
      <t>frig</t>
    </r>
    <r>
      <rPr>
        <sz val="8"/>
        <color theme="1"/>
        <rFont val="Calibri"/>
        <family val="2"/>
      </rPr>
      <t>é</t>
    </r>
    <r>
      <rPr>
        <sz val="8"/>
        <color theme="1"/>
        <rFont val="Times New Roman"/>
        <family val="1"/>
      </rPr>
      <t>r</t>
    </r>
    <r>
      <rPr>
        <sz val="8"/>
        <color theme="1"/>
        <rFont val="Calibri"/>
        <family val="2"/>
      </rPr>
      <t>é</t>
    </r>
  </si>
  <si>
    <t>MARNDR/SPS/B/CP-___/20</t>
  </si>
  <si>
    <r>
      <t>Acquisition de mat</t>
    </r>
    <r>
      <rPr>
        <sz val="8"/>
        <color theme="1"/>
        <rFont val="Calibri"/>
        <family val="2"/>
      </rPr>
      <t>é</t>
    </r>
    <r>
      <rPr>
        <sz val="8"/>
        <color theme="1"/>
        <rFont val="Times New Roman"/>
        <family val="1"/>
      </rPr>
      <t>riels de bureaux et d'informatique pour l'UPS</t>
    </r>
  </si>
  <si>
    <t>CP</t>
  </si>
  <si>
    <t>Juin 2020</t>
  </si>
  <si>
    <r>
      <t>Acquisition de glaci</t>
    </r>
    <r>
      <rPr>
        <sz val="8"/>
        <color theme="1"/>
        <rFont val="Calibri"/>
        <family val="2"/>
      </rPr>
      <t>è</t>
    </r>
    <r>
      <rPr>
        <sz val="8"/>
        <color theme="1"/>
        <rFont val="Times New Roman"/>
        <family val="1"/>
      </rPr>
      <t>res pour vaccination</t>
    </r>
  </si>
  <si>
    <t>Avril 2010</t>
  </si>
  <si>
    <t>Août 2020</t>
  </si>
  <si>
    <t>SOUS-TOTAL 1</t>
  </si>
  <si>
    <t>2. TRAVAUX (T)</t>
  </si>
  <si>
    <t>MARNDR/SPS/T/AON-_____/20</t>
  </si>
  <si>
    <t>Composante IV</t>
  </si>
  <si>
    <r>
      <t>R</t>
    </r>
    <r>
      <rPr>
        <sz val="8"/>
        <color theme="1"/>
        <rFont val="Calibri"/>
        <family val="2"/>
      </rPr>
      <t>é</t>
    </r>
    <r>
      <rPr>
        <sz val="8"/>
        <color theme="1"/>
        <rFont val="Times New Roman"/>
        <family val="1"/>
      </rPr>
      <t>habilitation du LVCQAT</t>
    </r>
  </si>
  <si>
    <t>Septembre 2020</t>
  </si>
  <si>
    <r>
      <t>F</t>
    </r>
    <r>
      <rPr>
        <sz val="8"/>
        <color theme="1"/>
        <rFont val="Calibri"/>
        <family val="2"/>
      </rPr>
      <t>é</t>
    </r>
    <r>
      <rPr>
        <sz val="8"/>
        <color theme="1"/>
        <rFont val="Times New Roman"/>
        <family val="1"/>
      </rPr>
      <t>vrier 2021</t>
    </r>
  </si>
  <si>
    <t>SOUS-TOTAL 2</t>
  </si>
  <si>
    <t>3. SERVICES NON CONSULTATIFS (SNC)</t>
  </si>
  <si>
    <t>SOUS-TOTAL 3</t>
  </si>
  <si>
    <t xml:space="preserve">4. BUREAUX DE SERVICES-CONSEILS  (PI)                                                                                                                                     </t>
  </si>
  <si>
    <t> MARNDR/SPS/PI/SED-02/19</t>
  </si>
  <si>
    <t>Composantes IV et II</t>
  </si>
  <si>
    <t>Assistant technique international en appui au fonctionnement des laboratoires LVCQAT et DPV</t>
  </si>
  <si>
    <t>SED</t>
  </si>
  <si>
    <t>Ex ante</t>
  </si>
  <si>
    <t>Août 2019</t>
  </si>
  <si>
    <t>CIRAD, Clause 3.10 (d) document 2350-9</t>
  </si>
  <si>
    <t>En cours</t>
  </si>
  <si>
    <t>MARNDR/SPS/QC-___/20</t>
  </si>
  <si>
    <t>ADM</t>
  </si>
  <si>
    <t>Audit annuel du Programme (octobre 2019 - septembre 2021</t>
  </si>
  <si>
    <t>SFQC</t>
  </si>
  <si>
    <t>Ex-Ante</t>
  </si>
  <si>
    <t>Mars 2020</t>
  </si>
  <si>
    <r>
      <t>Supervision des travaux de r</t>
    </r>
    <r>
      <rPr>
        <sz val="8"/>
        <color rgb="FF222222"/>
        <rFont val="Calibri"/>
        <family val="2"/>
      </rPr>
      <t>é</t>
    </r>
    <r>
      <rPr>
        <sz val="8"/>
        <color rgb="FF222222"/>
        <rFont val="Times New Roman"/>
        <family val="1"/>
      </rPr>
      <t>habilitation du LVCQAT</t>
    </r>
  </si>
  <si>
    <t>SOUS-TOTAL 4</t>
  </si>
  <si>
    <t xml:space="preserve">5. CONSULTANTS INDIVIDUELS         (CI)                                                                                                                                                              </t>
  </si>
  <si>
    <t>SOUS-TOTAL 5</t>
  </si>
  <si>
    <t>6. DÉPENSES OPÉRATIONNELLES  (DO)</t>
  </si>
  <si>
    <t>MARNDR/SPS/P/DO-__/20</t>
  </si>
  <si>
    <t>Ingénieur pour maitrise d'ouvrage UPS</t>
  </si>
  <si>
    <t>N/A</t>
  </si>
  <si>
    <r>
      <t>Adjug</t>
    </r>
    <r>
      <rPr>
        <sz val="8"/>
        <color theme="1"/>
        <rFont val="Calibri"/>
        <family val="2"/>
      </rPr>
      <t>é</t>
    </r>
  </si>
  <si>
    <t>Consultant PGES</t>
  </si>
  <si>
    <t>Octobre 2019</t>
  </si>
  <si>
    <t>MARNDR/SPS/P/DO-__/19</t>
  </si>
  <si>
    <t>MVZ- Responsable Service Surveillance  Epidémiologique</t>
  </si>
  <si>
    <t>MVZ- Responsable de la formation , de l'information sanitaire et vétérinaire</t>
  </si>
  <si>
    <t>Coordonnateur Centre</t>
  </si>
  <si>
    <t>Coordonnateur Ouest</t>
  </si>
  <si>
    <t>Coordonnateur Nord-Ouest</t>
  </si>
  <si>
    <t>Coordonnateur Nord</t>
  </si>
  <si>
    <t>Coordonnateur Sud</t>
  </si>
  <si>
    <t>Coordonnateur Grand-Anse</t>
  </si>
  <si>
    <t>Coordonnateur Nippes</t>
  </si>
  <si>
    <t>Coordonnateur Sud-Est</t>
  </si>
  <si>
    <t>Coordonnateur Nord-Est</t>
  </si>
  <si>
    <t>Coordonnateur Artibonite</t>
  </si>
  <si>
    <t>Agent Inspecteur Polyvalent UPS</t>
  </si>
  <si>
    <t>Administration</t>
  </si>
  <si>
    <t>Secrétaire de Direction (Coordinnation)</t>
  </si>
  <si>
    <t>Comptable</t>
  </si>
  <si>
    <t>Chauffeur</t>
  </si>
  <si>
    <t>SOUS-TOTAL 6</t>
  </si>
  <si>
    <t>TOTAL</t>
  </si>
  <si>
    <r>
      <rPr>
        <b/>
        <sz val="9"/>
        <color theme="1"/>
        <rFont val="Times New Roman"/>
        <family val="1"/>
      </rPr>
      <t xml:space="preserve">(1) LE NUMERO DE REFERENCE </t>
    </r>
    <r>
      <rPr>
        <sz val="9"/>
        <color theme="1"/>
        <rFont val="Times New Roman"/>
        <family val="1"/>
      </rPr>
      <t xml:space="preserve"> doit inclure les informations suivantes : Le numéro de l'opération; l'unité d'exécution; le type de marché (B, T, SNC, PI, CI,DO); la méthode de sélection; la séquence; l'année. </t>
    </r>
  </si>
  <si>
    <r>
      <rPr>
        <b/>
        <sz val="9"/>
        <color theme="1"/>
        <rFont val="Times New Roman"/>
        <family val="1"/>
      </rPr>
      <t>(2) METHODE DE PDM</t>
    </r>
    <r>
      <rPr>
        <sz val="9"/>
        <color theme="1"/>
        <rFont val="Times New Roman"/>
        <family val="1"/>
      </rPr>
      <t>- Biens et Travaux: AOI - Appel d'Offres International; CP - Comparaison de Prix; ED - Entente Directe; FA - Force Account (En régie); Bureaux de Services Conseils :  SFQC - Sélection fondée sur la qualité et le coût; SFQ - Sélection fondée sur la qualité; SCBD - Sélection dans le cadre d'un budget déterminé; SMC - Sélection au « moindre coût »; QC - Sélection fondée sur les qualifications des consultants; SED - Sélection par entente directe; Services de Consultants Individuels: QCNI - Sélection fondée sur les qualifications des consultants individuels nationaux; QCII - Sélection fondée sur les qualifications des consultants individuels internationaux.</t>
    </r>
  </si>
  <si>
    <r>
      <rPr>
        <b/>
        <sz val="9"/>
        <color theme="1"/>
        <rFont val="Times New Roman"/>
        <family val="1"/>
      </rPr>
      <t>(3) ENTENTE DIRECTE</t>
    </r>
    <r>
      <rPr>
        <sz val="9"/>
        <color theme="1"/>
        <rFont val="Times New Roman"/>
        <family val="1"/>
      </rPr>
      <t xml:space="preserve"> - Chaque contrat dans le quel la methode d'entente direct est proposée inclue le numero de la clause et l'alinea correspondant aux Politiques de Passation des Marches de la BID. Réferences: 3.6 (a) ou (b) ou (c) ou (d) des GN-2349-9 pour Biens, Services et Travaux; 3.10 (a) ou (b) ou (c) ou (d) des GN-2350-9 pour Firmes de Consultation; et 5.4 (a) ou (b) ou (c) ou (d) des GN-2350-9 pour Consultants Individuels.</t>
    </r>
  </si>
  <si>
    <r>
      <rPr>
        <b/>
        <sz val="9"/>
        <color theme="1"/>
        <rFont val="Times New Roman"/>
        <family val="1"/>
      </rPr>
      <t>(4) STATUT</t>
    </r>
    <r>
      <rPr>
        <sz val="9"/>
        <color theme="1"/>
        <rFont val="Times New Roman"/>
        <family val="1"/>
      </rPr>
      <t>: En attente - Processus pas encore commencé ; En cours - Processus de passation des marchés en cours ; Adjugé non-objection de la Banque obtenue pour l'adjudication ; Annulé - Processus annulé ; Clôturé - Contrat dûment exécuté - dernier paiement exécuté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</si>
</sst>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d\-mmm\-yy;@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i/>
      <sz val="8"/>
      <color theme="1"/>
      <name val="Times New Roman"/>
      <family val="1"/>
    </font>
    <font>
      <sz val="8"/>
      <color theme="1"/>
      <name val="Calibri"/>
      <family val="2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name val="Arial"/>
      <family val="2"/>
    </font>
    <font>
      <b/>
      <sz val="9"/>
      <color theme="1"/>
      <name val="Times New Roman"/>
      <family val="1"/>
    </font>
    <font>
      <sz val="8"/>
      <name val="Times New Roman"/>
      <family val="1"/>
    </font>
    <font>
      <sz val="8"/>
      <name val="Calibri"/>
      <family val="2"/>
    </font>
    <font>
      <sz val="9"/>
      <color rgb="FFFF0000"/>
      <name val="Times New Roman"/>
      <family val="1"/>
    </font>
    <font>
      <b/>
      <i/>
      <sz val="8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8"/>
      <color rgb="FF222222"/>
      <name val="Times New Roman"/>
      <family val="1"/>
    </font>
    <font>
      <sz val="8"/>
      <color rgb="FF222222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8" fillId="0" borderId="0"/>
  </cellStyleXfs>
  <cellXfs count="190">
    <xf numFmtId="0" fontId="0" fillId="0" borderId="0" xfId="0"/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justify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6" fillId="2" borderId="6" xfId="3" applyFont="1" applyFill="1" applyBorder="1" applyAlignment="1">
      <alignment horizontal="center" vertical="center" wrapText="1"/>
    </xf>
    <xf numFmtId="0" fontId="6" fillId="2" borderId="0" xfId="4" applyFont="1" applyFill="1" applyAlignment="1">
      <alignment vertical="center" wrapText="1"/>
    </xf>
    <xf numFmtId="0" fontId="6" fillId="2" borderId="0" xfId="3" applyFont="1" applyFill="1"/>
    <xf numFmtId="0" fontId="6" fillId="2" borderId="1" xfId="3" applyFont="1" applyFill="1" applyBorder="1" applyAlignment="1">
      <alignment horizontal="center" vertical="center" wrapText="1"/>
    </xf>
    <xf numFmtId="0" fontId="5" fillId="3" borderId="7" xfId="3" applyFont="1" applyFill="1" applyBorder="1" applyAlignment="1">
      <alignment horizontal="center" vertical="center" wrapText="1"/>
    </xf>
    <xf numFmtId="0" fontId="5" fillId="3" borderId="8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6" fillId="2" borderId="8" xfId="3" applyFont="1" applyFill="1" applyBorder="1" applyAlignment="1">
      <alignment horizontal="center" vertical="center" wrapText="1"/>
    </xf>
    <xf numFmtId="0" fontId="2" fillId="4" borderId="2" xfId="3" applyFont="1" applyFill="1" applyBorder="1" applyAlignment="1">
      <alignment horizontal="left" vertical="center" wrapText="1"/>
    </xf>
    <xf numFmtId="0" fontId="2" fillId="4" borderId="3" xfId="3" applyFont="1" applyFill="1" applyBorder="1" applyAlignment="1">
      <alignment horizontal="left" vertical="center" wrapText="1"/>
    </xf>
    <xf numFmtId="0" fontId="2" fillId="4" borderId="4" xfId="3" applyFont="1" applyFill="1" applyBorder="1" applyAlignment="1">
      <alignment horizontal="left" vertical="center" wrapText="1"/>
    </xf>
    <xf numFmtId="0" fontId="9" fillId="2" borderId="2" xfId="3" applyFont="1" applyFill="1" applyBorder="1" applyAlignment="1">
      <alignment horizontal="left" vertical="center" wrapText="1"/>
    </xf>
    <xf numFmtId="0" fontId="9" fillId="2" borderId="1" xfId="3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2" applyFont="1" applyFill="1" applyBorder="1" applyAlignment="1">
      <alignment horizontal="center" vertical="center" wrapText="1"/>
    </xf>
    <xf numFmtId="9" fontId="5" fillId="2" borderId="1" xfId="2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0" xfId="4" applyFont="1" applyAlignment="1">
      <alignment vertical="center" wrapText="1"/>
    </xf>
    <xf numFmtId="0" fontId="6" fillId="0" borderId="0" xfId="3" applyFont="1"/>
    <xf numFmtId="0" fontId="6" fillId="0" borderId="1" xfId="3" applyFont="1" applyBorder="1"/>
    <xf numFmtId="0" fontId="10" fillId="2" borderId="1" xfId="0" applyFont="1" applyFill="1" applyBorder="1" applyAlignment="1">
      <alignment horizontal="justify" vertical="center" wrapText="1"/>
    </xf>
    <xf numFmtId="0" fontId="5" fillId="2" borderId="1" xfId="3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9" fontId="10" fillId="2" borderId="1" xfId="2" applyFont="1" applyFill="1" applyBorder="1" applyAlignment="1">
      <alignment horizontal="center" vertical="center" wrapText="1"/>
    </xf>
    <xf numFmtId="9" fontId="10" fillId="2" borderId="1" xfId="2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2" borderId="0" xfId="4" applyFont="1" applyFill="1" applyAlignment="1">
      <alignment vertical="center" wrapText="1"/>
    </xf>
    <xf numFmtId="0" fontId="12" fillId="2" borderId="0" xfId="3" applyFont="1" applyFill="1"/>
    <xf numFmtId="0" fontId="12" fillId="2" borderId="1" xfId="3" applyFont="1" applyFill="1" applyBorder="1"/>
    <xf numFmtId="0" fontId="12" fillId="2" borderId="0" xfId="0" applyFont="1" applyFill="1"/>
    <xf numFmtId="0" fontId="10" fillId="0" borderId="1" xfId="0" applyFont="1" applyBorder="1" applyAlignment="1">
      <alignment horizontal="center" vertical="center" wrapText="1"/>
    </xf>
    <xf numFmtId="0" fontId="5" fillId="0" borderId="1" xfId="3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3" applyNumberFormat="1" applyFont="1" applyBorder="1" applyAlignment="1">
      <alignment horizontal="center" vertical="center" wrapText="1"/>
    </xf>
    <xf numFmtId="9" fontId="5" fillId="0" borderId="1" xfId="2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5" borderId="2" xfId="3" applyFont="1" applyFill="1" applyBorder="1" applyAlignment="1">
      <alignment horizontal="left" vertical="center" wrapText="1"/>
    </xf>
    <xf numFmtId="0" fontId="9" fillId="2" borderId="0" xfId="3" applyFont="1" applyFill="1" applyAlignment="1">
      <alignment horizontal="left" vertical="center" wrapText="1"/>
    </xf>
    <xf numFmtId="43" fontId="6" fillId="2" borderId="0" xfId="1" applyFont="1" applyFill="1"/>
    <xf numFmtId="0" fontId="5" fillId="2" borderId="1" xfId="3" applyFont="1" applyFill="1" applyBorder="1" applyAlignment="1">
      <alignment horizontal="left" vertical="center" wrapText="1"/>
    </xf>
    <xf numFmtId="3" fontId="5" fillId="2" borderId="1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3" fontId="5" fillId="2" borderId="2" xfId="0" applyNumberFormat="1" applyFont="1" applyFill="1" applyBorder="1" applyAlignment="1">
      <alignment horizontal="center" vertical="center"/>
    </xf>
    <xf numFmtId="0" fontId="6" fillId="5" borderId="1" xfId="3" applyFont="1" applyFill="1" applyBorder="1"/>
    <xf numFmtId="0" fontId="6" fillId="2" borderId="1" xfId="3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1" xfId="3" applyFont="1" applyFill="1" applyBorder="1" applyAlignment="1">
      <alignment wrapText="1"/>
    </xf>
    <xf numFmtId="0" fontId="13" fillId="4" borderId="2" xfId="3" applyFont="1" applyFill="1" applyBorder="1" applyAlignment="1">
      <alignment vertical="center" wrapText="1"/>
    </xf>
    <xf numFmtId="0" fontId="13" fillId="4" borderId="3" xfId="3" applyFont="1" applyFill="1" applyBorder="1" applyAlignment="1">
      <alignment vertical="center" wrapText="1"/>
    </xf>
    <xf numFmtId="0" fontId="13" fillId="4" borderId="4" xfId="3" applyFont="1" applyFill="1" applyBorder="1" applyAlignment="1">
      <alignment vertical="center" wrapText="1"/>
    </xf>
    <xf numFmtId="43" fontId="13" fillId="4" borderId="2" xfId="1" applyFont="1" applyFill="1" applyBorder="1" applyAlignment="1">
      <alignment vertical="center" wrapText="1"/>
    </xf>
    <xf numFmtId="0" fontId="13" fillId="4" borderId="1" xfId="3" applyFont="1" applyFill="1" applyBorder="1" applyAlignment="1">
      <alignment vertical="center" wrapText="1"/>
    </xf>
    <xf numFmtId="0" fontId="14" fillId="2" borderId="1" xfId="0" applyFont="1" applyFill="1" applyBorder="1"/>
    <xf numFmtId="0" fontId="14" fillId="2" borderId="0" xfId="4" applyFont="1" applyFill="1" applyAlignment="1">
      <alignment vertical="center" wrapText="1"/>
    </xf>
    <xf numFmtId="0" fontId="14" fillId="2" borderId="0" xfId="0" applyFont="1" applyFill="1"/>
    <xf numFmtId="0" fontId="2" fillId="2" borderId="1" xfId="3" applyFont="1" applyFill="1" applyBorder="1" applyAlignment="1">
      <alignment vertical="center" wrapText="1"/>
    </xf>
    <xf numFmtId="0" fontId="2" fillId="2" borderId="1" xfId="3" applyFont="1" applyFill="1" applyBorder="1" applyAlignment="1">
      <alignment horizontal="justify" vertical="center" wrapText="1"/>
    </xf>
    <xf numFmtId="43" fontId="2" fillId="2" borderId="2" xfId="1" applyFont="1" applyFill="1" applyBorder="1" applyAlignment="1">
      <alignment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2" fillId="4" borderId="9" xfId="3" applyFont="1" applyFill="1" applyBorder="1" applyAlignment="1">
      <alignment horizontal="left" vertical="center" wrapText="1"/>
    </xf>
    <xf numFmtId="0" fontId="2" fillId="4" borderId="10" xfId="3" applyFont="1" applyFill="1" applyBorder="1" applyAlignment="1">
      <alignment horizontal="left" vertical="center" wrapText="1"/>
    </xf>
    <xf numFmtId="0" fontId="2" fillId="4" borderId="10" xfId="3" applyFont="1" applyFill="1" applyBorder="1" applyAlignment="1">
      <alignment horizontal="left" vertical="center" wrapText="1"/>
    </xf>
    <xf numFmtId="0" fontId="2" fillId="4" borderId="1" xfId="3" applyFont="1" applyFill="1" applyBorder="1" applyAlignment="1">
      <alignment horizontal="left" vertical="center"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3" applyFont="1" applyFill="1" applyBorder="1" applyAlignment="1">
      <alignment horizontal="left" vertical="center" wrapText="1"/>
    </xf>
    <xf numFmtId="0" fontId="2" fillId="2" borderId="10" xfId="3" applyFont="1" applyFill="1" applyBorder="1" applyAlignment="1">
      <alignment horizontal="left" vertical="center" wrapText="1"/>
    </xf>
    <xf numFmtId="0" fontId="2" fillId="2" borderId="1" xfId="3" applyFont="1" applyFill="1" applyBorder="1" applyAlignment="1">
      <alignment horizontal="left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/>
    </xf>
    <xf numFmtId="0" fontId="6" fillId="2" borderId="8" xfId="0" applyFont="1" applyFill="1" applyBorder="1"/>
    <xf numFmtId="0" fontId="14" fillId="2" borderId="0" xfId="4" applyFont="1" applyFill="1" applyAlignment="1">
      <alignment horizontal="left" vertical="center" wrapText="1"/>
    </xf>
    <xf numFmtId="0" fontId="14" fillId="2" borderId="3" xfId="4" applyFont="1" applyFill="1" applyBorder="1" applyAlignment="1">
      <alignment horizontal="left" vertical="center" wrapText="1"/>
    </xf>
    <xf numFmtId="0" fontId="15" fillId="2" borderId="8" xfId="3" applyFont="1" applyFill="1" applyBorder="1" applyAlignment="1">
      <alignment horizontal="left" vertical="center" wrapText="1"/>
    </xf>
    <xf numFmtId="0" fontId="9" fillId="2" borderId="8" xfId="3" applyFont="1" applyFill="1" applyBorder="1" applyAlignment="1">
      <alignment horizontal="left" vertical="center" wrapText="1"/>
    </xf>
    <xf numFmtId="0" fontId="9" fillId="2" borderId="11" xfId="3" applyFont="1" applyFill="1" applyBorder="1" applyAlignment="1">
      <alignment horizontal="left" vertical="center" wrapText="1"/>
    </xf>
    <xf numFmtId="0" fontId="9" fillId="2" borderId="8" xfId="3" applyFont="1" applyFill="1" applyBorder="1" applyAlignment="1">
      <alignment horizontal="left" vertical="center" wrapText="1"/>
    </xf>
    <xf numFmtId="43" fontId="2" fillId="2" borderId="1" xfId="3" applyNumberFormat="1" applyFont="1" applyFill="1" applyBorder="1" applyAlignment="1">
      <alignment horizontal="left" vertical="center" wrapText="1"/>
    </xf>
    <xf numFmtId="0" fontId="9" fillId="2" borderId="10" xfId="3" applyFont="1" applyFill="1" applyBorder="1" applyAlignment="1">
      <alignment horizontal="left" vertical="center" wrapText="1"/>
    </xf>
    <xf numFmtId="0" fontId="13" fillId="4" borderId="12" xfId="3" applyFont="1" applyFill="1" applyBorder="1" applyAlignment="1">
      <alignment horizontal="left" vertical="center" wrapText="1"/>
    </xf>
    <xf numFmtId="0" fontId="13" fillId="4" borderId="13" xfId="3" applyFont="1" applyFill="1" applyBorder="1" applyAlignment="1">
      <alignment horizontal="left" vertical="center" wrapText="1"/>
    </xf>
    <xf numFmtId="0" fontId="13" fillId="4" borderId="14" xfId="3" applyFont="1" applyFill="1" applyBorder="1" applyAlignment="1">
      <alignment horizontal="left" vertical="center" wrapText="1"/>
    </xf>
    <xf numFmtId="39" fontId="13" fillId="4" borderId="12" xfId="1" applyNumberFormat="1" applyFont="1" applyFill="1" applyBorder="1" applyAlignment="1">
      <alignment vertical="center" wrapText="1"/>
    </xf>
    <xf numFmtId="0" fontId="6" fillId="4" borderId="0" xfId="0" applyFont="1" applyFill="1" applyAlignment="1">
      <alignment horizontal="center"/>
    </xf>
    <xf numFmtId="0" fontId="16" fillId="2" borderId="1" xfId="0" applyFont="1" applyFill="1" applyBorder="1" applyAlignment="1">
      <alignment wrapText="1"/>
    </xf>
    <xf numFmtId="9" fontId="5" fillId="2" borderId="1" xfId="2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wrapText="1"/>
    </xf>
    <xf numFmtId="0" fontId="6" fillId="2" borderId="0" xfId="4" applyFont="1" applyFill="1" applyAlignment="1">
      <alignment horizontal="left" vertical="center" wrapText="1"/>
    </xf>
    <xf numFmtId="0" fontId="6" fillId="2" borderId="3" xfId="4" applyFont="1" applyFill="1" applyBorder="1" applyAlignment="1">
      <alignment horizontal="left" vertical="center" wrapText="1"/>
    </xf>
    <xf numFmtId="0" fontId="10" fillId="2" borderId="1" xfId="3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vertical="top" wrapText="1"/>
    </xf>
    <xf numFmtId="0" fontId="13" fillId="4" borderId="1" xfId="3" applyFont="1" applyFill="1" applyBorder="1" applyAlignment="1">
      <alignment vertical="center" wrapText="1"/>
    </xf>
    <xf numFmtId="0" fontId="13" fillId="4" borderId="1" xfId="3" applyFont="1" applyFill="1" applyBorder="1" applyAlignment="1">
      <alignment horizontal="justify" vertical="center" wrapText="1"/>
    </xf>
    <xf numFmtId="0" fontId="3" fillId="4" borderId="1" xfId="0" applyFont="1" applyFill="1" applyBorder="1"/>
    <xf numFmtId="43" fontId="13" fillId="4" borderId="1" xfId="1" applyFont="1" applyFill="1" applyBorder="1" applyAlignment="1">
      <alignment vertic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justify"/>
    </xf>
    <xf numFmtId="3" fontId="5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center"/>
    </xf>
    <xf numFmtId="0" fontId="5" fillId="0" borderId="6" xfId="3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/>
    </xf>
    <xf numFmtId="43" fontId="5" fillId="0" borderId="2" xfId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6" fillId="2" borderId="13" xfId="4" applyFont="1" applyFill="1" applyBorder="1" applyAlignment="1">
      <alignment horizontal="left" vertical="center" wrapText="1"/>
    </xf>
    <xf numFmtId="43" fontId="5" fillId="0" borderId="2" xfId="1" applyFont="1" applyBorder="1" applyAlignment="1">
      <alignment horizontal="right" vertical="center" wrapText="1"/>
    </xf>
    <xf numFmtId="0" fontId="5" fillId="0" borderId="6" xfId="0" applyFont="1" applyBorder="1" applyAlignment="1">
      <alignment wrapText="1"/>
    </xf>
    <xf numFmtId="43" fontId="5" fillId="0" borderId="2" xfId="1" applyFont="1" applyBorder="1"/>
    <xf numFmtId="165" fontId="5" fillId="0" borderId="2" xfId="1" applyNumberFormat="1" applyFont="1" applyBorder="1"/>
    <xf numFmtId="3" fontId="5" fillId="2" borderId="1" xfId="0" applyNumberFormat="1" applyFont="1" applyFill="1" applyBorder="1" applyAlignment="1">
      <alignment horizontal="center" vertical="center" wrapText="1"/>
    </xf>
    <xf numFmtId="0" fontId="13" fillId="4" borderId="1" xfId="3" applyFont="1" applyFill="1" applyBorder="1" applyAlignment="1">
      <alignment horizontal="left" vertical="center" wrapText="1"/>
    </xf>
    <xf numFmtId="0" fontId="3" fillId="4" borderId="1" xfId="3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vertical="center" wrapText="1"/>
    </xf>
    <xf numFmtId="3" fontId="13" fillId="4" borderId="1" xfId="3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14" fillId="2" borderId="13" xfId="4" applyFont="1" applyFill="1" applyBorder="1" applyAlignment="1">
      <alignment horizontal="left" vertical="center" wrapText="1"/>
    </xf>
    <xf numFmtId="0" fontId="9" fillId="2" borderId="1" xfId="3" applyFont="1" applyFill="1" applyBorder="1" applyAlignment="1">
      <alignment vertical="center" wrapText="1"/>
    </xf>
    <xf numFmtId="0" fontId="6" fillId="2" borderId="1" xfId="3" applyFont="1" applyFill="1" applyBorder="1" applyAlignment="1">
      <alignment vertical="center" wrapText="1"/>
    </xf>
    <xf numFmtId="0" fontId="6" fillId="2" borderId="1" xfId="3" applyFont="1" applyFill="1" applyBorder="1" applyAlignment="1">
      <alignment horizontal="justify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9" fillId="6" borderId="1" xfId="3" applyFont="1" applyFill="1" applyBorder="1" applyAlignment="1">
      <alignment vertical="center" wrapText="1"/>
    </xf>
    <xf numFmtId="0" fontId="6" fillId="6" borderId="1" xfId="3" applyFont="1" applyFill="1" applyBorder="1" applyAlignment="1">
      <alignment vertical="center" wrapText="1"/>
    </xf>
    <xf numFmtId="0" fontId="6" fillId="6" borderId="1" xfId="3" applyFont="1" applyFill="1" applyBorder="1" applyAlignment="1">
      <alignment horizontal="justify" vertical="center" wrapText="1"/>
    </xf>
    <xf numFmtId="3" fontId="9" fillId="6" borderId="1" xfId="3" applyNumberFormat="1" applyFont="1" applyFill="1" applyBorder="1" applyAlignment="1">
      <alignment horizontal="center" vertical="center" wrapText="1"/>
    </xf>
    <xf numFmtId="0" fontId="6" fillId="6" borderId="1" xfId="3" applyFont="1" applyFill="1" applyBorder="1" applyAlignment="1">
      <alignment horizontal="center"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center"/>
    </xf>
    <xf numFmtId="0" fontId="6" fillId="2" borderId="1" xfId="3" applyFont="1" applyFill="1" applyBorder="1" applyAlignment="1">
      <alignment horizontal="left" vertical="center" wrapText="1"/>
    </xf>
    <xf numFmtId="0" fontId="6" fillId="2" borderId="1" xfId="3" applyFont="1" applyFill="1" applyBorder="1" applyAlignment="1">
      <alignment horizontal="left" vertical="center" wrapText="1"/>
    </xf>
    <xf numFmtId="0" fontId="6" fillId="0" borderId="1" xfId="0" applyFont="1" applyBorder="1"/>
    <xf numFmtId="0" fontId="6" fillId="0" borderId="0" xfId="4" applyFont="1"/>
    <xf numFmtId="0" fontId="6" fillId="0" borderId="0" xfId="4" applyFont="1" applyAlignment="1">
      <alignment horizontal="left" vertical="center" wrapText="1"/>
    </xf>
    <xf numFmtId="0" fontId="6" fillId="0" borderId="3" xfId="4" applyFont="1" applyBorder="1" applyAlignment="1">
      <alignment horizontal="left" vertical="center" wrapText="1"/>
    </xf>
    <xf numFmtId="0" fontId="6" fillId="0" borderId="0" xfId="0" applyFont="1" applyAlignment="1">
      <alignment horizontal="justify"/>
    </xf>
    <xf numFmtId="0" fontId="6" fillId="0" borderId="0" xfId="0" applyFont="1" applyAlignment="1">
      <alignment horizontal="center"/>
    </xf>
    <xf numFmtId="0" fontId="6" fillId="0" borderId="4" xfId="4" applyFont="1" applyBorder="1" applyAlignment="1">
      <alignment horizontal="left" vertical="center" wrapText="1"/>
    </xf>
    <xf numFmtId="43" fontId="6" fillId="0" borderId="0" xfId="1" applyFont="1"/>
    <xf numFmtId="43" fontId="6" fillId="0" borderId="0" xfId="0" applyNumberFormat="1" applyFont="1"/>
    <xf numFmtId="0" fontId="6" fillId="0" borderId="1" xfId="4" applyFont="1" applyBorder="1" applyAlignment="1">
      <alignment vertical="center" wrapText="1"/>
    </xf>
  </cellXfs>
  <cellStyles count="5">
    <cellStyle name="Comma" xfId="1" builtinId="3"/>
    <cellStyle name="Normal" xfId="0" builtinId="0"/>
    <cellStyle name="Normal 2" xfId="3" xr:uid="{B994E3BC-BFE4-4B1F-88D4-9014EF153915}"/>
    <cellStyle name="Normal 3" xfId="4" xr:uid="{E15F731D-8D2C-4BF8-A9FB-291E14A2C33E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drickj/AppData/Local/Microsoft/Windows/INetCache/Content.Outlook/ZFKSHO8S/HA-L1094%20POA%20%20PEP%20PPM-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dbg-my.sharepoint.com/Users/Harri/Desktop/PE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ina%20D.%20Laguerre\AppData\Local\Packages\Microsoft.MicrosoftEdge_8wekyb3d8bbwe\TempState\Downloads\D&#233;pense(1%20Mars%20au-12%20Juin%202018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ina%20D.%20Laguerre\AppData\Local\Packages\Microsoft.MicrosoftEdge_8wekyb3d8bbwe\TempState\Downloads\Users\charl\Macaya\Rapport\Enregistrements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ina%20D.%20Laguerre\AppData\Local\Packages\Microsoft.MicrosoftEdge_8wekyb3d8bbwe\TempState\Downloads\Document%20UGP\ACTIF\Payroll\Payroll%202018%20standar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2020"/>
      <sheetName val="PEP"/>
      <sheetName val="PPM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P"/>
      <sheetName val="listes"/>
      <sheetName val="Sheet3"/>
      <sheetName val="Sheet1"/>
    </sheetNames>
    <sheetDataSet>
      <sheetData sheetId="0"/>
      <sheetData sheetId="1">
        <row r="4">
          <cell r="O4" t="str">
            <v>Sites identifiés</v>
          </cell>
        </row>
        <row r="5">
          <cell r="O5" t="str">
            <v>DAO prêt à être publié</v>
          </cell>
        </row>
        <row r="6">
          <cell r="O6" t="str">
            <v>Réception des chantiers effectuée</v>
          </cell>
        </row>
        <row r="7">
          <cell r="O7" t="str">
            <v>Plans d'entretien des ouvrages approuvés</v>
          </cell>
        </row>
        <row r="8">
          <cell r="O8" t="str">
            <v>Menus technologiques validés</v>
          </cell>
        </row>
        <row r="9">
          <cell r="O9" t="str">
            <v>Registres établis</v>
          </cell>
        </row>
        <row r="10">
          <cell r="O10" t="str">
            <v>Système informatisé opérationnel</v>
          </cell>
        </row>
        <row r="11">
          <cell r="O11" t="str">
            <v>Contrat signé avec l'intermédiaire financier</v>
          </cell>
        </row>
        <row r="12">
          <cell r="O12" t="str">
            <v>Centre réhabilité</v>
          </cell>
        </row>
        <row r="13">
          <cell r="O13" t="str">
            <v>Firme pour le design recrutée</v>
          </cell>
        </row>
        <row r="14">
          <cell r="O14" t="str">
            <v>DDE équipées</v>
          </cell>
        </row>
        <row r="15">
          <cell r="O15" t="str">
            <v>DDA équipées</v>
          </cell>
        </row>
        <row r="16">
          <cell r="O16" t="str">
            <v>CGBV formés</v>
          </cell>
        </row>
        <row r="17">
          <cell r="O17" t="str">
            <v>CGBV disposent réglements intérieurs</v>
          </cell>
        </row>
        <row r="18">
          <cell r="O18" t="str">
            <v>Contrat signé avec le prestataire de services</v>
          </cell>
        </row>
        <row r="19">
          <cell r="O19" t="str">
            <v>Promotion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"/>
      <sheetName val="Vir"/>
      <sheetName val="REQ CK"/>
      <sheetName val="REQ VIR"/>
      <sheetName val="xpen"/>
      <sheetName val="Arr"/>
      <sheetName val="EF"/>
      <sheetName val="relevé FRH G"/>
      <sheetName val="Rec Fév"/>
      <sheetName val="Rec Mars"/>
      <sheetName val="Rec Avril"/>
      <sheetName val="Charte"/>
      <sheetName val="Composante"/>
      <sheetName val="Bénéficiaires"/>
      <sheetName val="Sheet1"/>
      <sheetName val="ligne"/>
      <sheetName val="Taux d'imp"/>
      <sheetName val="CK Void"/>
      <sheetName val="Sheet2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S-Cat</v>
          </cell>
          <cell r="D3" t="str">
            <v>Désignation</v>
          </cell>
          <cell r="F3" t="str">
            <v>Cat</v>
          </cell>
          <cell r="J3" t="str">
            <v>Prod</v>
          </cell>
          <cell r="L3" t="str">
            <v>Sprod</v>
          </cell>
          <cell r="P3" t="str">
            <v>Employés</v>
          </cell>
          <cell r="R3" t="str">
            <v>Autres dépenses</v>
          </cell>
          <cell r="T3" t="str">
            <v>Référence</v>
          </cell>
        </row>
        <row r="4">
          <cell r="B4" t="str">
            <v>Amenagement de Pistes ruraux</v>
          </cell>
          <cell r="D4" t="str">
            <v>Achat Véhicule</v>
          </cell>
          <cell r="F4" t="str">
            <v>Améliorer l'attractivité du territoire de la zone tampon selon une gestion durable</v>
          </cell>
          <cell r="J4" t="str">
            <v>01.01.00</v>
          </cell>
          <cell r="L4" t="str">
            <v>01.01.00.00</v>
          </cell>
          <cell r="P4" t="str">
            <v>AFRICOT Arnold</v>
          </cell>
          <cell r="R4" t="str">
            <v xml:space="preserve"> 6 motocyclettes + entretien</v>
          </cell>
          <cell r="T4">
            <v>902770</v>
          </cell>
        </row>
        <row r="5">
          <cell r="B5" t="str">
            <v xml:space="preserve">Appui aux agriculteurs </v>
          </cell>
          <cell r="D5" t="str">
            <v>Achat vehicules de surveillance</v>
          </cell>
          <cell r="F5" t="str">
            <v xml:space="preserve">Aménagement de bassins versants </v>
          </cell>
          <cell r="J5" t="str">
            <v>01.04.00</v>
          </cell>
          <cell r="L5" t="str">
            <v>01.04.00.00</v>
          </cell>
          <cell r="P5" t="str">
            <v>ALTY André Anel</v>
          </cell>
          <cell r="R5" t="str">
            <v>1 Véhicule Administratif + entretien</v>
          </cell>
          <cell r="T5">
            <v>902769</v>
          </cell>
        </row>
        <row r="6">
          <cell r="B6" t="str">
            <v>Audubon</v>
          </cell>
          <cell r="D6" t="str">
            <v xml:space="preserve">Aménagement de bassins versants </v>
          </cell>
          <cell r="F6" t="str">
            <v xml:space="preserve">Audit </v>
          </cell>
          <cell r="J6" t="str">
            <v>01.05.00</v>
          </cell>
          <cell r="L6" t="str">
            <v>01.05.01.00</v>
          </cell>
          <cell r="P6" t="str">
            <v>BEAUBRUN Wanzor</v>
          </cell>
          <cell r="R6" t="str">
            <v xml:space="preserve">1 Véhicule direction  (SE-03438)+entretien </v>
          </cell>
        </row>
        <row r="7">
          <cell r="B7" t="str">
            <v>Communication</v>
          </cell>
          <cell r="D7" t="str">
            <v>Appel à proposition</v>
          </cell>
          <cell r="F7" t="str">
            <v>Evaluation</v>
          </cell>
          <cell r="J7" t="str">
            <v>01.06.00</v>
          </cell>
          <cell r="L7" t="str">
            <v>01.05.02.00</v>
          </cell>
          <cell r="P7" t="str">
            <v>BELJEAN Esténio</v>
          </cell>
          <cell r="R7" t="str">
            <v>1 véhicule technique (04948/00188) + entretien</v>
          </cell>
        </row>
        <row r="8">
          <cell r="B8" t="str">
            <v>Correction Ravine</v>
          </cell>
          <cell r="D8" t="str">
            <v>Assistance et suivi</v>
          </cell>
          <cell r="F8" t="str">
            <v xml:space="preserve">Gestion du projet </v>
          </cell>
          <cell r="J8" t="str">
            <v>01.07.00</v>
          </cell>
          <cell r="L8" t="str">
            <v>01.05.03.00</v>
          </cell>
          <cell r="P8" t="str">
            <v>BLAISE Epanord</v>
          </cell>
          <cell r="R8" t="str">
            <v>Actions et supports de communication / sensibilisation</v>
          </cell>
        </row>
        <row r="9">
          <cell r="B9" t="str">
            <v>Delimitation physique</v>
          </cell>
          <cell r="D9" t="str">
            <v>Assistance technique</v>
          </cell>
          <cell r="F9" t="str">
            <v>Préserver les ressources naturelles du Parc Macaya</v>
          </cell>
          <cell r="J9" t="str">
            <v>01.10.00</v>
          </cell>
          <cell r="L9" t="str">
            <v>01.06.01.00</v>
          </cell>
          <cell r="P9" t="str">
            <v>CADET Jean Marc</v>
          </cell>
          <cell r="R9" t="str">
            <v xml:space="preserve">Aménagement de bassins versants </v>
          </cell>
        </row>
        <row r="10">
          <cell r="B10" t="str">
            <v>Evaluation</v>
          </cell>
          <cell r="D10" t="str">
            <v>Assurances Pour les Employés</v>
          </cell>
          <cell r="J10" t="str">
            <v>01.11.00</v>
          </cell>
          <cell r="L10" t="str">
            <v>01.06.02.00</v>
          </cell>
          <cell r="P10" t="str">
            <v>CHARLES Junior</v>
          </cell>
          <cell r="R10" t="str">
            <v>Animateurs locaux</v>
          </cell>
        </row>
        <row r="11">
          <cell r="B11" t="str">
            <v>Filière stratégique</v>
          </cell>
          <cell r="D11" t="str">
            <v>Audit GEF</v>
          </cell>
          <cell r="J11" t="str">
            <v>01.12.00</v>
          </cell>
          <cell r="L11" t="str">
            <v>01.07.01.00</v>
          </cell>
          <cell r="P11" t="str">
            <v>CHARLOT Géobert</v>
          </cell>
          <cell r="R11" t="str">
            <v>Appel à proposition</v>
          </cell>
        </row>
        <row r="12">
          <cell r="B12" t="str">
            <v>Frais administratif</v>
          </cell>
          <cell r="D12" t="str">
            <v>Audit HRF</v>
          </cell>
          <cell r="J12" t="str">
            <v>02.01.00</v>
          </cell>
          <cell r="L12" t="str">
            <v>01.07.01.01</v>
          </cell>
          <cell r="P12" t="str">
            <v>CHERY Frisner</v>
          </cell>
          <cell r="R12" t="str">
            <v xml:space="preserve">Assurance personnel </v>
          </cell>
        </row>
        <row r="13">
          <cell r="B13" t="str">
            <v>Frais de personnels</v>
          </cell>
          <cell r="D13" t="str">
            <v>Autres Charges Comite de Pilotage</v>
          </cell>
          <cell r="J13" t="str">
            <v>02.02.00</v>
          </cell>
          <cell r="L13" t="str">
            <v>01.07.01.02</v>
          </cell>
          <cell r="P13" t="str">
            <v>CIVIL Bruno</v>
          </cell>
          <cell r="R13" t="str">
            <v>Audit GEF</v>
          </cell>
        </row>
        <row r="14">
          <cell r="B14" t="str">
            <v>Frais de Verification</v>
          </cell>
          <cell r="D14" t="str">
            <v>Autres frais de fonctionnement</v>
          </cell>
          <cell r="J14" t="str">
            <v>02.03.00</v>
          </cell>
          <cell r="L14" t="str">
            <v>01.07.02.00</v>
          </cell>
          <cell r="P14" t="str">
            <v>CLERGEUS Djameson</v>
          </cell>
          <cell r="R14" t="str">
            <v>Audit HRF</v>
          </cell>
        </row>
        <row r="15">
          <cell r="B15" t="str">
            <v>Infrastructures</v>
          </cell>
          <cell r="D15" t="str">
            <v>Avenant ORE correction ravines</v>
          </cell>
          <cell r="J15" t="str">
            <v>02.04.00</v>
          </cell>
          <cell r="L15" t="str">
            <v>01.07.03.00</v>
          </cell>
          <cell r="P15" t="str">
            <v>DANIO Gérard</v>
          </cell>
          <cell r="R15" t="str">
            <v>Avenant ORE, correction ravines</v>
          </cell>
        </row>
        <row r="16">
          <cell r="B16" t="str">
            <v xml:space="preserve">Infrastructures communales </v>
          </cell>
          <cell r="D16" t="str">
            <v>Cadatre (Parc Macaya)</v>
          </cell>
          <cell r="J16" t="str">
            <v>03.00.00</v>
          </cell>
          <cell r="L16" t="str">
            <v>01.07.04.00</v>
          </cell>
          <cell r="P16" t="str">
            <v>DESILE DESTINE Horiol</v>
          </cell>
          <cell r="R16" t="str">
            <v>Bureau temporaire du Parc</v>
          </cell>
        </row>
        <row r="17">
          <cell r="B17" t="str">
            <v>Plan de gestion</v>
          </cell>
          <cell r="D17" t="str">
            <v>Carburant et lubrifiant</v>
          </cell>
          <cell r="J17" t="str">
            <v>03.02.00</v>
          </cell>
          <cell r="L17" t="str">
            <v>01.07.05.00</v>
          </cell>
          <cell r="P17" t="str">
            <v>DESPAGNE Joseph Fanèse</v>
          </cell>
          <cell r="R17" t="str">
            <v>Centre hébergement</v>
          </cell>
        </row>
        <row r="18">
          <cell r="B18" t="str">
            <v>Recherche scientifique</v>
          </cell>
          <cell r="D18" t="str">
            <v>Centre Hebergement</v>
          </cell>
          <cell r="J18" t="str">
            <v>03.03.00</v>
          </cell>
          <cell r="L18" t="str">
            <v>01.07.06.00</v>
          </cell>
          <cell r="P18" t="str">
            <v>DESPAGNE Junie</v>
          </cell>
          <cell r="R18" t="str">
            <v>Comités de pilotage et intercommunal</v>
          </cell>
        </row>
        <row r="19">
          <cell r="B19" t="str">
            <v>Sensibilisation éducation</v>
          </cell>
          <cell r="D19" t="str">
            <v>Construction</v>
          </cell>
          <cell r="J19" t="str">
            <v>03.04.00</v>
          </cell>
          <cell r="L19" t="str">
            <v>01.07.07.00</v>
          </cell>
          <cell r="P19" t="str">
            <v>DESPAGNE Lemy</v>
          </cell>
          <cell r="R19" t="str">
            <v>Construction de 9 cabanes en bois</v>
          </cell>
        </row>
        <row r="20">
          <cell r="B20" t="str">
            <v>Suivi Carbone</v>
          </cell>
          <cell r="D20" t="str">
            <v>Contrat Audubon</v>
          </cell>
          <cell r="J20" t="str">
            <v>04.01.00</v>
          </cell>
          <cell r="L20" t="str">
            <v>01.09.01.00</v>
          </cell>
          <cell r="P20" t="str">
            <v>DESPAGNE Mélisky</v>
          </cell>
          <cell r="R20" t="str">
            <v>Contrat Audubon (monitoring scientifique) - Gain de change sur contrat SAH</v>
          </cell>
        </row>
        <row r="21">
          <cell r="B21" t="str">
            <v>Surveillance</v>
          </cell>
          <cell r="D21" t="str">
            <v>Contrats des opérateurs</v>
          </cell>
          <cell r="J21" t="str">
            <v>04.02.00</v>
          </cell>
          <cell r="L21" t="str">
            <v>01.09.01.01</v>
          </cell>
          <cell r="P21" t="str">
            <v>DESPAGNE Phanel</v>
          </cell>
          <cell r="R21" t="str">
            <v>Contrat Société Audubon</v>
          </cell>
        </row>
        <row r="22">
          <cell r="D22" t="str">
            <v>Ecart sur Taux de Change</v>
          </cell>
          <cell r="J22" t="str">
            <v>04.03.00</v>
          </cell>
          <cell r="L22" t="str">
            <v>01.09.01.02</v>
          </cell>
          <cell r="P22" t="str">
            <v>DESPAGNE Pierre Raymond</v>
          </cell>
          <cell r="R22" t="str">
            <v>Contrats des opérateurs</v>
          </cell>
        </row>
        <row r="23">
          <cell r="D23" t="str">
            <v>Entretien et Réparation Polaris</v>
          </cell>
          <cell r="J23" t="str">
            <v>05.01.00</v>
          </cell>
          <cell r="L23" t="str">
            <v>01.09.02.00</v>
          </cell>
          <cell r="P23" t="str">
            <v>DORVILIER Robert</v>
          </cell>
          <cell r="R23" t="str">
            <v xml:space="preserve">Equipements (uniformes…) , matériels, entretien polaris </v>
          </cell>
        </row>
        <row r="24">
          <cell r="D24" t="str">
            <v>Entretien et Réparation Véhicule</v>
          </cell>
          <cell r="J24" t="str">
            <v>05.02.00</v>
          </cell>
          <cell r="L24" t="str">
            <v>01.09.03.00</v>
          </cell>
          <cell r="P24" t="str">
            <v>DUCLAIRE Franklin</v>
          </cell>
          <cell r="R24" t="str">
            <v>Equipements Electrique, Informatique, Mobilier, fourniture de bureau</v>
          </cell>
        </row>
        <row r="25">
          <cell r="D25" t="str">
            <v>Equipements generaux CS</v>
          </cell>
          <cell r="J25" t="str">
            <v>06.01.00</v>
          </cell>
          <cell r="L25" t="str">
            <v>01.09.03.01</v>
          </cell>
          <cell r="P25" t="str">
            <v>DUGE Max Rony</v>
          </cell>
          <cell r="R25" t="str">
            <v>Établissement du parc (zone centrale)</v>
          </cell>
        </row>
        <row r="26">
          <cell r="D26" t="str">
            <v>Equipements informatiques mobilier</v>
          </cell>
          <cell r="J26" t="str">
            <v>06.02.00</v>
          </cell>
          <cell r="L26" t="str">
            <v>01.10.01.00</v>
          </cell>
          <cell r="P26" t="str">
            <v>DUVERT Kesnel</v>
          </cell>
          <cell r="R26" t="str">
            <v>Études techniques</v>
          </cell>
        </row>
        <row r="27">
          <cell r="D27" t="str">
            <v>Etude  architect. et tech de constr</v>
          </cell>
          <cell r="J27" t="str">
            <v>01.09.00</v>
          </cell>
          <cell r="L27" t="str">
            <v>01.10.02.00</v>
          </cell>
          <cell r="P27" t="str">
            <v>ESPADY Pitchon</v>
          </cell>
          <cell r="R27" t="str">
            <v>Evaluation</v>
          </cell>
        </row>
        <row r="28">
          <cell r="D28" t="str">
            <v>Études techniques</v>
          </cell>
          <cell r="L28" t="str">
            <v>01.11.03.00</v>
          </cell>
          <cell r="P28" t="str">
            <v>ESPERAN Reberty</v>
          </cell>
          <cell r="R28" t="str">
            <v>Evaluation final GEF</v>
          </cell>
        </row>
        <row r="29">
          <cell r="D29" t="str">
            <v>Evaluation final GEF</v>
          </cell>
          <cell r="L29" t="str">
            <v>01.11.04.00</v>
          </cell>
          <cell r="P29" t="str">
            <v>EXUME Matanise</v>
          </cell>
          <cell r="R29" t="str">
            <v>Evaluation final HAX</v>
          </cell>
        </row>
        <row r="30">
          <cell r="D30" t="str">
            <v>Evaluation final HAX</v>
          </cell>
          <cell r="L30" t="str">
            <v>01.11.04.02</v>
          </cell>
          <cell r="P30" t="str">
            <v>FELIX Romy</v>
          </cell>
          <cell r="R30" t="str">
            <v>Execution</v>
          </cell>
        </row>
        <row r="31">
          <cell r="D31" t="str">
            <v>Formations Agents</v>
          </cell>
          <cell r="L31" t="str">
            <v>01.11.04.03</v>
          </cell>
          <cell r="P31" t="str">
            <v>FLERIDORT Elvius</v>
          </cell>
          <cell r="R31" t="str">
            <v>Execution des projets</v>
          </cell>
        </row>
        <row r="32">
          <cell r="D32" t="str">
            <v>Frais d'administration</v>
          </cell>
          <cell r="L32" t="str">
            <v>01.11.04.04</v>
          </cell>
          <cell r="P32" t="str">
            <v>FORTUNE Doner</v>
          </cell>
          <cell r="R32" t="str">
            <v>Exécution des projets</v>
          </cell>
        </row>
        <row r="33">
          <cell r="D33" t="str">
            <v>Frais de consultation</v>
          </cell>
          <cell r="L33" t="str">
            <v>01.11.05.00</v>
          </cell>
          <cell r="P33" t="str">
            <v>GARNIER Louiner</v>
          </cell>
          <cell r="R33" t="str">
            <v xml:space="preserve">Finalisation et Extension à Grande Colline du bornage du Parc </v>
          </cell>
        </row>
        <row r="34">
          <cell r="D34" t="str">
            <v>Frais de mission</v>
          </cell>
          <cell r="L34" t="str">
            <v>01.11.05.01</v>
          </cell>
          <cell r="P34" t="str">
            <v>GARRAUD Jean Herman</v>
          </cell>
          <cell r="R34" t="str">
            <v>Formation equipe Ministère</v>
          </cell>
        </row>
        <row r="35">
          <cell r="D35" t="str">
            <v>Frais de mission DISE</v>
          </cell>
          <cell r="L35" t="str">
            <v>01.11.05.02</v>
          </cell>
          <cell r="P35" t="str">
            <v>GENIS Widlin</v>
          </cell>
          <cell r="R35" t="str">
            <v>Formations Agents</v>
          </cell>
        </row>
        <row r="36">
          <cell r="D36" t="str">
            <v>Frais de mission MDE &amp; ANAP</v>
          </cell>
          <cell r="L36" t="str">
            <v>01.11.05.03</v>
          </cell>
          <cell r="P36" t="str">
            <v>HENRYS Ingrid</v>
          </cell>
          <cell r="R36" t="str">
            <v>Frais d'administration</v>
          </cell>
        </row>
        <row r="37">
          <cell r="D37" t="str">
            <v>Frais de suivi de l'UGP</v>
          </cell>
          <cell r="L37" t="str">
            <v>01.11.05.04</v>
          </cell>
          <cell r="P37" t="str">
            <v>HYPPOLITE Jean Marc</v>
          </cell>
          <cell r="R37" t="str">
            <v>Frais de fonctionnement</v>
          </cell>
        </row>
        <row r="38">
          <cell r="D38" t="str">
            <v>Frais de supervision</v>
          </cell>
          <cell r="L38" t="str">
            <v>01.11.05.05</v>
          </cell>
          <cell r="P38" t="str">
            <v>JEAN LOUIS  Vincent</v>
          </cell>
          <cell r="R38" t="str">
            <v>Frais de mission</v>
          </cell>
        </row>
        <row r="39">
          <cell r="D39" t="str">
            <v>Frais d'execution</v>
          </cell>
          <cell r="L39" t="str">
            <v>01.12.01.00</v>
          </cell>
          <cell r="P39" t="str">
            <v>JEAN MARIE Pierre Clavens</v>
          </cell>
          <cell r="R39" t="str">
            <v>Frais de mission + 1 chauffeur 2 (Vedner)</v>
          </cell>
        </row>
        <row r="40">
          <cell r="D40" t="str">
            <v>Frais d'execution des projets</v>
          </cell>
          <cell r="L40" t="str">
            <v>01.12.01.01</v>
          </cell>
          <cell r="P40" t="str">
            <v>JEAN PIERRE Jonas</v>
          </cell>
          <cell r="R40" t="str">
            <v>Frais de mission Communication + 1 chauffeur 3</v>
          </cell>
        </row>
        <row r="41">
          <cell r="D41" t="str">
            <v>Frais mission scientifique</v>
          </cell>
          <cell r="L41" t="str">
            <v>01.12.01.02</v>
          </cell>
          <cell r="P41" t="str">
            <v>JEUDY Hythéard Charlemagne</v>
          </cell>
          <cell r="R41" t="str">
            <v>Frais de mission Corps de surveillance de l' UGP</v>
          </cell>
        </row>
        <row r="42">
          <cell r="D42" t="str">
            <v>Frais pour Formation equipe</v>
          </cell>
          <cell r="L42" t="str">
            <v>01.12.02.00</v>
          </cell>
          <cell r="P42" t="str">
            <v>JOSEPH Jean Alex</v>
          </cell>
          <cell r="R42" t="str">
            <v>Frais de mission Direction(+chauffeur ancien Montfils)</v>
          </cell>
        </row>
        <row r="43">
          <cell r="D43" t="str">
            <v>Honoraires Consultants</v>
          </cell>
          <cell r="L43" t="str">
            <v>02.01.01.00</v>
          </cell>
          <cell r="P43" t="str">
            <v>JOSEPH Jean Pierre Richard</v>
          </cell>
          <cell r="R43" t="str">
            <v>Frais de mission DISE (Direction Inspection Surveillance Environ.)</v>
          </cell>
        </row>
        <row r="44">
          <cell r="D44" t="str">
            <v>Honoraires des auditeurs</v>
          </cell>
          <cell r="L44" t="str">
            <v>02.01.01.01</v>
          </cell>
          <cell r="P44" t="str">
            <v>JOSEPH Légitime</v>
          </cell>
          <cell r="R44" t="str">
            <v>Frais de mission MDE &amp; ANAP (3 Frais de mission par an à 50,000 HTG/mission)</v>
          </cell>
        </row>
        <row r="45">
          <cell r="D45" t="str">
            <v>Identification des ravines</v>
          </cell>
          <cell r="L45" t="str">
            <v>02.01.01.02</v>
          </cell>
          <cell r="P45" t="str">
            <v>JULES Jean Duranor</v>
          </cell>
          <cell r="R45" t="str">
            <v xml:space="preserve">Frais de mission scientifiques et Programme de stages / Activités de suivi environnemental </v>
          </cell>
        </row>
        <row r="46">
          <cell r="D46" t="str">
            <v>Ingénierie sociale</v>
          </cell>
          <cell r="L46" t="str">
            <v>02.01.01.03</v>
          </cell>
          <cell r="P46" t="str">
            <v>JULES Joseph Renold</v>
          </cell>
          <cell r="R46" t="str">
            <v xml:space="preserve">Frais de mission Suivi scientifique </v>
          </cell>
        </row>
        <row r="47">
          <cell r="D47" t="str">
            <v>Location temporaire de postes</v>
          </cell>
          <cell r="L47" t="str">
            <v>02.01.01.05</v>
          </cell>
          <cell r="P47" t="str">
            <v>JULES Monfils</v>
          </cell>
          <cell r="R47" t="str">
            <v>Frais de personnels</v>
          </cell>
        </row>
        <row r="48">
          <cell r="D48" t="str">
            <v>Loyer bureau Parc + Perso</v>
          </cell>
          <cell r="L48" t="str">
            <v>02.01.02.00</v>
          </cell>
          <cell r="P48" t="str">
            <v>JULIEN Stanley</v>
          </cell>
          <cell r="R48" t="str">
            <v>Frais d'essence</v>
          </cell>
        </row>
        <row r="49">
          <cell r="D49" t="str">
            <v>Lutte contre les incendies</v>
          </cell>
          <cell r="L49" t="str">
            <v>02.02.01.00</v>
          </cell>
          <cell r="P49" t="str">
            <v>LACOMBE Obede</v>
          </cell>
          <cell r="R49" t="str">
            <v>Identification des ravines/BV d'intervention</v>
          </cell>
        </row>
        <row r="50">
          <cell r="D50" t="str">
            <v>Patenariat Police/Justice/ CS</v>
          </cell>
          <cell r="L50" t="str">
            <v>02.02.01.01</v>
          </cell>
          <cell r="P50" t="str">
            <v>LAFLEUR Jacki</v>
          </cell>
          <cell r="R50" t="str">
            <v xml:space="preserve">Location du Bureau principal du Parc + petit personnel </v>
          </cell>
        </row>
        <row r="51">
          <cell r="D51" t="str">
            <v>Petite Caisse</v>
          </cell>
          <cell r="L51" t="str">
            <v>02.02.01.02</v>
          </cell>
          <cell r="P51" t="str">
            <v>LAROCHELLE Marklin</v>
          </cell>
          <cell r="R51" t="str">
            <v xml:space="preserve">Loisirs et Valorisation de Ressources </v>
          </cell>
        </row>
        <row r="52">
          <cell r="D52" t="str">
            <v>Postes regionaux</v>
          </cell>
          <cell r="L52" t="str">
            <v>02.02.01.03</v>
          </cell>
          <cell r="P52" t="str">
            <v>LEBRUN Marlene</v>
          </cell>
          <cell r="R52" t="str">
            <v xml:space="preserve">Lutte contre les incendies / Opérationalisation du plan </v>
          </cell>
        </row>
        <row r="53">
          <cell r="D53" t="str">
            <v>Programme de SDDE</v>
          </cell>
          <cell r="L53" t="str">
            <v>02.02.03.00</v>
          </cell>
          <cell r="P53" t="str">
            <v>LOUIS  Louis Jacques</v>
          </cell>
          <cell r="R53" t="str">
            <v>Mise en place des structures mécaniques et biologiques</v>
          </cell>
        </row>
        <row r="54">
          <cell r="D54" t="str">
            <v>Réforestation</v>
          </cell>
          <cell r="L54" t="str">
            <v>02.03.01.00</v>
          </cell>
          <cell r="P54" t="str">
            <v>LOUIS Jean Elder</v>
          </cell>
          <cell r="R54" t="str">
            <v xml:space="preserve">Partenariat Police/Justice/Corps de Surveillance (Opérations coups de poings) / Plaidoyer </v>
          </cell>
        </row>
        <row r="55">
          <cell r="D55" t="str">
            <v>Salaires</v>
          </cell>
          <cell r="L55" t="str">
            <v>02.03.02.00</v>
          </cell>
          <cell r="P55" t="str">
            <v>MADILUS Jean Wilfrid</v>
          </cell>
          <cell r="R55" t="str">
            <v>Petite Caisse</v>
          </cell>
        </row>
        <row r="56">
          <cell r="D56" t="str">
            <v>Salaires personnel administratif</v>
          </cell>
          <cell r="L56" t="str">
            <v>02.04.01.00</v>
          </cell>
          <cell r="P56" t="str">
            <v>MAXEA Gilet</v>
          </cell>
          <cell r="R56" t="str">
            <v xml:space="preserve">Postes régionaux --&gt; Tour de Surveillance </v>
          </cell>
        </row>
        <row r="57">
          <cell r="D57" t="str">
            <v>Sensibilisation</v>
          </cell>
          <cell r="L57" t="str">
            <v>02.04.02.00</v>
          </cell>
          <cell r="P57" t="str">
            <v>MILICE Ylmores</v>
          </cell>
          <cell r="R57" t="str">
            <v>Programme de sensibilisation des directions départementale environmentale</v>
          </cell>
        </row>
        <row r="58">
          <cell r="D58" t="str">
            <v>Signalitique sentiers et autres</v>
          </cell>
          <cell r="L58" t="str">
            <v>03.00.00.00</v>
          </cell>
          <cell r="P58" t="str">
            <v>MISERE Cétirance</v>
          </cell>
          <cell r="R58" t="str">
            <v>Programme d'education environmentale aux écoles Phase I / Journées Biodiversité et Environnement</v>
          </cell>
        </row>
        <row r="59">
          <cell r="D59" t="str">
            <v>Spécialiste en Agroforesterie</v>
          </cell>
          <cell r="L59" t="str">
            <v>03.02.01.01</v>
          </cell>
          <cell r="P59" t="str">
            <v>MOISE Ifania</v>
          </cell>
          <cell r="R59" t="str">
            <v>Programme Universitaire de recherche</v>
          </cell>
        </row>
        <row r="60">
          <cell r="D60" t="str">
            <v>Specialiste en infrastructures</v>
          </cell>
          <cell r="L60" t="str">
            <v>03.02.01.02</v>
          </cell>
          <cell r="P60" t="str">
            <v>NICOLAS Neptune</v>
          </cell>
          <cell r="R60" t="str">
            <v>Recrutement firme methodologie (ligne de base 2mi-2014+ suivi mi-2015 et ni-2016)</v>
          </cell>
        </row>
        <row r="61">
          <cell r="D61" t="str">
            <v>Strategie,Educat. Environ</v>
          </cell>
          <cell r="L61" t="str">
            <v>03.02.03.00</v>
          </cell>
          <cell r="P61" t="str">
            <v>NONCENT Maurice</v>
          </cell>
          <cell r="R61" t="str">
            <v>Réforestation</v>
          </cell>
        </row>
        <row r="62">
          <cell r="D62" t="str">
            <v>Structures mécaniques et biologiques</v>
          </cell>
          <cell r="L62" t="str">
            <v>03.02.05.00</v>
          </cell>
          <cell r="P62" t="str">
            <v>OSTEVE Rigaud</v>
          </cell>
          <cell r="R62" t="str">
            <v>Salaire personnel administratif (Admin, comptable, assit admi, 2 ppm, assist ppm)</v>
          </cell>
        </row>
        <row r="63">
          <cell r="D63" t="str">
            <v>Zone centrale</v>
          </cell>
          <cell r="L63" t="str">
            <v>03.03.01.00</v>
          </cell>
          <cell r="P63" t="str">
            <v>PARIS Johnson</v>
          </cell>
          <cell r="R63" t="str">
            <v>Salaires Agents, Auxiliaires, Encadreurs CSE</v>
          </cell>
        </row>
        <row r="64">
          <cell r="L64" t="str">
            <v>03.03.02.00</v>
          </cell>
          <cell r="P64" t="str">
            <v>PAUL Osnel</v>
          </cell>
          <cell r="R64" t="str">
            <v>SE-00188</v>
          </cell>
        </row>
        <row r="65">
          <cell r="L65" t="str">
            <v>03.03.03.00</v>
          </cell>
          <cell r="P65" t="str">
            <v>PETIT-HOMME Tessono</v>
          </cell>
          <cell r="R65" t="str">
            <v>SE-03438</v>
          </cell>
        </row>
        <row r="66">
          <cell r="L66" t="str">
            <v>03.03.04.00</v>
          </cell>
          <cell r="P66" t="str">
            <v>PIERRE Enel</v>
          </cell>
          <cell r="R66" t="str">
            <v>SE-04948</v>
          </cell>
        </row>
        <row r="67">
          <cell r="L67" t="str">
            <v>03.03.05.00</v>
          </cell>
          <cell r="P67" t="str">
            <v>PIERRE Honet</v>
          </cell>
          <cell r="R67" t="str">
            <v>SEIDE Sterlain</v>
          </cell>
        </row>
        <row r="68">
          <cell r="L68" t="str">
            <v>03.04.00.00</v>
          </cell>
          <cell r="P68" t="str">
            <v>PIERRE Jean Raymond</v>
          </cell>
          <cell r="R68" t="str">
            <v>Sp. en ingénierie sociale / Chef de Service Devt eco et valorisation de ressources</v>
          </cell>
        </row>
        <row r="69">
          <cell r="L69" t="str">
            <v>04.01.00.00</v>
          </cell>
          <cell r="P69" t="str">
            <v>PIERRE Rameau</v>
          </cell>
          <cell r="R69" t="str">
            <v>Specialiste en Agroforesterie / Chef de Service Conservation, Recherche et Suivi-Evaluation</v>
          </cell>
        </row>
        <row r="70">
          <cell r="L70" t="str">
            <v>04.02.00.00</v>
          </cell>
          <cell r="P70" t="str">
            <v>PIERRE Ronel</v>
          </cell>
          <cell r="R70" t="str">
            <v>Specialiste en infrastructures</v>
          </cell>
        </row>
        <row r="71">
          <cell r="L71" t="str">
            <v>04.02.01.00</v>
          </cell>
          <cell r="P71" t="str">
            <v>PINTRO Pouchon</v>
          </cell>
          <cell r="R71" t="str">
            <v>Suivi de l' UGP</v>
          </cell>
        </row>
        <row r="72">
          <cell r="L72" t="str">
            <v>04.02.02.00</v>
          </cell>
          <cell r="P72" t="str">
            <v>PRESERVIL Florise</v>
          </cell>
          <cell r="R72" t="str">
            <v>Suivi de l'UGP</v>
          </cell>
        </row>
        <row r="73">
          <cell r="L73" t="str">
            <v>04.03.00.00</v>
          </cell>
          <cell r="P73" t="str">
            <v>ROZIUS Marc Serge</v>
          </cell>
          <cell r="R73" t="str">
            <v>Supervision</v>
          </cell>
        </row>
        <row r="74">
          <cell r="L74" t="str">
            <v>04.03.01.00</v>
          </cell>
          <cell r="P74" t="str">
            <v>SAMEDI Yves Michel</v>
          </cell>
          <cell r="R74" t="str">
            <v>Supervision et Etude architecturale</v>
          </cell>
        </row>
        <row r="75">
          <cell r="L75" t="str">
            <v>04.03.02.00</v>
          </cell>
          <cell r="P75" t="str">
            <v>SANON Elvinord</v>
          </cell>
          <cell r="R75" t="str">
            <v>Terios</v>
          </cell>
        </row>
        <row r="76">
          <cell r="L76" t="str">
            <v>04.03.03.00</v>
          </cell>
          <cell r="P76" t="str">
            <v>SEIDE Sterlain</v>
          </cell>
          <cell r="R76" t="str">
            <v>Véhicule pour CSE (DM00168) + entretien</v>
          </cell>
        </row>
        <row r="77">
          <cell r="L77" t="str">
            <v>05.01.00.00</v>
          </cell>
          <cell r="P77" t="str">
            <v>SIFFRARD Marc Misso</v>
          </cell>
        </row>
        <row r="78">
          <cell r="L78" t="str">
            <v>05.02.00.00</v>
          </cell>
          <cell r="P78" t="str">
            <v>SILDOR Michelle Sophia</v>
          </cell>
        </row>
        <row r="79">
          <cell r="L79" t="str">
            <v>06.01.00.00</v>
          </cell>
          <cell r="P79" t="str">
            <v>SINTUMA Freska</v>
          </cell>
        </row>
        <row r="80">
          <cell r="L80" t="str">
            <v>06.01.02.00</v>
          </cell>
          <cell r="P80" t="str">
            <v>SYLVESTRE Robert Joseph</v>
          </cell>
        </row>
        <row r="81">
          <cell r="L81" t="str">
            <v>06.01.03.00</v>
          </cell>
          <cell r="P81" t="str">
            <v>TELISCA Faustin</v>
          </cell>
        </row>
        <row r="82">
          <cell r="L82" t="str">
            <v>06.02.00.00</v>
          </cell>
          <cell r="P82" t="str">
            <v>THOMAS Nadege</v>
          </cell>
        </row>
        <row r="83">
          <cell r="P83" t="str">
            <v>TOUSSAINT Vedner</v>
          </cell>
        </row>
        <row r="84">
          <cell r="P84" t="str">
            <v>VOLMA Carlot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regis chèques"/>
      <sheetName val="Settings"/>
      <sheetName val="Help"/>
      <sheetName val="©"/>
      <sheetName val="Arrangement"/>
      <sheetName val="Charte"/>
      <sheetName val="Enregis comptes"/>
      <sheetName val="Composante"/>
      <sheetName val="Sheet2"/>
      <sheetName val="Charte des cptes"/>
      <sheetName val="TC"/>
      <sheetName val="bdd"/>
    </sheetNames>
    <sheetDataSet>
      <sheetData sheetId="0">
        <row r="1">
          <cell r="W1" t="str">
            <v>Num</v>
          </cell>
        </row>
      </sheetData>
      <sheetData sheetId="1">
        <row r="1">
          <cell r="A1" t="str">
            <v>Categories</v>
          </cell>
          <cell r="C1" t="str">
            <v>Payees</v>
          </cell>
          <cell r="E1" t="str">
            <v>Date</v>
          </cell>
          <cell r="G1" t="str">
            <v>R</v>
          </cell>
        </row>
        <row r="3">
          <cell r="A3" t="str">
            <v>[Balance]</v>
          </cell>
          <cell r="C3" t="str">
            <v>Liste modifiable</v>
          </cell>
          <cell r="E3">
            <v>42841</v>
          </cell>
          <cell r="G3" t="str">
            <v>R</v>
          </cell>
        </row>
        <row r="4">
          <cell r="A4" t="str">
            <v>[Transfer]</v>
          </cell>
          <cell r="C4" t="str">
            <v>Transfert du compte USD vers HTG</v>
          </cell>
          <cell r="E4">
            <v>42840</v>
          </cell>
          <cell r="G4" t="str">
            <v>c</v>
          </cell>
        </row>
        <row r="5">
          <cell r="A5" t="str">
            <v>***** INCOME *****</v>
          </cell>
          <cell r="C5" t="str">
            <v>Ck dir</v>
          </cell>
          <cell r="E5">
            <v>42839</v>
          </cell>
        </row>
        <row r="6">
          <cell r="A6" t="str">
            <v>Wages &amp; Tips</v>
          </cell>
          <cell r="C6" t="str">
            <v>Virement</v>
          </cell>
          <cell r="E6">
            <v>42838</v>
          </cell>
        </row>
        <row r="7">
          <cell r="A7" t="str">
            <v>Interest Income</v>
          </cell>
          <cell r="C7" t="str">
            <v>Transfert SPIH</v>
          </cell>
          <cell r="E7">
            <v>42837</v>
          </cell>
        </row>
        <row r="8">
          <cell r="A8" t="str">
            <v>Dividends</v>
          </cell>
          <cell r="C8" t="str">
            <v>Virement DGI</v>
          </cell>
          <cell r="E8">
            <v>42836</v>
          </cell>
        </row>
        <row r="9">
          <cell r="A9" t="str">
            <v>Gifts Received</v>
          </cell>
          <cell r="C9" t="str">
            <v>Frais DGI</v>
          </cell>
          <cell r="E9">
            <v>42835</v>
          </cell>
        </row>
        <row r="10">
          <cell r="A10" t="str">
            <v>Refunds/Reimbursements</v>
          </cell>
          <cell r="C10" t="str">
            <v>Frais bancaires</v>
          </cell>
          <cell r="E10">
            <v>42834</v>
          </cell>
        </row>
        <row r="11">
          <cell r="A11" t="str">
            <v>Financial Aid</v>
          </cell>
          <cell r="E11">
            <v>42833</v>
          </cell>
        </row>
        <row r="12">
          <cell r="A12" t="str">
            <v>Rental Income</v>
          </cell>
          <cell r="E12">
            <v>42832</v>
          </cell>
        </row>
        <row r="13">
          <cell r="A13" t="str">
            <v>INCOME-Other</v>
          </cell>
          <cell r="E13">
            <v>42831</v>
          </cell>
        </row>
        <row r="14">
          <cell r="A14" t="str">
            <v>***** SAVINGS *****</v>
          </cell>
          <cell r="E14">
            <v>42830</v>
          </cell>
        </row>
        <row r="15">
          <cell r="A15" t="str">
            <v>Emergency Fund</v>
          </cell>
          <cell r="E15">
            <v>42829</v>
          </cell>
        </row>
        <row r="16">
          <cell r="A16" t="str">
            <v>Retirement Fund</v>
          </cell>
          <cell r="E16">
            <v>42828</v>
          </cell>
        </row>
        <row r="17">
          <cell r="A17" t="str">
            <v>Investments</v>
          </cell>
          <cell r="E17">
            <v>42827</v>
          </cell>
        </row>
        <row r="18">
          <cell r="A18" t="str">
            <v>College Fund</v>
          </cell>
        </row>
        <row r="19">
          <cell r="A19" t="str">
            <v>Taxes</v>
          </cell>
        </row>
        <row r="20">
          <cell r="A20" t="str">
            <v>Vacation Fund</v>
          </cell>
        </row>
        <row r="21">
          <cell r="A21" t="str">
            <v>SAVINGS -Other</v>
          </cell>
        </row>
        <row r="22">
          <cell r="A22" t="str">
            <v>***** CHARITY / GIFTS *****</v>
          </cell>
        </row>
        <row r="23">
          <cell r="A23" t="str">
            <v>Tithing</v>
          </cell>
        </row>
        <row r="24">
          <cell r="A24" t="str">
            <v>Charitable Donations</v>
          </cell>
        </row>
        <row r="25">
          <cell r="A25" t="str">
            <v>Religious Donations</v>
          </cell>
        </row>
        <row r="26">
          <cell r="A26" t="str">
            <v>Gifts</v>
          </cell>
        </row>
        <row r="27">
          <cell r="A27" t="str">
            <v>Christmas</v>
          </cell>
        </row>
        <row r="28">
          <cell r="A28" t="str">
            <v>CHARITY - Other</v>
          </cell>
        </row>
        <row r="29">
          <cell r="A29" t="str">
            <v>***** HOUSING *****</v>
          </cell>
        </row>
        <row r="30">
          <cell r="A30" t="str">
            <v>Mortgage/Rent</v>
          </cell>
        </row>
        <row r="31">
          <cell r="A31" t="str">
            <v>Home/Rental Insurance</v>
          </cell>
        </row>
        <row r="32">
          <cell r="A32" t="str">
            <v>Real Estate Taxes</v>
          </cell>
        </row>
        <row r="33">
          <cell r="A33" t="str">
            <v>Furnishings/Appliances</v>
          </cell>
        </row>
        <row r="34">
          <cell r="A34" t="str">
            <v>Lawn/Garden</v>
          </cell>
        </row>
        <row r="35">
          <cell r="A35" t="str">
            <v>Maintenance/Supplies</v>
          </cell>
        </row>
        <row r="36">
          <cell r="A36" t="str">
            <v>Improvements</v>
          </cell>
        </row>
        <row r="37">
          <cell r="A37" t="str">
            <v>HOUSING - Other</v>
          </cell>
        </row>
        <row r="38">
          <cell r="A38" t="str">
            <v>***** UTILITIES *****</v>
          </cell>
        </row>
        <row r="39">
          <cell r="A39" t="str">
            <v>Electricity</v>
          </cell>
        </row>
        <row r="40">
          <cell r="A40" t="str">
            <v>Gas/Oil</v>
          </cell>
        </row>
        <row r="41">
          <cell r="A41" t="str">
            <v>Water/Sewer/Trash</v>
          </cell>
        </row>
        <row r="42">
          <cell r="A42" t="str">
            <v>Phone</v>
          </cell>
        </row>
        <row r="43">
          <cell r="A43" t="str">
            <v>Cable/Satellite</v>
          </cell>
        </row>
        <row r="44">
          <cell r="A44" t="str">
            <v>Internet</v>
          </cell>
        </row>
        <row r="45">
          <cell r="A45" t="str">
            <v>UTILITIES - Other</v>
          </cell>
        </row>
        <row r="46">
          <cell r="A46" t="str">
            <v>***** FOOD *****</v>
          </cell>
        </row>
        <row r="47">
          <cell r="A47" t="str">
            <v>Groceries</v>
          </cell>
        </row>
        <row r="48">
          <cell r="A48" t="str">
            <v>Dining/Eating Out</v>
          </cell>
        </row>
        <row r="49">
          <cell r="A49" t="str">
            <v>Pet Food</v>
          </cell>
        </row>
        <row r="50">
          <cell r="A50" t="str">
            <v>FOOD - Other</v>
          </cell>
        </row>
        <row r="51">
          <cell r="A51" t="str">
            <v>***** TRANSPORTATION *****</v>
          </cell>
        </row>
        <row r="52">
          <cell r="A52" t="str">
            <v>Vehicle Payments</v>
          </cell>
        </row>
        <row r="53">
          <cell r="A53" t="str">
            <v>Auto Insurance</v>
          </cell>
        </row>
        <row r="54">
          <cell r="A54" t="str">
            <v>Fuel</v>
          </cell>
        </row>
        <row r="55">
          <cell r="A55" t="str">
            <v>Bus/Taxi/Train Fare</v>
          </cell>
        </row>
        <row r="56">
          <cell r="A56" t="str">
            <v>Repairs/Tires</v>
          </cell>
        </row>
        <row r="57">
          <cell r="A57" t="str">
            <v>Registration/License</v>
          </cell>
        </row>
        <row r="58">
          <cell r="A58" t="str">
            <v>TRANSPORTATION - Other</v>
          </cell>
        </row>
        <row r="59">
          <cell r="A59" t="str">
            <v>***** HEALTH *****</v>
          </cell>
        </row>
        <row r="60">
          <cell r="A60" t="str">
            <v>Health Insurance</v>
          </cell>
        </row>
        <row r="61">
          <cell r="A61" t="str">
            <v>Disability Insurance</v>
          </cell>
        </row>
        <row r="62">
          <cell r="A62" t="str">
            <v>Doctor/Dentist/Optometrist</v>
          </cell>
        </row>
        <row r="63">
          <cell r="A63" t="str">
            <v>Medicine/Drugs</v>
          </cell>
        </row>
        <row r="64">
          <cell r="A64" t="str">
            <v>Health Club Dues</v>
          </cell>
        </row>
        <row r="65">
          <cell r="A65" t="str">
            <v>Life Insurance</v>
          </cell>
        </row>
        <row r="66">
          <cell r="A66" t="str">
            <v>Veterinarian/Pet Care</v>
          </cell>
        </row>
        <row r="67">
          <cell r="A67" t="str">
            <v>HEALTH - Other</v>
          </cell>
        </row>
        <row r="68">
          <cell r="A68" t="str">
            <v>***** DAILY LIVING *****</v>
          </cell>
        </row>
        <row r="69">
          <cell r="A69" t="str">
            <v>Education</v>
          </cell>
        </row>
        <row r="70">
          <cell r="A70" t="str">
            <v>Clothing</v>
          </cell>
        </row>
        <row r="71">
          <cell r="A71" t="str">
            <v>Personal Supplies</v>
          </cell>
        </row>
        <row r="72">
          <cell r="A72" t="str">
            <v>Cleaning Services</v>
          </cell>
        </row>
        <row r="73">
          <cell r="A73" t="str">
            <v>Laundry / Dry Cleaning</v>
          </cell>
        </row>
        <row r="74">
          <cell r="A74" t="str">
            <v>Salon/Barber</v>
          </cell>
        </row>
        <row r="75">
          <cell r="A75" t="str">
            <v>DAILY LIVING - Other</v>
          </cell>
        </row>
        <row r="76">
          <cell r="A76" t="str">
            <v>***** CHILDREN *****</v>
          </cell>
        </row>
        <row r="77">
          <cell r="A77" t="str">
            <v>Children:Clothing</v>
          </cell>
        </row>
        <row r="78">
          <cell r="A78" t="str">
            <v>Medical</v>
          </cell>
        </row>
        <row r="79">
          <cell r="A79" t="str">
            <v>Music Lessons</v>
          </cell>
        </row>
        <row r="80">
          <cell r="A80" t="str">
            <v>School Tuition</v>
          </cell>
        </row>
        <row r="81">
          <cell r="A81" t="str">
            <v>School Lunch</v>
          </cell>
        </row>
        <row r="82">
          <cell r="A82" t="str">
            <v>School Supplies</v>
          </cell>
        </row>
        <row r="83">
          <cell r="A83" t="str">
            <v>Babysitting/Child Care</v>
          </cell>
        </row>
        <row r="84">
          <cell r="A84" t="str">
            <v>Toys/Games</v>
          </cell>
        </row>
        <row r="85">
          <cell r="A85" t="str">
            <v>CHILDREN - Other</v>
          </cell>
        </row>
        <row r="86">
          <cell r="A86" t="str">
            <v>***** OBLIGATIONS *****</v>
          </cell>
        </row>
        <row r="87">
          <cell r="A87" t="str">
            <v>Student Loan</v>
          </cell>
        </row>
        <row r="88">
          <cell r="A88" t="str">
            <v>Other Loan</v>
          </cell>
        </row>
        <row r="89">
          <cell r="A89" t="str">
            <v>Credit Card #1</v>
          </cell>
        </row>
        <row r="90">
          <cell r="A90" t="str">
            <v>Credit Card #2</v>
          </cell>
        </row>
        <row r="91">
          <cell r="A91" t="str">
            <v>Credit Card #3</v>
          </cell>
        </row>
        <row r="92">
          <cell r="A92" t="str">
            <v>Alimony/Child Support</v>
          </cell>
        </row>
        <row r="93">
          <cell r="A93" t="str">
            <v>Federal Taxes</v>
          </cell>
        </row>
        <row r="94">
          <cell r="A94" t="str">
            <v>State/Local Taxes</v>
          </cell>
        </row>
        <row r="95">
          <cell r="A95" t="str">
            <v>Legal Fees</v>
          </cell>
        </row>
        <row r="96">
          <cell r="A96" t="str">
            <v>OBLIGATIONS - Other</v>
          </cell>
        </row>
        <row r="97">
          <cell r="A97" t="str">
            <v>***** BUSINESS EXPENSE *****</v>
          </cell>
        </row>
        <row r="98">
          <cell r="A98" t="str">
            <v>Deductible Expenses</v>
          </cell>
        </row>
        <row r="99">
          <cell r="A99" t="str">
            <v>Non-Deductible Expenses</v>
          </cell>
        </row>
        <row r="100">
          <cell r="A100" t="str">
            <v>BUSINESS - Other</v>
          </cell>
        </row>
        <row r="101">
          <cell r="A101" t="str">
            <v>***** ENTERTAINMENT *****</v>
          </cell>
        </row>
        <row r="102">
          <cell r="A102" t="str">
            <v>Vacation/Travel</v>
          </cell>
        </row>
        <row r="103">
          <cell r="A103" t="str">
            <v>Videos/DVDs</v>
          </cell>
        </row>
        <row r="104">
          <cell r="A104" t="str">
            <v>Music</v>
          </cell>
        </row>
        <row r="105">
          <cell r="A105" t="str">
            <v>Games</v>
          </cell>
        </row>
        <row r="106">
          <cell r="A106" t="str">
            <v>Rentals</v>
          </cell>
        </row>
        <row r="107">
          <cell r="A107" t="str">
            <v>Movies/Theater</v>
          </cell>
        </row>
        <row r="108">
          <cell r="A108" t="str">
            <v>Concerts/Plays</v>
          </cell>
        </row>
        <row r="109">
          <cell r="A109" t="str">
            <v>Books</v>
          </cell>
        </row>
        <row r="110">
          <cell r="A110" t="str">
            <v>Hobbies</v>
          </cell>
        </row>
        <row r="111">
          <cell r="A111" t="str">
            <v>Film/Photos</v>
          </cell>
        </row>
        <row r="112">
          <cell r="A112" t="str">
            <v>Sports</v>
          </cell>
        </row>
        <row r="113">
          <cell r="A113" t="str">
            <v>Outdoor Recreation</v>
          </cell>
        </row>
        <row r="114">
          <cell r="A114" t="str">
            <v>Toys/Gadgets</v>
          </cell>
        </row>
        <row r="115">
          <cell r="A115" t="str">
            <v>ENTERTAINMENT - Other</v>
          </cell>
        </row>
        <row r="116">
          <cell r="A116" t="str">
            <v>***** SUBSCRIPTIONS *****</v>
          </cell>
        </row>
        <row r="117">
          <cell r="A117" t="str">
            <v>Newspaper</v>
          </cell>
        </row>
        <row r="118">
          <cell r="A118" t="str">
            <v>Magazines</v>
          </cell>
        </row>
        <row r="119">
          <cell r="A119" t="str">
            <v>Dues/Memberships</v>
          </cell>
        </row>
        <row r="120">
          <cell r="A120" t="str">
            <v>SUBSCRIPTIONS - Other</v>
          </cell>
        </row>
        <row r="121">
          <cell r="A121" t="str">
            <v>***** MISCELLANEOUS *****</v>
          </cell>
        </row>
        <row r="122">
          <cell r="A122" t="str">
            <v>Bank Fees</v>
          </cell>
        </row>
        <row r="123">
          <cell r="A123" t="str">
            <v>Postage</v>
          </cell>
        </row>
        <row r="124">
          <cell r="A124" t="str">
            <v>MISC - Other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t oct 2016 "/>
      <sheetName val="Impot Déc. 2016"/>
      <sheetName val="Cash"/>
      <sheetName val="Cheques"/>
      <sheetName val="Payroll(2)"/>
      <sheetName val="Reconciliation(2)"/>
      <sheetName val="Sheet3"/>
      <sheetName val="Sheet1"/>
      <sheetName val="Compatibility Report"/>
      <sheetName val="Sheet2"/>
      <sheetName val="Payroll Déc. 2016 (MGS)"/>
      <sheetName val="Paie cheque Déc. 2016"/>
      <sheetName val="Impot Déc. 2016 (MGS) "/>
      <sheetName val="Paie cheque Janv 17"/>
      <sheetName val="Impot Janvier 17"/>
      <sheetName val="Impot Jan 17 (MGS) "/>
      <sheetName val="Payroll Jan 17 (MGS)"/>
      <sheetName val="Table d'imposition"/>
      <sheetName val="Prime 1"/>
      <sheetName val="Prime 2"/>
      <sheetName val="Boni"/>
      <sheetName val="Sheet4"/>
      <sheetName val="InfoEmployés"/>
      <sheetName val="Registre"/>
      <sheetName val="Enregistrement"/>
      <sheetName val="Virement"/>
      <sheetName val="Janvier"/>
      <sheetName val="Février"/>
      <sheetName val="Mars"/>
      <sheetName val="Avril"/>
      <sheetName val="Mai"/>
      <sheetName val="Juin"/>
      <sheetName val="Juillet"/>
      <sheetName val="Août"/>
      <sheetName val="Septembre"/>
      <sheetName val="Octobre"/>
      <sheetName val="Novembre"/>
      <sheetName val="Décembre"/>
      <sheetName val="FDT"/>
      <sheetName val="Mensualisation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2">
          <cell r="B2" t="str">
            <v>Information sur les Employés</v>
          </cell>
        </row>
        <row r="5">
          <cell r="B5" t="str">
            <v>Matricule</v>
          </cell>
        </row>
        <row r="6">
          <cell r="B6">
            <v>1001</v>
          </cell>
        </row>
        <row r="7">
          <cell r="B7">
            <v>1002</v>
          </cell>
        </row>
        <row r="8">
          <cell r="B8">
            <v>1003</v>
          </cell>
        </row>
        <row r="9">
          <cell r="B9">
            <v>1004</v>
          </cell>
        </row>
        <row r="10">
          <cell r="B10">
            <v>1005</v>
          </cell>
        </row>
        <row r="11">
          <cell r="B11">
            <v>1006</v>
          </cell>
        </row>
        <row r="12">
          <cell r="B12">
            <v>1007</v>
          </cell>
        </row>
        <row r="13">
          <cell r="B13">
            <v>1008</v>
          </cell>
        </row>
        <row r="14">
          <cell r="B14">
            <v>1009</v>
          </cell>
        </row>
        <row r="15">
          <cell r="B15">
            <v>1010</v>
          </cell>
        </row>
        <row r="16">
          <cell r="B16">
            <v>1011</v>
          </cell>
        </row>
        <row r="17">
          <cell r="B17">
            <v>1012</v>
          </cell>
        </row>
        <row r="18">
          <cell r="B18">
            <v>1013</v>
          </cell>
        </row>
        <row r="19">
          <cell r="B19">
            <v>1014</v>
          </cell>
        </row>
        <row r="20">
          <cell r="B20">
            <v>1015</v>
          </cell>
        </row>
        <row r="21">
          <cell r="B21">
            <v>1016</v>
          </cell>
        </row>
        <row r="22">
          <cell r="B22">
            <v>1017</v>
          </cell>
        </row>
        <row r="23">
          <cell r="B23">
            <v>1018</v>
          </cell>
        </row>
        <row r="24">
          <cell r="B24">
            <v>1019</v>
          </cell>
        </row>
        <row r="25">
          <cell r="B25">
            <v>1020</v>
          </cell>
        </row>
        <row r="26">
          <cell r="B26">
            <v>1021</v>
          </cell>
        </row>
        <row r="27">
          <cell r="B27">
            <v>1022</v>
          </cell>
        </row>
        <row r="28">
          <cell r="B28">
            <v>1023</v>
          </cell>
        </row>
        <row r="29">
          <cell r="B29">
            <v>1024</v>
          </cell>
        </row>
        <row r="30">
          <cell r="B30">
            <v>1025</v>
          </cell>
        </row>
        <row r="31">
          <cell r="B31">
            <v>1026</v>
          </cell>
        </row>
        <row r="32">
          <cell r="B32">
            <v>1027</v>
          </cell>
        </row>
        <row r="33">
          <cell r="B33">
            <v>1028</v>
          </cell>
        </row>
        <row r="34">
          <cell r="B34">
            <v>1029</v>
          </cell>
        </row>
        <row r="35">
          <cell r="B35">
            <v>1030</v>
          </cell>
        </row>
        <row r="36">
          <cell r="B36">
            <v>1031</v>
          </cell>
        </row>
        <row r="37">
          <cell r="B37">
            <v>1032</v>
          </cell>
        </row>
        <row r="38">
          <cell r="B38">
            <v>1033</v>
          </cell>
        </row>
        <row r="39">
          <cell r="B39">
            <v>1034</v>
          </cell>
        </row>
        <row r="40">
          <cell r="B40">
            <v>1035</v>
          </cell>
        </row>
        <row r="41">
          <cell r="B41">
            <v>1036</v>
          </cell>
        </row>
        <row r="42">
          <cell r="B42">
            <v>1037</v>
          </cell>
        </row>
        <row r="43">
          <cell r="B43">
            <v>1038</v>
          </cell>
        </row>
        <row r="44">
          <cell r="B44">
            <v>1039</v>
          </cell>
        </row>
        <row r="45">
          <cell r="B45">
            <v>1040</v>
          </cell>
        </row>
        <row r="46">
          <cell r="B46">
            <v>1041</v>
          </cell>
        </row>
        <row r="47">
          <cell r="B47">
            <v>1042</v>
          </cell>
        </row>
        <row r="48">
          <cell r="B48">
            <v>1043</v>
          </cell>
        </row>
        <row r="49">
          <cell r="B49">
            <v>1044</v>
          </cell>
        </row>
        <row r="50">
          <cell r="B50">
            <v>1045</v>
          </cell>
        </row>
        <row r="51">
          <cell r="B51">
            <v>1046</v>
          </cell>
        </row>
        <row r="52">
          <cell r="B52">
            <v>1047</v>
          </cell>
        </row>
        <row r="53">
          <cell r="B53">
            <v>1048</v>
          </cell>
        </row>
        <row r="54">
          <cell r="B54">
            <v>1049</v>
          </cell>
        </row>
        <row r="55">
          <cell r="B55">
            <v>1050</v>
          </cell>
        </row>
        <row r="56">
          <cell r="B56">
            <v>1051</v>
          </cell>
        </row>
        <row r="57">
          <cell r="B57">
            <v>1052</v>
          </cell>
        </row>
        <row r="58">
          <cell r="B58">
            <v>1053</v>
          </cell>
        </row>
        <row r="59">
          <cell r="B59">
            <v>1054</v>
          </cell>
        </row>
        <row r="60">
          <cell r="B60">
            <v>1055</v>
          </cell>
        </row>
        <row r="61">
          <cell r="B61">
            <v>1056</v>
          </cell>
        </row>
        <row r="62">
          <cell r="B62">
            <v>1057</v>
          </cell>
        </row>
        <row r="63">
          <cell r="B63">
            <v>1058</v>
          </cell>
        </row>
        <row r="64">
          <cell r="B64">
            <v>1059</v>
          </cell>
        </row>
        <row r="65">
          <cell r="B65">
            <v>1060</v>
          </cell>
        </row>
        <row r="66">
          <cell r="B66">
            <v>1061</v>
          </cell>
        </row>
        <row r="67">
          <cell r="B67">
            <v>1062</v>
          </cell>
        </row>
        <row r="68">
          <cell r="B68">
            <v>1063</v>
          </cell>
        </row>
        <row r="69">
          <cell r="B69">
            <v>1064</v>
          </cell>
        </row>
        <row r="70">
          <cell r="B70">
            <v>1065</v>
          </cell>
        </row>
        <row r="71">
          <cell r="B71">
            <v>1066</v>
          </cell>
        </row>
        <row r="72">
          <cell r="B72">
            <v>1067</v>
          </cell>
        </row>
        <row r="73">
          <cell r="B73">
            <v>1068</v>
          </cell>
        </row>
        <row r="74">
          <cell r="B74">
            <v>1069</v>
          </cell>
        </row>
        <row r="75">
          <cell r="B75">
            <v>1070</v>
          </cell>
        </row>
        <row r="76">
          <cell r="B76">
            <v>1071</v>
          </cell>
        </row>
        <row r="77">
          <cell r="B77">
            <v>1072</v>
          </cell>
        </row>
        <row r="78">
          <cell r="B78">
            <v>1073</v>
          </cell>
        </row>
        <row r="79">
          <cell r="B79">
            <v>1074</v>
          </cell>
        </row>
        <row r="80">
          <cell r="B80">
            <v>1075</v>
          </cell>
        </row>
        <row r="81">
          <cell r="B81">
            <v>1076</v>
          </cell>
        </row>
        <row r="82">
          <cell r="B82">
            <v>1077</v>
          </cell>
        </row>
        <row r="83">
          <cell r="B83">
            <v>1078</v>
          </cell>
        </row>
        <row r="84">
          <cell r="B84">
            <v>1079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F7B5E-E25A-488B-9BD4-5BF738F3ED6A}">
  <dimension ref="A1:S87"/>
  <sheetViews>
    <sheetView tabSelected="1" workbookViewId="0">
      <selection activeCell="C34" sqref="C34"/>
    </sheetView>
  </sheetViews>
  <sheetFormatPr defaultColWidth="9.140625" defaultRowHeight="12" x14ac:dyDescent="0.2"/>
  <cols>
    <col min="1" max="1" width="11.5703125" style="16" customWidth="1"/>
    <col min="2" max="2" width="10.7109375" style="16" customWidth="1"/>
    <col min="3" max="3" width="16.85546875" style="184" customWidth="1"/>
    <col min="4" max="4" width="9.5703125" style="16" customWidth="1"/>
    <col min="5" max="5" width="7.7109375" style="16" customWidth="1"/>
    <col min="6" max="6" width="9.7109375" style="16" customWidth="1"/>
    <col min="7" max="7" width="6.85546875" style="16" customWidth="1"/>
    <col min="8" max="8" width="6.140625" style="185" customWidth="1"/>
    <col min="9" max="9" width="11.7109375" style="185" customWidth="1"/>
    <col min="10" max="10" width="9.5703125" style="16" customWidth="1"/>
    <col min="11" max="11" width="14.140625" style="16" customWidth="1"/>
    <col min="12" max="12" width="7.42578125" style="185" customWidth="1"/>
    <col min="13" max="13" width="12.42578125" style="16" hidden="1" customWidth="1"/>
    <col min="14" max="14" width="0.140625" style="16" hidden="1" customWidth="1"/>
    <col min="15" max="15" width="57.42578125" style="16" hidden="1" customWidth="1"/>
    <col min="16" max="16" width="13.140625" style="16" hidden="1" customWidth="1"/>
    <col min="17" max="17" width="0" style="16" hidden="1" customWidth="1"/>
    <col min="18" max="16384" width="9.140625" style="16"/>
  </cols>
  <sheetData>
    <row r="1" spans="1:19" s="5" customFormat="1" ht="25.5" customHeight="1" x14ac:dyDescent="0.25">
      <c r="A1" s="1" t="s">
        <v>0</v>
      </c>
      <c r="B1" s="1"/>
      <c r="C1" s="1"/>
      <c r="D1" s="2" t="s">
        <v>1</v>
      </c>
      <c r="E1" s="2"/>
      <c r="F1" s="2"/>
      <c r="G1" s="2"/>
      <c r="H1" s="2"/>
      <c r="I1" s="2"/>
      <c r="J1" s="3"/>
      <c r="K1" s="3"/>
      <c r="L1" s="4"/>
    </row>
    <row r="2" spans="1:19" s="10" customFormat="1" x14ac:dyDescent="0.2">
      <c r="A2" s="6" t="s">
        <v>2</v>
      </c>
      <c r="B2" s="6"/>
      <c r="C2" s="6"/>
      <c r="D2" s="7" t="s">
        <v>3</v>
      </c>
      <c r="E2" s="7"/>
      <c r="F2" s="7"/>
      <c r="G2" s="7"/>
      <c r="H2" s="7"/>
      <c r="I2" s="7"/>
      <c r="J2" s="8"/>
      <c r="K2" s="8"/>
      <c r="L2" s="9"/>
    </row>
    <row r="3" spans="1:19" ht="25.5" customHeight="1" x14ac:dyDescent="0.2">
      <c r="A3" s="11" t="s">
        <v>4</v>
      </c>
      <c r="B3" s="11"/>
      <c r="C3" s="11"/>
      <c r="D3" s="12" t="s">
        <v>5</v>
      </c>
      <c r="E3" s="12"/>
      <c r="F3" s="12"/>
      <c r="G3" s="12"/>
      <c r="H3" s="12"/>
      <c r="I3" s="12"/>
      <c r="J3" s="13"/>
      <c r="K3" s="14"/>
      <c r="L3" s="15"/>
    </row>
    <row r="4" spans="1:19" ht="15" customHeight="1" x14ac:dyDescent="0.2">
      <c r="A4" s="17"/>
      <c r="B4" s="18"/>
      <c r="C4" s="19"/>
      <c r="D4" s="12" t="s">
        <v>6</v>
      </c>
      <c r="E4" s="12"/>
      <c r="F4" s="12"/>
      <c r="G4" s="12"/>
      <c r="H4" s="12"/>
      <c r="I4" s="12"/>
      <c r="J4" s="13"/>
      <c r="K4" s="14"/>
      <c r="L4" s="15"/>
    </row>
    <row r="5" spans="1:19" s="28" customFormat="1" ht="15.75" x14ac:dyDescent="0.25">
      <c r="A5" s="20" t="s">
        <v>7</v>
      </c>
      <c r="B5" s="20"/>
      <c r="C5" s="20"/>
      <c r="D5" s="21" t="s">
        <v>8</v>
      </c>
      <c r="E5" s="22"/>
      <c r="F5" s="22"/>
      <c r="G5" s="22"/>
      <c r="H5" s="22"/>
      <c r="I5" s="23"/>
      <c r="J5" s="24"/>
      <c r="K5" s="25"/>
      <c r="L5" s="26"/>
      <c r="M5" s="27"/>
      <c r="N5" s="27"/>
      <c r="O5" s="27"/>
      <c r="P5" s="27"/>
      <c r="Q5" s="27"/>
    </row>
    <row r="6" spans="1:19" s="28" customFormat="1" ht="15.75" x14ac:dyDescent="0.25">
      <c r="A6" s="20" t="s">
        <v>9</v>
      </c>
      <c r="B6" s="20"/>
      <c r="C6" s="20"/>
      <c r="D6" s="21" t="s">
        <v>8</v>
      </c>
      <c r="E6" s="22"/>
      <c r="F6" s="22"/>
      <c r="G6" s="22"/>
      <c r="H6" s="22"/>
      <c r="I6" s="23"/>
      <c r="J6" s="25"/>
      <c r="K6" s="25"/>
      <c r="L6" s="26"/>
      <c r="M6" s="27"/>
      <c r="N6" s="27"/>
      <c r="O6" s="27"/>
      <c r="P6" s="27"/>
      <c r="Q6" s="27"/>
    </row>
    <row r="7" spans="1:19" s="28" customFormat="1" ht="15" customHeight="1" x14ac:dyDescent="0.2">
      <c r="A7" s="29" t="s">
        <v>10</v>
      </c>
      <c r="B7" s="29"/>
      <c r="C7" s="29"/>
      <c r="D7" s="30" t="s">
        <v>11</v>
      </c>
      <c r="E7" s="31"/>
      <c r="F7" s="31"/>
      <c r="G7" s="31"/>
      <c r="H7" s="31"/>
      <c r="I7" s="32"/>
      <c r="J7" s="25"/>
      <c r="K7" s="25"/>
      <c r="L7" s="33"/>
    </row>
    <row r="8" spans="1:19" s="28" customFormat="1" x14ac:dyDescent="0.2">
      <c r="A8" s="25"/>
      <c r="B8" s="25"/>
      <c r="C8" s="34"/>
      <c r="D8" s="25"/>
      <c r="E8" s="25"/>
      <c r="F8" s="25"/>
      <c r="G8" s="25"/>
      <c r="H8" s="33"/>
      <c r="I8" s="33"/>
      <c r="J8" s="25"/>
      <c r="K8" s="25"/>
      <c r="L8" s="33"/>
    </row>
    <row r="9" spans="1:19" s="28" customFormat="1" x14ac:dyDescent="0.2">
      <c r="A9" s="35" t="s">
        <v>12</v>
      </c>
      <c r="B9" s="36" t="s">
        <v>13</v>
      </c>
      <c r="C9" s="36" t="s">
        <v>14</v>
      </c>
      <c r="D9" s="36" t="s">
        <v>15</v>
      </c>
      <c r="E9" s="36" t="s">
        <v>16</v>
      </c>
      <c r="F9" s="37" t="s">
        <v>17</v>
      </c>
      <c r="G9" s="38"/>
      <c r="H9" s="39"/>
      <c r="I9" s="37" t="s">
        <v>18</v>
      </c>
      <c r="J9" s="39"/>
      <c r="K9" s="36" t="s">
        <v>19</v>
      </c>
      <c r="L9" s="36" t="s">
        <v>20</v>
      </c>
      <c r="M9" s="40" t="s">
        <v>21</v>
      </c>
      <c r="N9" s="41"/>
      <c r="O9" s="42"/>
      <c r="P9" s="43" t="s">
        <v>22</v>
      </c>
      <c r="Q9" s="42"/>
    </row>
    <row r="10" spans="1:19" s="28" customFormat="1" ht="132" customHeight="1" x14ac:dyDescent="0.2">
      <c r="A10" s="44"/>
      <c r="B10" s="45"/>
      <c r="C10" s="45"/>
      <c r="D10" s="45"/>
      <c r="E10" s="45"/>
      <c r="F10" s="46" t="s">
        <v>23</v>
      </c>
      <c r="G10" s="46" t="s">
        <v>24</v>
      </c>
      <c r="H10" s="46" t="s">
        <v>25</v>
      </c>
      <c r="I10" s="46" t="s">
        <v>26</v>
      </c>
      <c r="J10" s="46" t="s">
        <v>27</v>
      </c>
      <c r="K10" s="45"/>
      <c r="L10" s="45"/>
      <c r="M10" s="47"/>
      <c r="N10" s="41"/>
      <c r="O10" s="42"/>
      <c r="P10" s="43"/>
      <c r="Q10" s="42"/>
    </row>
    <row r="11" spans="1:19" s="28" customFormat="1" x14ac:dyDescent="0.2">
      <c r="A11" s="48" t="s">
        <v>28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50"/>
      <c r="M11" s="51"/>
      <c r="N11" s="51"/>
      <c r="O11" s="51"/>
      <c r="P11" s="52"/>
      <c r="Q11" s="42"/>
    </row>
    <row r="12" spans="1:19" ht="45.75" customHeight="1" x14ac:dyDescent="0.2">
      <c r="A12" s="53" t="s">
        <v>29</v>
      </c>
      <c r="B12" s="54" t="s">
        <v>30</v>
      </c>
      <c r="C12" s="55" t="s">
        <v>31</v>
      </c>
      <c r="D12" s="56" t="s">
        <v>32</v>
      </c>
      <c r="E12" s="57" t="s">
        <v>33</v>
      </c>
      <c r="F12" s="58">
        <v>68000</v>
      </c>
      <c r="G12" s="59">
        <v>1</v>
      </c>
      <c r="H12" s="60">
        <v>0</v>
      </c>
      <c r="I12" s="61" t="s">
        <v>34</v>
      </c>
      <c r="J12" s="61" t="s">
        <v>35</v>
      </c>
      <c r="K12" s="53"/>
      <c r="L12" s="53" t="s">
        <v>36</v>
      </c>
      <c r="M12" s="62"/>
      <c r="N12" s="63"/>
      <c r="O12" s="64"/>
      <c r="P12" s="65"/>
      <c r="Q12" s="64"/>
    </row>
    <row r="13" spans="1:19" ht="45.75" customHeight="1" x14ac:dyDescent="0.2">
      <c r="A13" s="53" t="s">
        <v>29</v>
      </c>
      <c r="B13" s="54" t="s">
        <v>30</v>
      </c>
      <c r="C13" s="55" t="s">
        <v>37</v>
      </c>
      <c r="D13" s="56" t="s">
        <v>32</v>
      </c>
      <c r="E13" s="57" t="s">
        <v>33</v>
      </c>
      <c r="F13" s="58">
        <v>52000</v>
      </c>
      <c r="G13" s="59">
        <v>1</v>
      </c>
      <c r="H13" s="60">
        <v>0</v>
      </c>
      <c r="I13" s="61" t="s">
        <v>38</v>
      </c>
      <c r="J13" s="61" t="s">
        <v>35</v>
      </c>
      <c r="K13" s="53"/>
      <c r="L13" s="53" t="s">
        <v>36</v>
      </c>
      <c r="M13" s="62"/>
      <c r="N13" s="63"/>
      <c r="O13" s="64"/>
      <c r="P13" s="65"/>
      <c r="Q13" s="64"/>
    </row>
    <row r="14" spans="1:19" s="75" customFormat="1" ht="36.75" customHeight="1" x14ac:dyDescent="0.2">
      <c r="A14" s="53" t="s">
        <v>39</v>
      </c>
      <c r="B14" s="53" t="s">
        <v>40</v>
      </c>
      <c r="C14" s="66" t="s">
        <v>41</v>
      </c>
      <c r="D14" s="67" t="s">
        <v>32</v>
      </c>
      <c r="E14" s="57" t="s">
        <v>33</v>
      </c>
      <c r="F14" s="68">
        <v>75000</v>
      </c>
      <c r="G14" s="69">
        <v>1</v>
      </c>
      <c r="H14" s="70">
        <v>0</v>
      </c>
      <c r="I14" s="67" t="s">
        <v>42</v>
      </c>
      <c r="J14" s="67" t="s">
        <v>43</v>
      </c>
      <c r="K14" s="71"/>
      <c r="L14" s="53" t="s">
        <v>36</v>
      </c>
      <c r="M14" s="62" t="s">
        <v>44</v>
      </c>
      <c r="N14" s="72"/>
      <c r="O14" s="73"/>
      <c r="P14" s="74"/>
      <c r="Q14" s="73"/>
    </row>
    <row r="15" spans="1:19" s="28" customFormat="1" ht="57" customHeight="1" x14ac:dyDescent="0.2">
      <c r="A15" s="76" t="s">
        <v>29</v>
      </c>
      <c r="B15" s="76" t="s">
        <v>45</v>
      </c>
      <c r="C15" s="77" t="s">
        <v>46</v>
      </c>
      <c r="D15" s="78" t="s">
        <v>32</v>
      </c>
      <c r="E15" s="78" t="s">
        <v>33</v>
      </c>
      <c r="F15" s="79">
        <v>75000</v>
      </c>
      <c r="G15" s="80">
        <v>1</v>
      </c>
      <c r="H15" s="80">
        <v>0</v>
      </c>
      <c r="I15" s="81" t="s">
        <v>8</v>
      </c>
      <c r="J15" s="81" t="s">
        <v>42</v>
      </c>
      <c r="K15" s="82"/>
      <c r="L15" s="81" t="s">
        <v>36</v>
      </c>
      <c r="M15" s="83"/>
      <c r="N15" s="84"/>
      <c r="O15" s="84"/>
      <c r="P15" s="52"/>
      <c r="Q15" s="42"/>
      <c r="S15" s="85"/>
    </row>
    <row r="16" spans="1:19" s="28" customFormat="1" ht="22.5" x14ac:dyDescent="0.2">
      <c r="A16" s="71" t="s">
        <v>47</v>
      </c>
      <c r="B16" s="67" t="s">
        <v>48</v>
      </c>
      <c r="C16" s="86" t="s">
        <v>49</v>
      </c>
      <c r="D16" s="67" t="s">
        <v>32</v>
      </c>
      <c r="E16" s="67" t="s">
        <v>33</v>
      </c>
      <c r="F16" s="87">
        <v>35000</v>
      </c>
      <c r="G16" s="59">
        <v>1</v>
      </c>
      <c r="H16" s="60">
        <v>0</v>
      </c>
      <c r="I16" s="67" t="s">
        <v>8</v>
      </c>
      <c r="J16" s="67" t="s">
        <v>42</v>
      </c>
      <c r="K16" s="86"/>
      <c r="L16" s="67" t="s">
        <v>36</v>
      </c>
      <c r="M16" s="51"/>
      <c r="N16" s="84"/>
      <c r="O16" s="84"/>
      <c r="P16" s="52"/>
      <c r="Q16" s="42"/>
    </row>
    <row r="17" spans="1:17" s="28" customFormat="1" ht="45" x14ac:dyDescent="0.2">
      <c r="A17" s="86" t="s">
        <v>50</v>
      </c>
      <c r="B17" s="67" t="s">
        <v>48</v>
      </c>
      <c r="C17" s="86" t="s">
        <v>51</v>
      </c>
      <c r="D17" s="67" t="s">
        <v>52</v>
      </c>
      <c r="E17" s="54" t="s">
        <v>33</v>
      </c>
      <c r="F17" s="87">
        <v>23000</v>
      </c>
      <c r="G17" s="59">
        <v>1</v>
      </c>
      <c r="H17" s="60">
        <v>0</v>
      </c>
      <c r="I17" s="67" t="s">
        <v>34</v>
      </c>
      <c r="J17" s="67" t="s">
        <v>53</v>
      </c>
      <c r="K17" s="86"/>
      <c r="L17" s="67" t="s">
        <v>36</v>
      </c>
      <c r="M17" s="83"/>
      <c r="N17" s="84"/>
      <c r="O17" s="84"/>
      <c r="P17" s="52"/>
      <c r="Q17" s="42"/>
    </row>
    <row r="18" spans="1:17" s="28" customFormat="1" ht="34.5" customHeight="1" x14ac:dyDescent="0.2">
      <c r="A18" s="53" t="s">
        <v>50</v>
      </c>
      <c r="B18" s="54" t="s">
        <v>30</v>
      </c>
      <c r="C18" s="88" t="s">
        <v>54</v>
      </c>
      <c r="D18" s="54" t="s">
        <v>52</v>
      </c>
      <c r="E18" s="54" t="s">
        <v>33</v>
      </c>
      <c r="F18" s="89">
        <v>13000</v>
      </c>
      <c r="G18" s="59">
        <v>1</v>
      </c>
      <c r="H18" s="60">
        <v>0</v>
      </c>
      <c r="I18" s="61" t="s">
        <v>55</v>
      </c>
      <c r="J18" s="61" t="s">
        <v>56</v>
      </c>
      <c r="K18" s="53"/>
      <c r="L18" s="53" t="s">
        <v>36</v>
      </c>
      <c r="M18" s="90"/>
      <c r="N18" s="41"/>
      <c r="O18" s="42"/>
      <c r="P18" s="91"/>
      <c r="Q18" s="42"/>
    </row>
    <row r="19" spans="1:17" s="28" customFormat="1" x14ac:dyDescent="0.2">
      <c r="A19" s="92"/>
      <c r="B19" s="93"/>
      <c r="C19" s="94"/>
      <c r="D19" s="93"/>
      <c r="E19" s="95"/>
      <c r="F19" s="89"/>
      <c r="G19" s="59"/>
      <c r="H19" s="60"/>
      <c r="I19" s="61"/>
      <c r="J19" s="61"/>
      <c r="K19" s="53"/>
      <c r="L19" s="53"/>
      <c r="M19" s="96"/>
      <c r="N19" s="41"/>
      <c r="O19" s="42"/>
      <c r="P19" s="91"/>
      <c r="Q19" s="42"/>
    </row>
    <row r="20" spans="1:17" s="104" customFormat="1" x14ac:dyDescent="0.2">
      <c r="A20" s="97" t="s">
        <v>57</v>
      </c>
      <c r="B20" s="98"/>
      <c r="C20" s="98"/>
      <c r="D20" s="98"/>
      <c r="E20" s="99"/>
      <c r="F20" s="100">
        <f>SUM(F12:F19)</f>
        <v>341000</v>
      </c>
      <c r="G20" s="101"/>
      <c r="H20" s="101"/>
      <c r="I20" s="101"/>
      <c r="J20" s="101"/>
      <c r="K20" s="101"/>
      <c r="L20" s="101"/>
      <c r="M20" s="102"/>
      <c r="N20" s="103"/>
      <c r="P20" s="102"/>
    </row>
    <row r="21" spans="1:17" s="28" customFormat="1" x14ac:dyDescent="0.2">
      <c r="A21" s="105"/>
      <c r="B21" s="105"/>
      <c r="C21" s="106"/>
      <c r="D21" s="105"/>
      <c r="E21" s="105"/>
      <c r="F21" s="107"/>
      <c r="G21" s="105"/>
      <c r="H21" s="108"/>
      <c r="I21" s="108"/>
      <c r="J21" s="105"/>
      <c r="K21" s="105"/>
      <c r="L21" s="108"/>
      <c r="M21" s="109"/>
      <c r="N21" s="41"/>
      <c r="P21" s="109"/>
    </row>
    <row r="22" spans="1:17" s="28" customFormat="1" x14ac:dyDescent="0.2">
      <c r="A22" s="110" t="s">
        <v>58</v>
      </c>
      <c r="B22" s="111"/>
      <c r="C22" s="111"/>
      <c r="D22" s="111"/>
      <c r="E22" s="112"/>
      <c r="F22" s="112"/>
      <c r="G22" s="113"/>
      <c r="H22" s="114"/>
      <c r="I22" s="114"/>
      <c r="J22" s="115"/>
      <c r="K22" s="115"/>
      <c r="L22" s="115"/>
      <c r="M22" s="109"/>
      <c r="N22" s="41"/>
      <c r="P22" s="109"/>
    </row>
    <row r="23" spans="1:17" s="28" customFormat="1" x14ac:dyDescent="0.2">
      <c r="A23" s="116"/>
      <c r="B23" s="116"/>
      <c r="C23" s="116"/>
      <c r="D23" s="116"/>
      <c r="E23" s="116"/>
      <c r="F23" s="116"/>
      <c r="G23" s="117"/>
      <c r="H23" s="108"/>
      <c r="I23" s="108"/>
      <c r="J23" s="117"/>
      <c r="K23" s="117"/>
      <c r="L23" s="108"/>
      <c r="M23" s="109"/>
      <c r="N23" s="41"/>
      <c r="P23" s="109"/>
    </row>
    <row r="24" spans="1:17" s="28" customFormat="1" ht="38.25" customHeight="1" x14ac:dyDescent="0.2">
      <c r="A24" s="53" t="s">
        <v>59</v>
      </c>
      <c r="B24" s="54" t="s">
        <v>60</v>
      </c>
      <c r="C24" s="88" t="s">
        <v>61</v>
      </c>
      <c r="D24" s="54" t="s">
        <v>32</v>
      </c>
      <c r="E24" s="54" t="s">
        <v>33</v>
      </c>
      <c r="F24" s="89">
        <v>400000</v>
      </c>
      <c r="G24" s="118">
        <v>1</v>
      </c>
      <c r="H24" s="119">
        <v>0</v>
      </c>
      <c r="I24" s="67" t="s">
        <v>62</v>
      </c>
      <c r="J24" s="67" t="s">
        <v>63</v>
      </c>
      <c r="K24" s="53"/>
      <c r="L24" s="53" t="s">
        <v>36</v>
      </c>
      <c r="M24" s="109"/>
      <c r="N24" s="41"/>
      <c r="P24" s="120"/>
    </row>
    <row r="25" spans="1:17" s="28" customFormat="1" x14ac:dyDescent="0.2">
      <c r="A25" s="53"/>
      <c r="B25" s="54"/>
      <c r="C25" s="88"/>
      <c r="D25" s="54"/>
      <c r="E25" s="54"/>
      <c r="F25" s="58"/>
      <c r="G25" s="118"/>
      <c r="H25" s="119"/>
      <c r="I25" s="61"/>
      <c r="J25" s="61"/>
      <c r="K25" s="53"/>
      <c r="L25" s="53"/>
      <c r="M25" s="109"/>
      <c r="N25" s="41"/>
      <c r="P25" s="120"/>
    </row>
    <row r="26" spans="1:17" s="104" customFormat="1" x14ac:dyDescent="0.2">
      <c r="A26" s="97" t="s">
        <v>64</v>
      </c>
      <c r="B26" s="98"/>
      <c r="C26" s="98"/>
      <c r="D26" s="98"/>
      <c r="E26" s="99"/>
      <c r="F26" s="100">
        <f>SUM(F24:F25)</f>
        <v>400000</v>
      </c>
      <c r="G26" s="101"/>
      <c r="H26" s="101"/>
      <c r="I26" s="101"/>
      <c r="J26" s="101"/>
      <c r="K26" s="101"/>
      <c r="L26" s="101"/>
      <c r="M26" s="102"/>
      <c r="N26" s="121"/>
      <c r="O26" s="122"/>
      <c r="P26" s="123"/>
    </row>
    <row r="27" spans="1:17" s="28" customFormat="1" x14ac:dyDescent="0.2">
      <c r="A27" s="110" t="s">
        <v>65</v>
      </c>
      <c r="B27" s="111"/>
      <c r="C27" s="111"/>
      <c r="D27" s="111"/>
      <c r="E27" s="112"/>
      <c r="F27" s="112"/>
      <c r="G27" s="113"/>
      <c r="H27" s="114"/>
      <c r="I27" s="114"/>
      <c r="J27" s="115"/>
      <c r="K27" s="115"/>
      <c r="L27" s="115"/>
      <c r="M27" s="124"/>
      <c r="N27" s="124"/>
      <c r="O27" s="125"/>
      <c r="P27" s="126"/>
    </row>
    <row r="28" spans="1:17" s="28" customFormat="1" x14ac:dyDescent="0.2">
      <c r="A28" s="117"/>
      <c r="B28" s="117"/>
      <c r="C28" s="117"/>
      <c r="D28" s="117"/>
      <c r="E28" s="117"/>
      <c r="F28" s="127"/>
      <c r="G28" s="117"/>
      <c r="H28" s="108"/>
      <c r="I28" s="108"/>
      <c r="J28" s="117"/>
      <c r="K28" s="117"/>
      <c r="L28" s="108"/>
      <c r="M28" s="126"/>
      <c r="N28" s="84"/>
      <c r="O28" s="128"/>
      <c r="P28" s="126"/>
    </row>
    <row r="29" spans="1:17" s="104" customFormat="1" x14ac:dyDescent="0.2">
      <c r="A29" s="129" t="s">
        <v>66</v>
      </c>
      <c r="B29" s="130"/>
      <c r="C29" s="130"/>
      <c r="D29" s="130"/>
      <c r="E29" s="131"/>
      <c r="F29" s="132">
        <f>SUM(F28:F28)</f>
        <v>0</v>
      </c>
      <c r="G29" s="101"/>
      <c r="H29" s="101"/>
      <c r="I29" s="101"/>
      <c r="J29" s="101"/>
      <c r="K29" s="101"/>
      <c r="L29" s="101"/>
      <c r="M29" s="102"/>
      <c r="N29" s="121"/>
      <c r="O29" s="122"/>
      <c r="P29" s="102"/>
    </row>
    <row r="30" spans="1:17" s="28" customFormat="1" x14ac:dyDescent="0.2">
      <c r="A30" s="115" t="s">
        <v>67</v>
      </c>
      <c r="B30" s="115"/>
      <c r="C30" s="115"/>
      <c r="D30" s="115"/>
      <c r="E30" s="115"/>
      <c r="F30" s="113"/>
      <c r="G30" s="113"/>
      <c r="H30" s="114"/>
      <c r="I30" s="133"/>
      <c r="J30" s="115"/>
      <c r="K30" s="115"/>
      <c r="L30" s="115"/>
      <c r="M30" s="109"/>
      <c r="N30" s="41"/>
      <c r="P30" s="109"/>
    </row>
    <row r="31" spans="1:17" s="28" customFormat="1" ht="53.25" customHeight="1" x14ac:dyDescent="0.2">
      <c r="A31" s="134" t="s">
        <v>68</v>
      </c>
      <c r="B31" s="53" t="s">
        <v>69</v>
      </c>
      <c r="C31" s="88" t="s">
        <v>70</v>
      </c>
      <c r="D31" s="67" t="s">
        <v>71</v>
      </c>
      <c r="E31" s="54" t="s">
        <v>72</v>
      </c>
      <c r="F31" s="58">
        <v>500000</v>
      </c>
      <c r="G31" s="135">
        <v>1</v>
      </c>
      <c r="H31" s="59">
        <v>0</v>
      </c>
      <c r="I31" s="61" t="s">
        <v>73</v>
      </c>
      <c r="J31" s="61" t="s">
        <v>38</v>
      </c>
      <c r="K31" s="53" t="s">
        <v>74</v>
      </c>
      <c r="L31" s="53" t="s">
        <v>75</v>
      </c>
      <c r="M31" s="136"/>
      <c r="N31" s="137"/>
      <c r="O31" s="138"/>
      <c r="P31" s="136"/>
    </row>
    <row r="32" spans="1:17" s="28" customFormat="1" ht="41.25" customHeight="1" x14ac:dyDescent="0.2">
      <c r="A32" s="139" t="s">
        <v>76</v>
      </c>
      <c r="B32" s="54" t="s">
        <v>77</v>
      </c>
      <c r="C32" s="140" t="s">
        <v>78</v>
      </c>
      <c r="D32" s="67" t="s">
        <v>79</v>
      </c>
      <c r="E32" s="67" t="s">
        <v>80</v>
      </c>
      <c r="F32" s="58">
        <v>60000</v>
      </c>
      <c r="G32" s="118">
        <v>1</v>
      </c>
      <c r="H32" s="118">
        <v>0</v>
      </c>
      <c r="I32" s="67" t="s">
        <v>81</v>
      </c>
      <c r="J32" s="67" t="s">
        <v>56</v>
      </c>
      <c r="K32" s="86"/>
      <c r="L32" s="67" t="s">
        <v>36</v>
      </c>
      <c r="M32" s="109"/>
      <c r="N32" s="41"/>
      <c r="P32" s="109"/>
    </row>
    <row r="33" spans="1:16" s="28" customFormat="1" ht="33.75" customHeight="1" x14ac:dyDescent="0.2">
      <c r="A33" s="86" t="s">
        <v>76</v>
      </c>
      <c r="B33" s="54" t="s">
        <v>60</v>
      </c>
      <c r="C33" s="140" t="s">
        <v>82</v>
      </c>
      <c r="D33" s="67" t="s">
        <v>79</v>
      </c>
      <c r="E33" s="67" t="s">
        <v>80</v>
      </c>
      <c r="F33" s="58">
        <v>50000</v>
      </c>
      <c r="G33" s="118">
        <v>1</v>
      </c>
      <c r="H33" s="118">
        <v>0</v>
      </c>
      <c r="I33" s="67" t="s">
        <v>62</v>
      </c>
      <c r="J33" s="67" t="s">
        <v>63</v>
      </c>
      <c r="K33" s="86"/>
      <c r="L33" s="67" t="s">
        <v>36</v>
      </c>
      <c r="M33" s="109"/>
      <c r="N33" s="41"/>
      <c r="P33" s="109"/>
    </row>
    <row r="34" spans="1:16" s="28" customFormat="1" x14ac:dyDescent="0.2">
      <c r="A34" s="86"/>
      <c r="B34" s="54"/>
      <c r="D34" s="86"/>
      <c r="E34" s="86"/>
      <c r="F34" s="58"/>
      <c r="G34" s="118"/>
      <c r="H34" s="118"/>
      <c r="I34" s="67"/>
      <c r="J34" s="86"/>
      <c r="K34" s="86"/>
      <c r="L34" s="67"/>
      <c r="M34" s="109"/>
      <c r="N34" s="41"/>
      <c r="P34" s="109"/>
    </row>
    <row r="35" spans="1:16" s="104" customFormat="1" ht="22.5" x14ac:dyDescent="0.2">
      <c r="A35" s="141" t="s">
        <v>83</v>
      </c>
      <c r="B35" s="141"/>
      <c r="C35" s="142"/>
      <c r="D35" s="143"/>
      <c r="E35" s="141"/>
      <c r="F35" s="144">
        <f>SUM(F31:F34)</f>
        <v>610000</v>
      </c>
      <c r="G35" s="101"/>
      <c r="H35" s="101"/>
      <c r="I35" s="101"/>
      <c r="J35" s="101"/>
      <c r="K35" s="101"/>
      <c r="L35" s="101"/>
      <c r="M35" s="102"/>
      <c r="N35" s="121"/>
      <c r="O35" s="122"/>
      <c r="P35" s="102"/>
    </row>
    <row r="36" spans="1:16" s="28" customFormat="1" x14ac:dyDescent="0.2">
      <c r="A36" s="145"/>
      <c r="B36" s="145"/>
      <c r="C36" s="146"/>
      <c r="D36" s="117"/>
      <c r="E36" s="25"/>
      <c r="F36" s="147"/>
      <c r="G36" s="135"/>
      <c r="H36" s="59"/>
      <c r="I36" s="148"/>
      <c r="J36" s="145"/>
      <c r="K36" s="145"/>
      <c r="L36" s="148"/>
      <c r="M36" s="109"/>
      <c r="N36" s="137"/>
      <c r="O36" s="138"/>
      <c r="P36" s="109"/>
    </row>
    <row r="37" spans="1:16" s="28" customFormat="1" x14ac:dyDescent="0.2">
      <c r="A37" s="115" t="s">
        <v>84</v>
      </c>
      <c r="B37" s="115"/>
      <c r="C37" s="115"/>
      <c r="D37" s="113"/>
      <c r="E37" s="113"/>
      <c r="F37" s="113"/>
      <c r="G37" s="113"/>
      <c r="H37" s="113"/>
      <c r="I37" s="114"/>
      <c r="J37" s="113"/>
      <c r="K37" s="113"/>
      <c r="L37" s="114"/>
      <c r="M37" s="51"/>
      <c r="N37" s="51"/>
      <c r="O37" s="51"/>
      <c r="P37" s="51"/>
    </row>
    <row r="38" spans="1:16" s="28" customFormat="1" x14ac:dyDescent="0.2">
      <c r="A38" s="53"/>
      <c r="B38" s="149"/>
      <c r="C38" s="140"/>
      <c r="D38" s="67"/>
      <c r="E38" s="67"/>
      <c r="F38" s="58"/>
      <c r="G38" s="118"/>
      <c r="H38" s="118"/>
      <c r="I38" s="67"/>
      <c r="J38" s="67"/>
      <c r="K38" s="86"/>
      <c r="L38" s="67"/>
      <c r="M38" s="136"/>
      <c r="N38" s="137"/>
      <c r="O38" s="138"/>
      <c r="P38" s="136"/>
    </row>
    <row r="39" spans="1:16" s="28" customFormat="1" ht="13.5" customHeight="1" x14ac:dyDescent="0.2">
      <c r="A39" s="134"/>
      <c r="B39" s="53"/>
      <c r="C39" s="140"/>
      <c r="D39" s="54"/>
      <c r="E39" s="54"/>
      <c r="F39" s="58"/>
      <c r="G39" s="118"/>
      <c r="H39" s="119"/>
      <c r="I39" s="61"/>
      <c r="J39" s="61"/>
      <c r="K39" s="53"/>
      <c r="L39" s="53"/>
      <c r="M39" s="136"/>
      <c r="N39" s="137"/>
      <c r="O39" s="138"/>
      <c r="P39" s="136"/>
    </row>
    <row r="40" spans="1:16" s="104" customFormat="1" ht="22.5" hidden="1" x14ac:dyDescent="0.2">
      <c r="A40" s="141" t="s">
        <v>85</v>
      </c>
      <c r="B40" s="141"/>
      <c r="C40" s="142"/>
      <c r="D40" s="141"/>
      <c r="E40" s="141"/>
      <c r="F40" s="144">
        <f>SUM(F37:F39)</f>
        <v>0</v>
      </c>
      <c r="G40" s="101"/>
      <c r="H40" s="101"/>
      <c r="I40" s="101"/>
      <c r="J40" s="101"/>
      <c r="K40" s="101"/>
      <c r="L40" s="101"/>
      <c r="M40" s="102"/>
      <c r="N40" s="121"/>
      <c r="O40" s="122"/>
      <c r="P40" s="102"/>
    </row>
    <row r="41" spans="1:16" s="28" customFormat="1" hidden="1" x14ac:dyDescent="0.2">
      <c r="A41" s="145"/>
      <c r="B41" s="145"/>
      <c r="C41" s="146"/>
      <c r="D41" s="58"/>
      <c r="E41" s="145"/>
      <c r="F41" s="145"/>
      <c r="G41" s="145"/>
      <c r="H41" s="148"/>
      <c r="I41" s="148"/>
      <c r="J41" s="145"/>
      <c r="K41" s="145"/>
      <c r="L41" s="148"/>
      <c r="M41" s="109"/>
      <c r="N41" s="137"/>
      <c r="O41" s="138"/>
      <c r="P41" s="109"/>
    </row>
    <row r="42" spans="1:16" s="28" customFormat="1" hidden="1" x14ac:dyDescent="0.2">
      <c r="A42" s="115" t="s">
        <v>86</v>
      </c>
      <c r="B42" s="115"/>
      <c r="C42" s="115"/>
      <c r="D42" s="115"/>
      <c r="E42" s="113"/>
      <c r="F42" s="113"/>
      <c r="G42" s="113"/>
      <c r="H42" s="114"/>
      <c r="I42" s="114"/>
      <c r="J42" s="113"/>
      <c r="K42" s="113"/>
      <c r="L42" s="114"/>
      <c r="M42" s="109"/>
      <c r="N42" s="137"/>
      <c r="O42" s="138"/>
      <c r="P42" s="109"/>
    </row>
    <row r="43" spans="1:16" s="28" customFormat="1" ht="22.5" hidden="1" x14ac:dyDescent="0.2">
      <c r="A43" s="81" t="s">
        <v>87</v>
      </c>
      <c r="B43" s="78" t="s">
        <v>60</v>
      </c>
      <c r="C43" s="150" t="s">
        <v>88</v>
      </c>
      <c r="D43" s="78" t="s">
        <v>89</v>
      </c>
      <c r="E43" s="151" t="s">
        <v>80</v>
      </c>
      <c r="F43" s="152">
        <f>120000/93.2309*9.75</f>
        <v>12549.487348078803</v>
      </c>
      <c r="G43" s="80">
        <v>1</v>
      </c>
      <c r="H43" s="80">
        <v>0</v>
      </c>
      <c r="I43" s="81" t="s">
        <v>8</v>
      </c>
      <c r="J43" s="77" t="s">
        <v>8</v>
      </c>
      <c r="K43" s="153"/>
      <c r="L43" s="82" t="s">
        <v>90</v>
      </c>
      <c r="M43" s="109"/>
      <c r="N43" s="137"/>
      <c r="O43" s="154"/>
      <c r="P43" s="109"/>
    </row>
    <row r="44" spans="1:16" s="28" customFormat="1" ht="22.5" hidden="1" x14ac:dyDescent="0.2">
      <c r="A44" s="81" t="s">
        <v>87</v>
      </c>
      <c r="B44" s="78" t="s">
        <v>48</v>
      </c>
      <c r="C44" s="150" t="s">
        <v>91</v>
      </c>
      <c r="D44" s="78" t="s">
        <v>89</v>
      </c>
      <c r="E44" s="151" t="s">
        <v>80</v>
      </c>
      <c r="F44" s="155">
        <f>100000*13/93.2309</f>
        <v>13943.874831198669</v>
      </c>
      <c r="G44" s="80">
        <v>1</v>
      </c>
      <c r="H44" s="80">
        <v>0</v>
      </c>
      <c r="I44" s="81" t="s">
        <v>92</v>
      </c>
      <c r="J44" s="77" t="s">
        <v>92</v>
      </c>
      <c r="K44" s="153"/>
      <c r="L44" s="82" t="s">
        <v>90</v>
      </c>
      <c r="M44" s="109"/>
      <c r="N44" s="137"/>
      <c r="O44" s="154"/>
      <c r="P44" s="109"/>
    </row>
    <row r="45" spans="1:16" s="28" customFormat="1" ht="33.75" hidden="1" x14ac:dyDescent="0.2">
      <c r="A45" s="81" t="s">
        <v>93</v>
      </c>
      <c r="B45" s="78" t="s">
        <v>30</v>
      </c>
      <c r="C45" s="156" t="s">
        <v>94</v>
      </c>
      <c r="D45" s="78" t="s">
        <v>89</v>
      </c>
      <c r="E45" s="151" t="s">
        <v>80</v>
      </c>
      <c r="F45" s="157">
        <f t="shared" ref="F45:F56" si="0">65000/93.2309*13</f>
        <v>9063.5186402791351</v>
      </c>
      <c r="G45" s="80">
        <v>1</v>
      </c>
      <c r="H45" s="80">
        <v>0</v>
      </c>
      <c r="I45" s="81" t="s">
        <v>92</v>
      </c>
      <c r="J45" s="77" t="s">
        <v>92</v>
      </c>
      <c r="K45" s="153"/>
      <c r="L45" s="82" t="s">
        <v>90</v>
      </c>
      <c r="M45" s="109"/>
      <c r="N45" s="137"/>
      <c r="O45" s="154"/>
      <c r="P45" s="109"/>
    </row>
    <row r="46" spans="1:16" s="28" customFormat="1" ht="45" hidden="1" x14ac:dyDescent="0.2">
      <c r="A46" s="81" t="s">
        <v>93</v>
      </c>
      <c r="B46" s="78" t="s">
        <v>30</v>
      </c>
      <c r="C46" s="156" t="s">
        <v>95</v>
      </c>
      <c r="D46" s="78" t="s">
        <v>89</v>
      </c>
      <c r="E46" s="151" t="s">
        <v>80</v>
      </c>
      <c r="F46" s="157">
        <f t="shared" si="0"/>
        <v>9063.5186402791351</v>
      </c>
      <c r="G46" s="80">
        <v>1</v>
      </c>
      <c r="H46" s="80">
        <v>0</v>
      </c>
      <c r="I46" s="81" t="s">
        <v>92</v>
      </c>
      <c r="J46" s="77" t="s">
        <v>92</v>
      </c>
      <c r="K46" s="153"/>
      <c r="L46" s="82" t="s">
        <v>90</v>
      </c>
      <c r="M46" s="109"/>
      <c r="N46" s="137"/>
      <c r="O46" s="137"/>
      <c r="P46" s="109"/>
    </row>
    <row r="47" spans="1:16" s="28" customFormat="1" ht="22.5" hidden="1" x14ac:dyDescent="0.2">
      <c r="A47" s="81" t="s">
        <v>93</v>
      </c>
      <c r="B47" s="78" t="s">
        <v>48</v>
      </c>
      <c r="C47" s="156" t="s">
        <v>96</v>
      </c>
      <c r="D47" s="78" t="s">
        <v>89</v>
      </c>
      <c r="E47" s="151" t="s">
        <v>80</v>
      </c>
      <c r="F47" s="157">
        <f t="shared" si="0"/>
        <v>9063.5186402791351</v>
      </c>
      <c r="G47" s="80">
        <v>1</v>
      </c>
      <c r="H47" s="80">
        <v>0</v>
      </c>
      <c r="I47" s="81" t="s">
        <v>92</v>
      </c>
      <c r="J47" s="77" t="s">
        <v>92</v>
      </c>
      <c r="K47" s="153"/>
      <c r="L47" s="82" t="s">
        <v>90</v>
      </c>
      <c r="M47" s="109"/>
      <c r="N47" s="137"/>
      <c r="O47" s="137"/>
      <c r="P47" s="109"/>
    </row>
    <row r="48" spans="1:16" s="28" customFormat="1" ht="22.5" hidden="1" x14ac:dyDescent="0.2">
      <c r="A48" s="81" t="s">
        <v>93</v>
      </c>
      <c r="B48" s="78" t="s">
        <v>48</v>
      </c>
      <c r="C48" s="156" t="s">
        <v>97</v>
      </c>
      <c r="D48" s="78" t="s">
        <v>89</v>
      </c>
      <c r="E48" s="151" t="s">
        <v>80</v>
      </c>
      <c r="F48" s="157">
        <f t="shared" si="0"/>
        <v>9063.5186402791351</v>
      </c>
      <c r="G48" s="80">
        <v>1</v>
      </c>
      <c r="H48" s="80">
        <v>0</v>
      </c>
      <c r="I48" s="81" t="s">
        <v>92</v>
      </c>
      <c r="J48" s="77" t="s">
        <v>92</v>
      </c>
      <c r="K48" s="153"/>
      <c r="L48" s="82" t="s">
        <v>90</v>
      </c>
      <c r="M48" s="109"/>
      <c r="N48" s="137"/>
      <c r="O48" s="137"/>
      <c r="P48" s="109"/>
    </row>
    <row r="49" spans="1:16" s="28" customFormat="1" ht="22.5" hidden="1" x14ac:dyDescent="0.2">
      <c r="A49" s="81" t="s">
        <v>93</v>
      </c>
      <c r="B49" s="78" t="s">
        <v>48</v>
      </c>
      <c r="C49" s="156" t="s">
        <v>98</v>
      </c>
      <c r="D49" s="78" t="s">
        <v>89</v>
      </c>
      <c r="E49" s="151" t="s">
        <v>80</v>
      </c>
      <c r="F49" s="157">
        <f t="shared" si="0"/>
        <v>9063.5186402791351</v>
      </c>
      <c r="G49" s="80">
        <v>1</v>
      </c>
      <c r="H49" s="80">
        <v>0</v>
      </c>
      <c r="I49" s="81" t="s">
        <v>92</v>
      </c>
      <c r="J49" s="77" t="s">
        <v>92</v>
      </c>
      <c r="K49" s="153"/>
      <c r="L49" s="82" t="s">
        <v>90</v>
      </c>
      <c r="M49" s="109"/>
      <c r="N49" s="137"/>
      <c r="O49" s="137"/>
      <c r="P49" s="109"/>
    </row>
    <row r="50" spans="1:16" s="28" customFormat="1" ht="22.5" hidden="1" x14ac:dyDescent="0.2">
      <c r="A50" s="81" t="s">
        <v>93</v>
      </c>
      <c r="B50" s="78" t="s">
        <v>48</v>
      </c>
      <c r="C50" s="156" t="s">
        <v>99</v>
      </c>
      <c r="D50" s="78" t="s">
        <v>89</v>
      </c>
      <c r="E50" s="151" t="s">
        <v>80</v>
      </c>
      <c r="F50" s="157">
        <f t="shared" si="0"/>
        <v>9063.5186402791351</v>
      </c>
      <c r="G50" s="80">
        <v>1</v>
      </c>
      <c r="H50" s="80">
        <v>0</v>
      </c>
      <c r="I50" s="81" t="s">
        <v>92</v>
      </c>
      <c r="J50" s="77" t="s">
        <v>92</v>
      </c>
      <c r="K50" s="153"/>
      <c r="L50" s="82" t="s">
        <v>90</v>
      </c>
      <c r="M50" s="109"/>
      <c r="N50" s="137"/>
      <c r="O50" s="137"/>
      <c r="P50" s="109"/>
    </row>
    <row r="51" spans="1:16" s="28" customFormat="1" ht="22.5" hidden="1" x14ac:dyDescent="0.2">
      <c r="A51" s="81" t="s">
        <v>93</v>
      </c>
      <c r="B51" s="78" t="s">
        <v>48</v>
      </c>
      <c r="C51" s="156" t="s">
        <v>100</v>
      </c>
      <c r="D51" s="78" t="s">
        <v>89</v>
      </c>
      <c r="E51" s="151" t="s">
        <v>80</v>
      </c>
      <c r="F51" s="157">
        <f t="shared" si="0"/>
        <v>9063.5186402791351</v>
      </c>
      <c r="G51" s="80">
        <v>1</v>
      </c>
      <c r="H51" s="80">
        <v>0</v>
      </c>
      <c r="I51" s="81" t="s">
        <v>92</v>
      </c>
      <c r="J51" s="77" t="s">
        <v>92</v>
      </c>
      <c r="K51" s="153"/>
      <c r="L51" s="82" t="s">
        <v>90</v>
      </c>
      <c r="M51" s="109"/>
      <c r="N51" s="137"/>
      <c r="O51" s="137"/>
      <c r="P51" s="109"/>
    </row>
    <row r="52" spans="1:16" s="28" customFormat="1" ht="22.5" hidden="1" x14ac:dyDescent="0.2">
      <c r="A52" s="81" t="s">
        <v>93</v>
      </c>
      <c r="B52" s="78" t="s">
        <v>48</v>
      </c>
      <c r="C52" s="156" t="s">
        <v>101</v>
      </c>
      <c r="D52" s="78" t="s">
        <v>89</v>
      </c>
      <c r="E52" s="151" t="s">
        <v>80</v>
      </c>
      <c r="F52" s="157">
        <f t="shared" si="0"/>
        <v>9063.5186402791351</v>
      </c>
      <c r="G52" s="80">
        <v>1</v>
      </c>
      <c r="H52" s="80">
        <v>0</v>
      </c>
      <c r="I52" s="81" t="s">
        <v>92</v>
      </c>
      <c r="J52" s="77" t="s">
        <v>92</v>
      </c>
      <c r="K52" s="153"/>
      <c r="L52" s="82" t="s">
        <v>90</v>
      </c>
      <c r="M52" s="109"/>
      <c r="N52" s="137"/>
      <c r="O52" s="137"/>
      <c r="P52" s="109"/>
    </row>
    <row r="53" spans="1:16" s="28" customFormat="1" ht="22.5" hidden="1" x14ac:dyDescent="0.2">
      <c r="A53" s="81" t="s">
        <v>93</v>
      </c>
      <c r="B53" s="78" t="s">
        <v>48</v>
      </c>
      <c r="C53" s="156" t="s">
        <v>102</v>
      </c>
      <c r="D53" s="78" t="s">
        <v>89</v>
      </c>
      <c r="E53" s="151" t="s">
        <v>80</v>
      </c>
      <c r="F53" s="157">
        <f t="shared" si="0"/>
        <v>9063.5186402791351</v>
      </c>
      <c r="G53" s="80">
        <v>1</v>
      </c>
      <c r="H53" s="80">
        <v>0</v>
      </c>
      <c r="I53" s="81" t="s">
        <v>92</v>
      </c>
      <c r="J53" s="77" t="s">
        <v>92</v>
      </c>
      <c r="K53" s="153"/>
      <c r="L53" s="82" t="s">
        <v>90</v>
      </c>
      <c r="M53" s="109"/>
      <c r="N53" s="137"/>
      <c r="O53" s="137"/>
      <c r="P53" s="109"/>
    </row>
    <row r="54" spans="1:16" s="28" customFormat="1" ht="22.5" hidden="1" x14ac:dyDescent="0.2">
      <c r="A54" s="81" t="s">
        <v>93</v>
      </c>
      <c r="B54" s="78" t="s">
        <v>48</v>
      </c>
      <c r="C54" s="156" t="s">
        <v>103</v>
      </c>
      <c r="D54" s="78" t="s">
        <v>89</v>
      </c>
      <c r="E54" s="151" t="s">
        <v>80</v>
      </c>
      <c r="F54" s="157">
        <f t="shared" si="0"/>
        <v>9063.5186402791351</v>
      </c>
      <c r="G54" s="80">
        <v>1</v>
      </c>
      <c r="H54" s="80">
        <v>0</v>
      </c>
      <c r="I54" s="81" t="s">
        <v>92</v>
      </c>
      <c r="J54" s="77" t="s">
        <v>92</v>
      </c>
      <c r="K54" s="153"/>
      <c r="L54" s="82" t="s">
        <v>90</v>
      </c>
      <c r="M54" s="109"/>
      <c r="N54" s="137"/>
      <c r="O54" s="137"/>
      <c r="P54" s="109"/>
    </row>
    <row r="55" spans="1:16" s="28" customFormat="1" ht="22.5" hidden="1" x14ac:dyDescent="0.2">
      <c r="A55" s="81" t="s">
        <v>93</v>
      </c>
      <c r="B55" s="78" t="s">
        <v>48</v>
      </c>
      <c r="C55" s="156" t="s">
        <v>104</v>
      </c>
      <c r="D55" s="78" t="s">
        <v>89</v>
      </c>
      <c r="E55" s="151" t="s">
        <v>80</v>
      </c>
      <c r="F55" s="157">
        <f t="shared" si="0"/>
        <v>9063.5186402791351</v>
      </c>
      <c r="G55" s="80">
        <v>1</v>
      </c>
      <c r="H55" s="80">
        <v>0</v>
      </c>
      <c r="I55" s="81" t="s">
        <v>92</v>
      </c>
      <c r="J55" s="77" t="s">
        <v>92</v>
      </c>
      <c r="K55" s="153"/>
      <c r="L55" s="82" t="s">
        <v>90</v>
      </c>
      <c r="M55" s="109"/>
      <c r="N55" s="137"/>
      <c r="O55" s="137"/>
      <c r="P55" s="109"/>
    </row>
    <row r="56" spans="1:16" s="28" customFormat="1" ht="22.5" hidden="1" x14ac:dyDescent="0.2">
      <c r="A56" s="81" t="s">
        <v>93</v>
      </c>
      <c r="B56" s="78" t="s">
        <v>48</v>
      </c>
      <c r="C56" s="156" t="s">
        <v>105</v>
      </c>
      <c r="D56" s="78" t="s">
        <v>89</v>
      </c>
      <c r="E56" s="151" t="s">
        <v>80</v>
      </c>
      <c r="F56" s="157">
        <f t="shared" si="0"/>
        <v>9063.5186402791351</v>
      </c>
      <c r="G56" s="80">
        <v>1</v>
      </c>
      <c r="H56" s="80">
        <v>0</v>
      </c>
      <c r="I56" s="81" t="s">
        <v>92</v>
      </c>
      <c r="J56" s="77" t="s">
        <v>92</v>
      </c>
      <c r="K56" s="153"/>
      <c r="L56" s="82" t="s">
        <v>90</v>
      </c>
      <c r="M56" s="109"/>
      <c r="N56" s="137"/>
      <c r="O56" s="137"/>
      <c r="P56" s="109"/>
    </row>
    <row r="57" spans="1:16" s="28" customFormat="1" ht="22.5" hidden="1" x14ac:dyDescent="0.2">
      <c r="A57" s="81" t="s">
        <v>93</v>
      </c>
      <c r="B57" s="78" t="s">
        <v>48</v>
      </c>
      <c r="C57" s="156" t="s">
        <v>106</v>
      </c>
      <c r="D57" s="78" t="s">
        <v>89</v>
      </c>
      <c r="E57" s="151" t="s">
        <v>80</v>
      </c>
      <c r="F57" s="157">
        <f>60000/93.2309*13</f>
        <v>8366.3248987192019</v>
      </c>
      <c r="G57" s="80">
        <v>1</v>
      </c>
      <c r="H57" s="80">
        <v>0</v>
      </c>
      <c r="I57" s="81" t="s">
        <v>92</v>
      </c>
      <c r="J57" s="77" t="s">
        <v>92</v>
      </c>
      <c r="K57" s="153"/>
      <c r="L57" s="82" t="s">
        <v>90</v>
      </c>
      <c r="M57" s="109"/>
      <c r="N57" s="137"/>
      <c r="O57" s="137"/>
      <c r="P57" s="109"/>
    </row>
    <row r="58" spans="1:16" s="28" customFormat="1" ht="22.5" hidden="1" x14ac:dyDescent="0.2">
      <c r="A58" s="81" t="s">
        <v>93</v>
      </c>
      <c r="B58" s="78" t="s">
        <v>107</v>
      </c>
      <c r="C58" s="156" t="s">
        <v>108</v>
      </c>
      <c r="D58" s="78" t="s">
        <v>89</v>
      </c>
      <c r="E58" s="151" t="s">
        <v>80</v>
      </c>
      <c r="F58" s="157">
        <f>35000/93.2309*13</f>
        <v>4880.3561909195332</v>
      </c>
      <c r="G58" s="80">
        <v>1</v>
      </c>
      <c r="H58" s="80">
        <v>0</v>
      </c>
      <c r="I58" s="81" t="s">
        <v>92</v>
      </c>
      <c r="J58" s="77" t="s">
        <v>92</v>
      </c>
      <c r="K58" s="153"/>
      <c r="L58" s="82" t="s">
        <v>90</v>
      </c>
      <c r="M58" s="109"/>
      <c r="N58" s="137"/>
      <c r="O58" s="137"/>
      <c r="P58" s="109"/>
    </row>
    <row r="59" spans="1:16" s="28" customFormat="1" ht="22.5" hidden="1" x14ac:dyDescent="0.2">
      <c r="A59" s="81" t="s">
        <v>93</v>
      </c>
      <c r="B59" s="78" t="s">
        <v>107</v>
      </c>
      <c r="C59" s="156" t="s">
        <v>109</v>
      </c>
      <c r="D59" s="78" t="s">
        <v>89</v>
      </c>
      <c r="E59" s="151" t="s">
        <v>80</v>
      </c>
      <c r="F59" s="157">
        <f>30000/93.2309*13</f>
        <v>4183.1624493596009</v>
      </c>
      <c r="G59" s="80">
        <v>1</v>
      </c>
      <c r="H59" s="80">
        <v>0</v>
      </c>
      <c r="I59" s="81" t="s">
        <v>92</v>
      </c>
      <c r="J59" s="77" t="s">
        <v>92</v>
      </c>
      <c r="K59" s="153"/>
      <c r="L59" s="82" t="s">
        <v>90</v>
      </c>
      <c r="M59" s="109"/>
      <c r="N59" s="137"/>
      <c r="O59" s="137"/>
      <c r="P59" s="109"/>
    </row>
    <row r="60" spans="1:16" s="28" customFormat="1" ht="22.5" hidden="1" x14ac:dyDescent="0.2">
      <c r="A60" s="81" t="s">
        <v>93</v>
      </c>
      <c r="B60" s="78" t="s">
        <v>107</v>
      </c>
      <c r="C60" s="156" t="s">
        <v>110</v>
      </c>
      <c r="D60" s="78" t="s">
        <v>89</v>
      </c>
      <c r="E60" s="151" t="s">
        <v>80</v>
      </c>
      <c r="F60" s="158">
        <f>19999.99/93.2309*13</f>
        <v>2788.7735718522508</v>
      </c>
      <c r="G60" s="80">
        <v>1</v>
      </c>
      <c r="H60" s="80">
        <v>0</v>
      </c>
      <c r="I60" s="81" t="s">
        <v>92</v>
      </c>
      <c r="J60" s="77" t="s">
        <v>92</v>
      </c>
      <c r="K60" s="153"/>
      <c r="L60" s="82" t="s">
        <v>90</v>
      </c>
      <c r="M60" s="109"/>
      <c r="N60" s="137"/>
      <c r="O60" s="137"/>
      <c r="P60" s="109"/>
    </row>
    <row r="61" spans="1:16" s="28" customFormat="1" hidden="1" x14ac:dyDescent="0.2">
      <c r="A61" s="67"/>
      <c r="B61" s="54"/>
      <c r="C61" s="88"/>
      <c r="D61" s="54"/>
      <c r="E61" s="58"/>
      <c r="F61" s="58"/>
      <c r="G61" s="135"/>
      <c r="H61" s="59"/>
      <c r="I61" s="54"/>
      <c r="J61" s="54"/>
      <c r="K61" s="159"/>
      <c r="L61" s="148"/>
      <c r="M61" s="109"/>
      <c r="N61" s="137"/>
      <c r="O61" s="154"/>
      <c r="P61" s="109"/>
    </row>
    <row r="62" spans="1:16" s="104" customFormat="1" hidden="1" x14ac:dyDescent="0.2">
      <c r="A62" s="160" t="s">
        <v>111</v>
      </c>
      <c r="B62" s="160"/>
      <c r="C62" s="160"/>
      <c r="D62" s="161"/>
      <c r="E62" s="162"/>
      <c r="F62" s="163">
        <f>SUM(F45:F61)</f>
        <v>128980.84079420018</v>
      </c>
      <c r="G62" s="162"/>
      <c r="H62" s="161"/>
      <c r="I62" s="161"/>
      <c r="J62" s="162"/>
      <c r="K62" s="143"/>
      <c r="L62" s="164"/>
      <c r="M62" s="102"/>
      <c r="N62" s="121"/>
      <c r="O62" s="165"/>
      <c r="P62" s="102"/>
    </row>
    <row r="63" spans="1:16" s="28" customFormat="1" x14ac:dyDescent="0.2">
      <c r="A63" s="166"/>
      <c r="B63" s="167"/>
      <c r="C63" s="168"/>
      <c r="D63" s="167"/>
      <c r="E63" s="167"/>
      <c r="F63" s="167"/>
      <c r="G63" s="167"/>
      <c r="H63" s="169"/>
      <c r="I63" s="169"/>
      <c r="J63" s="167"/>
      <c r="K63" s="109"/>
      <c r="L63" s="170"/>
      <c r="M63" s="109"/>
      <c r="N63" s="137"/>
      <c r="O63" s="137"/>
      <c r="P63" s="109"/>
    </row>
    <row r="64" spans="1:16" s="28" customFormat="1" x14ac:dyDescent="0.2">
      <c r="A64" s="171" t="s">
        <v>112</v>
      </c>
      <c r="B64" s="172"/>
      <c r="C64" s="173"/>
      <c r="D64" s="172"/>
      <c r="E64" s="172"/>
      <c r="F64" s="174">
        <f>SUM(F62,F40,F35,F29,F26,F20)</f>
        <v>1479980.8407942001</v>
      </c>
      <c r="G64" s="172"/>
      <c r="H64" s="175"/>
      <c r="I64" s="175"/>
      <c r="J64" s="172"/>
      <c r="K64" s="176"/>
      <c r="L64" s="177"/>
      <c r="M64" s="109"/>
      <c r="N64" s="137"/>
      <c r="O64" s="137"/>
      <c r="P64" s="109"/>
    </row>
    <row r="65" spans="1:16" s="28" customFormat="1" ht="22.5" customHeight="1" x14ac:dyDescent="0.2">
      <c r="A65" s="178" t="s">
        <v>113</v>
      </c>
      <c r="B65" s="178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09"/>
      <c r="N65" s="137"/>
      <c r="O65" s="137"/>
      <c r="P65" s="109"/>
    </row>
    <row r="66" spans="1:16" s="28" customFormat="1" x14ac:dyDescent="0.2">
      <c r="A66" s="169"/>
      <c r="B66" s="169"/>
      <c r="C66" s="168"/>
      <c r="D66" s="179"/>
      <c r="E66" s="169"/>
      <c r="F66" s="169"/>
      <c r="G66" s="169"/>
      <c r="H66" s="169"/>
      <c r="I66" s="169"/>
      <c r="J66" s="169"/>
      <c r="K66" s="169"/>
      <c r="L66" s="169"/>
      <c r="M66" s="109"/>
      <c r="N66" s="137"/>
      <c r="O66" s="137"/>
      <c r="P66" s="109"/>
    </row>
    <row r="67" spans="1:16" ht="34.5" customHeight="1" x14ac:dyDescent="0.25">
      <c r="A67" s="178" t="s">
        <v>114</v>
      </c>
      <c r="B67" s="178"/>
      <c r="C67" s="178"/>
      <c r="D67" s="178"/>
      <c r="E67" s="178"/>
      <c r="F67" s="178"/>
      <c r="G67" s="178"/>
      <c r="H67" s="178"/>
      <c r="I67" s="178"/>
      <c r="J67" s="178"/>
      <c r="K67" s="178"/>
      <c r="L67" s="178"/>
      <c r="M67" s="180"/>
      <c r="N67" s="181"/>
      <c r="O67" s="181"/>
      <c r="P67" s="180"/>
    </row>
    <row r="68" spans="1:16" ht="15" x14ac:dyDescent="0.25">
      <c r="A68" s="169"/>
      <c r="B68" s="169"/>
      <c r="C68" s="168"/>
      <c r="D68" s="179"/>
      <c r="E68" s="169"/>
      <c r="F68" s="169"/>
      <c r="G68" s="169"/>
      <c r="H68" s="169"/>
      <c r="I68" s="169"/>
      <c r="J68" s="169"/>
      <c r="K68" s="169"/>
      <c r="L68" s="169"/>
      <c r="M68" s="180"/>
      <c r="N68" s="182"/>
      <c r="O68" s="183"/>
      <c r="P68" s="180"/>
    </row>
    <row r="69" spans="1:16" ht="29.25" customHeight="1" x14ac:dyDescent="0.25">
      <c r="A69" s="178" t="s">
        <v>115</v>
      </c>
      <c r="B69" s="178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80"/>
      <c r="N69" s="182"/>
      <c r="O69" s="183"/>
      <c r="P69" s="180"/>
    </row>
    <row r="70" spans="1:16" ht="15" x14ac:dyDescent="0.25">
      <c r="A70" s="167"/>
      <c r="B70" s="167"/>
      <c r="C70" s="168"/>
      <c r="D70" s="179"/>
      <c r="E70" s="167"/>
      <c r="F70" s="167"/>
      <c r="G70" s="167"/>
      <c r="H70" s="169"/>
      <c r="I70" s="169"/>
      <c r="J70" s="109"/>
      <c r="K70" s="109"/>
      <c r="L70" s="170"/>
      <c r="M70" s="180"/>
      <c r="N70" s="182"/>
      <c r="O70" s="183"/>
      <c r="P70" s="180"/>
    </row>
    <row r="71" spans="1:16" ht="27" customHeight="1" x14ac:dyDescent="0.25">
      <c r="A71" s="178" t="s">
        <v>116</v>
      </c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80"/>
      <c r="N71" s="182"/>
      <c r="O71" s="183"/>
      <c r="P71" s="180"/>
    </row>
    <row r="72" spans="1:16" ht="15" x14ac:dyDescent="0.25">
      <c r="N72" s="182"/>
      <c r="O72" s="186"/>
    </row>
    <row r="73" spans="1:16" ht="15" x14ac:dyDescent="0.25">
      <c r="N73" s="63"/>
      <c r="O73" s="186"/>
    </row>
    <row r="74" spans="1:16" ht="15" x14ac:dyDescent="0.25">
      <c r="N74" s="63"/>
      <c r="O74" s="186"/>
    </row>
    <row r="75" spans="1:16" ht="15" x14ac:dyDescent="0.25">
      <c r="N75" s="182"/>
      <c r="O75" s="186"/>
    </row>
    <row r="76" spans="1:16" ht="15" x14ac:dyDescent="0.25">
      <c r="N76" s="63"/>
      <c r="O76" s="186"/>
    </row>
    <row r="77" spans="1:16" ht="15" x14ac:dyDescent="0.25">
      <c r="N77" s="182"/>
      <c r="O77" s="186"/>
    </row>
    <row r="78" spans="1:16" ht="15" x14ac:dyDescent="0.25">
      <c r="N78" s="182"/>
      <c r="O78" s="186"/>
    </row>
    <row r="79" spans="1:16" ht="15" x14ac:dyDescent="0.25">
      <c r="N79" s="181"/>
      <c r="O79" s="181"/>
    </row>
    <row r="80" spans="1:16" ht="15" x14ac:dyDescent="0.25">
      <c r="J80" s="187"/>
    </row>
    <row r="81" spans="3:15" ht="15" x14ac:dyDescent="0.25">
      <c r="J81" s="187"/>
      <c r="N81" s="182"/>
      <c r="O81" s="181"/>
    </row>
    <row r="82" spans="3:15" ht="15" x14ac:dyDescent="0.25">
      <c r="J82" s="188"/>
      <c r="N82" s="182"/>
      <c r="O82" s="181"/>
    </row>
    <row r="83" spans="3:15" ht="15" x14ac:dyDescent="0.25">
      <c r="J83" s="188"/>
    </row>
    <row r="84" spans="3:15" ht="15" x14ac:dyDescent="0.25">
      <c r="N84" s="189"/>
      <c r="O84" s="181"/>
    </row>
    <row r="85" spans="3:15" ht="15" x14ac:dyDescent="0.25">
      <c r="J85" s="188"/>
      <c r="N85" s="189"/>
      <c r="O85" s="181"/>
    </row>
    <row r="86" spans="3:15" ht="15" x14ac:dyDescent="0.25">
      <c r="J86" s="188"/>
      <c r="N86" s="189"/>
      <c r="O86" s="181"/>
    </row>
    <row r="87" spans="3:15" ht="15" x14ac:dyDescent="0.25">
      <c r="C87" s="16"/>
      <c r="N87" s="189"/>
      <c r="O87" s="181"/>
    </row>
  </sheetData>
  <mergeCells count="48">
    <mergeCell ref="A69:L69"/>
    <mergeCell ref="A71:L71"/>
    <mergeCell ref="A37:C37"/>
    <mergeCell ref="G40:L40"/>
    <mergeCell ref="A42:D42"/>
    <mergeCell ref="A62:C62"/>
    <mergeCell ref="A65:L65"/>
    <mergeCell ref="A67:L67"/>
    <mergeCell ref="M27:O27"/>
    <mergeCell ref="A29:E29"/>
    <mergeCell ref="G29:L29"/>
    <mergeCell ref="A30:E30"/>
    <mergeCell ref="J30:L30"/>
    <mergeCell ref="G35:L35"/>
    <mergeCell ref="A22:D22"/>
    <mergeCell ref="J22:L22"/>
    <mergeCell ref="A26:E26"/>
    <mergeCell ref="G26:L26"/>
    <mergeCell ref="A27:D27"/>
    <mergeCell ref="J27:L27"/>
    <mergeCell ref="K9:K10"/>
    <mergeCell ref="L9:L10"/>
    <mergeCell ref="M9:M10"/>
    <mergeCell ref="P9:P10"/>
    <mergeCell ref="A11:L11"/>
    <mergeCell ref="A20:E20"/>
    <mergeCell ref="G20:L20"/>
    <mergeCell ref="A7:C7"/>
    <mergeCell ref="D7:I7"/>
    <mergeCell ref="A9:A10"/>
    <mergeCell ref="B9:B10"/>
    <mergeCell ref="C9:C10"/>
    <mergeCell ref="D9:D10"/>
    <mergeCell ref="E9:E10"/>
    <mergeCell ref="F9:H9"/>
    <mergeCell ref="I9:J9"/>
    <mergeCell ref="A4:C4"/>
    <mergeCell ref="D4:I4"/>
    <mergeCell ref="A5:C5"/>
    <mergeCell ref="D5:I5"/>
    <mergeCell ref="A6:C6"/>
    <mergeCell ref="D6:I6"/>
    <mergeCell ref="A1:C1"/>
    <mergeCell ref="D1:I1"/>
    <mergeCell ref="A2:C2"/>
    <mergeCell ref="D2:I2"/>
    <mergeCell ref="A3:C3"/>
    <mergeCell ref="D3:I3"/>
  </mergeCells>
  <dataValidations count="4">
    <dataValidation type="list" allowBlank="1" showInputMessage="1" showErrorMessage="1" sqref="D40:D41" xr:uid="{86BD87DE-7D90-44FC-8039-29EFEE13EE90}">
      <formula1>$N$19:$N$30</formula1>
    </dataValidation>
    <dataValidation type="list" allowBlank="1" showInputMessage="1" showErrorMessage="1" sqref="D39 D37" xr:uid="{80BFA034-6701-489E-944E-39887DCCDD65}">
      <formula1>$N$90:$N$93</formula1>
    </dataValidation>
    <dataValidation type="list" allowBlank="1" showInputMessage="1" showErrorMessage="1" sqref="D18" xr:uid="{A0500BF6-9CB2-4ADD-AFC0-A3E212DCD512}">
      <formula1>$N$68:$N$84</formula1>
    </dataValidation>
    <dataValidation type="list" allowBlank="1" showInputMessage="1" showErrorMessage="1" sqref="D19" xr:uid="{F652F293-E53D-4C94-8C00-A17BB7AE851E}">
      <formula1>$N$35:$N$42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Joseph, Cedrick Guy</dc:creator>
  <lastModifiedBy>Joseph, Cedrick Guy</lastModifiedBy>
  <dcterms:created xsi:type="dcterms:W3CDTF">2020-01-28T14:29:57.0000000Z</dcterms:created>
  <dcterms:modified xsi:type="dcterms:W3CDTF">2020-01-28T14:34:42.0000000Z</dcterms:modified>
  <dc:title/>
</coreProperties>
</file>