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AlisonA\DOCUME~1\CMF~1\ES-L1132\12E061~1.POD\37F37~1.PAQ\37E49~1.PAQ\19A5F~1.PRI\115CA~1.DLP\13C3E~1.PAQ\NEWFOL~1\"/>
    </mc:Choice>
  </mc:AlternateContent>
  <xr:revisionPtr revIDLastSave="0" documentId="8_{CB35DDF3-D39F-4492-8EC5-CC53DA296411}" xr6:coauthVersionLast="32" xr6:coauthVersionMax="32" xr10:uidLastSave="{00000000-0000-0000-0000-000000000000}"/>
  <bookViews>
    <workbookView xWindow="0" yWindow="0" windowWidth="23040" windowHeight="8508" tabRatio="567" firstSheet="1" activeTab="8" xr2:uid="{00000000-000D-0000-FFFF-FFFF00000000}"/>
  </bookViews>
  <sheets>
    <sheet name="Resumen de Resultados" sheetId="8" r:id="rId1"/>
    <sheet name="SPA" sheetId="14" r:id="rId2"/>
    <sheet name="SOA" sheetId="13" r:id="rId3"/>
    <sheet name="SAP" sheetId="16" r:id="rId4"/>
    <sheet name="SABS" sheetId="18" r:id="rId5"/>
    <sheet name="SAF" sheetId="20" r:id="rId6"/>
    <sheet name="SCI" sheetId="22" r:id="rId7"/>
    <sheet name="SCE" sheetId="24" r:id="rId8"/>
    <sheet name="Plan de Fortalecimiento" sheetId="9" r:id="rId9"/>
  </sheets>
  <definedNames>
    <definedName name="_xlnm.Print_Area" localSheetId="8">'Plan de Fortalecimiento'!$A$1:$P$11</definedName>
    <definedName name="_xlnm.Print_Area" localSheetId="0">'Resumen de Resultados'!$A$1:$G$31</definedName>
    <definedName name="_xlnm.Print_Titles" localSheetId="8">'Plan de Fortalecimiento'!$3:$4</definedName>
    <definedName name="_xlnm.Print_Titles" localSheetId="4">SABS!$1:$1</definedName>
    <definedName name="_xlnm.Print_Titles" localSheetId="5">SAF!$1:$1</definedName>
    <definedName name="_xlnm.Print_Titles" localSheetId="6">SCI!$1:$1</definedName>
    <definedName name="_xlnm.Print_Titles" localSheetId="2">SOA!$1:$1</definedName>
  </definedNames>
  <calcPr calcId="179017"/>
</workbook>
</file>

<file path=xl/calcChain.xml><?xml version="1.0" encoding="utf-8"?>
<calcChain xmlns="http://schemas.openxmlformats.org/spreadsheetml/2006/main">
  <c r="D27" i="18" l="1"/>
  <c r="C27" i="18"/>
  <c r="D36" i="22"/>
  <c r="C36" i="22"/>
  <c r="D90" i="20"/>
  <c r="C90" i="20"/>
  <c r="D32" i="16"/>
  <c r="C32" i="16"/>
  <c r="D58" i="13"/>
  <c r="C58" i="13"/>
  <c r="D19" i="24"/>
  <c r="C19" i="24"/>
  <c r="F15" i="9" l="1"/>
  <c r="F14" i="9"/>
  <c r="F13" i="9"/>
  <c r="D33" i="14"/>
  <c r="F92" i="20"/>
  <c r="F94" i="20" s="1"/>
  <c r="F15" i="8" s="1"/>
  <c r="F21" i="24"/>
  <c r="F34" i="16"/>
  <c r="C33" i="14"/>
  <c r="F35" i="14" s="1"/>
  <c r="D26" i="8"/>
  <c r="F38" i="22"/>
  <c r="F44" i="22" s="1"/>
  <c r="G17" i="8" s="1"/>
  <c r="F60" i="13"/>
  <c r="C11" i="8" s="1"/>
  <c r="E11" i="8" s="1"/>
  <c r="F98" i="20" l="1"/>
  <c r="G15" i="8" s="1"/>
  <c r="C10" i="8"/>
  <c r="E10" i="8" s="1"/>
  <c r="E12" i="8" s="1"/>
  <c r="C18" i="8"/>
  <c r="E18" i="8" s="1"/>
  <c r="F23" i="24"/>
  <c r="F18" i="8" s="1"/>
  <c r="F27" i="24"/>
  <c r="G18" i="8" s="1"/>
  <c r="F66" i="13"/>
  <c r="G11" i="8" s="1"/>
  <c r="F62" i="13"/>
  <c r="F11" i="8" s="1"/>
  <c r="F16" i="9"/>
  <c r="C17" i="8"/>
  <c r="E17" i="8" s="1"/>
  <c r="F40" i="22"/>
  <c r="F17" i="8" s="1"/>
  <c r="C15" i="8"/>
  <c r="E15" i="8" s="1"/>
  <c r="C13" i="8"/>
  <c r="E13" i="8" s="1"/>
  <c r="F36" i="16"/>
  <c r="F13" i="8" s="1"/>
  <c r="F40" i="16"/>
  <c r="G13" i="8" s="1"/>
  <c r="E19" i="8" l="1"/>
  <c r="F19" i="8" s="1"/>
  <c r="F37" i="14"/>
  <c r="F10" i="8" s="1"/>
  <c r="F41" i="14"/>
  <c r="G10" i="8" s="1"/>
  <c r="F12" i="8"/>
  <c r="G12" i="8"/>
  <c r="C23" i="8"/>
  <c r="G19" i="8" l="1"/>
  <c r="C25" i="8"/>
  <c r="G25" i="8" s="1"/>
  <c r="G23" i="8"/>
  <c r="F23" i="8"/>
  <c r="E23" i="8"/>
  <c r="F29" i="18"/>
  <c r="F31" i="18" s="1"/>
  <c r="F14" i="8" s="1"/>
  <c r="E25" i="8" l="1"/>
  <c r="F25" i="8"/>
  <c r="C14" i="8"/>
  <c r="E14" i="8" s="1"/>
  <c r="E16" i="8" s="1"/>
  <c r="G16" i="8" s="1"/>
  <c r="F35" i="18"/>
  <c r="G14" i="8" s="1"/>
  <c r="C24" i="8" l="1"/>
  <c r="G24" i="8" s="1"/>
  <c r="F16" i="8"/>
  <c r="F24" i="8" l="1"/>
  <c r="E24" i="8"/>
  <c r="E26" i="8" s="1"/>
  <c r="G26" i="8" s="1"/>
  <c r="F26" i="8" l="1"/>
</calcChain>
</file>

<file path=xl/sharedStrings.xml><?xml version="1.0" encoding="utf-8"?>
<sst xmlns="http://schemas.openxmlformats.org/spreadsheetml/2006/main" count="659" uniqueCount="443">
  <si>
    <t>El RO/RC se formalizó y divulgó entre los participantes en la ejecución de la operación, dejando constancia de ello?</t>
  </si>
  <si>
    <t>Se estableció en el RO/RC que toda operación financiera o administrativa debe contar con la documentación necesaria de respaldo?</t>
  </si>
  <si>
    <t>Dicha documentación permite identificar la naturaleza, finalidad y resultados de cada operación?</t>
  </si>
  <si>
    <t>El RO/RC diseñado, describe los procedimientos de autorización, movimiento, registro y control oportuno de todas las operaciones técnicas, financieras y administrativas relacionadas con el proyecto?</t>
  </si>
  <si>
    <t>Propósito y definiciones ?</t>
  </si>
  <si>
    <t>Objetivos y Descripción del Programa ?</t>
  </si>
  <si>
    <t>Asignación de recursos del Programa?</t>
  </si>
  <si>
    <t>Seguimiento (informes) ?</t>
  </si>
  <si>
    <t>Criterios de elegibilidad de los sub-prestatarios y de los sub-préstamos?</t>
  </si>
  <si>
    <t>Términos y condiciones de los sub-préstamos?</t>
  </si>
  <si>
    <t>Uso de las recuperaciones y seguimiento (informes)</t>
  </si>
  <si>
    <t xml:space="preserve">Búsqueda y Selección? </t>
  </si>
  <si>
    <t xml:space="preserve">Inducción y entrenamiento? </t>
  </si>
  <si>
    <t xml:space="preserve">Capacitación? </t>
  </si>
  <si>
    <t xml:space="preserve">Evaluación del desempeño? </t>
  </si>
  <si>
    <t xml:space="preserve">Clasificación de cargos y niveles de remuneración? </t>
  </si>
  <si>
    <t xml:space="preserve">Seguridad social? </t>
  </si>
  <si>
    <t xml:space="preserve">Impuestos y otras obligaciones laborales? </t>
  </si>
  <si>
    <t>Disponen de un programa de vacaciones debidamente aprobado para todo el personal?</t>
  </si>
  <si>
    <t>Está previsto un plan para reemplazar al personal clave en ausencias temporales?</t>
  </si>
  <si>
    <t>Existe una política sobre adquisición de pólizas de seguro para los cargos clave relacionados con el manejo de bienes y valores?</t>
  </si>
  <si>
    <t>Se han fijado los montos asegurables?</t>
  </si>
  <si>
    <t>En general, existe estabilidad en la composición del personal de la Entidad?</t>
  </si>
  <si>
    <t>Las políticas y procedimientos existentes, son consistentes con los requerimientos del Banco en términos de contratación de personal, incluyendo los consultores, indicados en los documentos de proyecto y contratos de préstamo o convenio de cooperación técnica?</t>
  </si>
  <si>
    <t>Sistema de Administración de Personal</t>
  </si>
  <si>
    <t>Sistema de Organización Administrativa</t>
  </si>
  <si>
    <t>Cuando aplique, se lleva un sistema de registro permanente de inventario para controlar sus movimientos por unidades de iguales características?</t>
  </si>
  <si>
    <t>Se han asignado espacios físicos adecuados, según el tipo de inventarios, para su almacenamiento y control adecuados?</t>
  </si>
  <si>
    <t>Disponen de medidas para la conservación, seguridad y manejo apropiado de los bienes y elementos almacenados?</t>
  </si>
  <si>
    <t>Se realizan verificaciones periódicas de la existencia física de los bienes de inventario?</t>
  </si>
  <si>
    <t>Se ha establecido que dichas verificaciones sean conciliadas contra los registros contables?</t>
  </si>
  <si>
    <t>Auditoría Interna (Control Interno) participa en la planificación y observación de la verificación?</t>
  </si>
  <si>
    <t>Existe un plan de seguros para proteger los bienes en general?</t>
  </si>
  <si>
    <t>Se mantienen registros permanentes de los activos fijos, donde se muestren las compras, retiros, traspasos y mejoras?</t>
  </si>
  <si>
    <t>Existe un plan de mantenimiento general para obras y bienes adquiridos?</t>
  </si>
  <si>
    <t>Emiten informes sobre el cumplimiento del programa de mantenimiento preventivo?</t>
  </si>
  <si>
    <t>Sistema de Administración de Bienes y Servicios</t>
  </si>
  <si>
    <t>Calificación
%</t>
  </si>
  <si>
    <t>Ponderado
%</t>
  </si>
  <si>
    <t>Calificación %</t>
  </si>
  <si>
    <t xml:space="preserve">El Sistema permite disponer de información financiera oportuna y confiable para la preparación de los Estados Financieros y otros informes? </t>
  </si>
  <si>
    <t>Cuando se trate de programas de crédito, los registros precisan, además, los créditos otorgados, las recuperaciones efectuadas y la utilización de estas?</t>
  </si>
  <si>
    <t>Se dispone de un sistema de archivo de la documentación soporte de las transacciones financieras, el cual permita referenciar e identificar en forma directa las operaciones?</t>
  </si>
  <si>
    <t>Se diseñaron mecanismos y procedimientos de programación financiera de corto, mediano y largo plazo?</t>
  </si>
  <si>
    <t>Las conciliaciones bancarias son preparadas por personal independiente de aquel que tiene acceso al registro y manejo de los fondos?</t>
  </si>
  <si>
    <t>Las conciliaciones bancarias están actualizadas para cada cierre mensual?</t>
  </si>
  <si>
    <t>Las conciliaciones bancarias no revelan partidas antiguas sin ajustar, o si las hubiere, han dispuesto de acciones puntuales para la depuración?</t>
  </si>
  <si>
    <t>Para programas de ejecución descentralizada, existen procedimientos que regulen el mecanismo de rendición de cuentas e informes financieros, el traspaso de fondos y el tipo de documentación de respaldo relacionados con solicitudes de desembolso?</t>
  </si>
  <si>
    <t>El registro, control y uso de las recuperaciones?</t>
  </si>
  <si>
    <t xml:space="preserve">La documentación original de soporte de toda transacción solamente es archivada cuando haya sido firmada, de acuerdo con las normas previstas? </t>
  </si>
  <si>
    <t>NA</t>
  </si>
  <si>
    <t>SI</t>
  </si>
  <si>
    <t>NO</t>
  </si>
  <si>
    <t>Desarrollo      (ND, ID, MD, SD)</t>
  </si>
  <si>
    <t>Existe un procedimiento para el respaldo periódico (back- up de la información y del sistema) que asegure la recuperación de la información financiera y contable?</t>
  </si>
  <si>
    <t>Existen métodos (claves de acceso, niveles de autorización, validación, etc.) para impedir el acceso no autorizado a la base de datos y a los sistemas de información contable y financiero?</t>
  </si>
  <si>
    <t>Existe un plan de contingencia aprobado y una política de revisión periódica, que asegure el procesamiento oportuno y continuo de la información financiera y contable?</t>
  </si>
  <si>
    <t>Existe restricción formal de acceso al centro de cómputo?</t>
  </si>
  <si>
    <t xml:space="preserve">Los Estados Financieros y demás información financiera requerida por las normas y procedimientos del Banco, se han entregado al Banco con la periodicidad y fechas previstas en el contrato? </t>
  </si>
  <si>
    <t>Sistema de Administración Financiera</t>
  </si>
  <si>
    <t>Organismo Ejecutor:</t>
  </si>
  <si>
    <t>Capacidad</t>
  </si>
  <si>
    <t>Sistema</t>
  </si>
  <si>
    <t>Cuantificación</t>
  </si>
  <si>
    <t>Nivel de Riesgo                       (RA, RS, RM, RB)</t>
  </si>
  <si>
    <t>IR %</t>
  </si>
  <si>
    <t>CPO</t>
  </si>
  <si>
    <t>SPA</t>
  </si>
  <si>
    <t>SOA</t>
  </si>
  <si>
    <t>TOTAL</t>
  </si>
  <si>
    <t>CE</t>
  </si>
  <si>
    <t>SAP</t>
  </si>
  <si>
    <t>SABS</t>
  </si>
  <si>
    <t>SAF</t>
  </si>
  <si>
    <t>CC</t>
  </si>
  <si>
    <t>SCI</t>
  </si>
  <si>
    <t>SCE</t>
  </si>
  <si>
    <t>Consolidación Resultados Capacidades</t>
  </si>
  <si>
    <t>RESUMEN DE RESULTADOS</t>
  </si>
  <si>
    <t>En general, las actividades de control se relacionan o son una consecuencia de la evaluación de riesgos?</t>
  </si>
  <si>
    <t>Un diagrama o flujograma que presente el orden necesario e interdependencia de las actividades para alcanzar los objetivos?</t>
  </si>
  <si>
    <t>Los responsables por ejecutar o coordinar las actividades o tareas?</t>
  </si>
  <si>
    <t xml:space="preserve">En caso de proyectos de ejecución descentralizada, con múltiples co-ejecutores, existen procedimientos para la revisión ex-post de documentos de apoyo de solicitudes de desembolso, concordantes con las normas del Banco? </t>
  </si>
  <si>
    <t>El sistema de información está respaldado en una plataforma tecnológica que facilite el procesamiento y consulta de datos en forma integral y oportuna?</t>
  </si>
  <si>
    <t>Existen mecanismos adecuados que faciliten la comunicación al interior de la Organización (comunicación de políticas, normas, procedimientos, nombramientos y retiros de personal, aclaraciones, reporte de asuntos inusuales, asimilación de sugerencias, etc.)?</t>
  </si>
  <si>
    <r>
      <t xml:space="preserve">NOTA: </t>
    </r>
    <r>
      <rPr>
        <sz val="10"/>
        <rFont val="Arial"/>
        <family val="2"/>
      </rPr>
      <t>Sólo llenar las respuestas con "1" en las columnas SI - NO o N/A.   Las respuestas "N/A" no afectan la cuantificación del nivel de Desarrollo del Sistema y el cálculo del nivel de riesgo.</t>
    </r>
  </si>
  <si>
    <t>Formalización de los sub-préstamos ?</t>
  </si>
  <si>
    <t>La Entidad dispone de políticas y procedimientos formalizados y autorizados en un Manual o equivalente sobre la administración del personal?</t>
  </si>
  <si>
    <t xml:space="preserve">Se comparan los bienes adquiridos y los servicios contratados y recibidos con las Ordenes de Compra emitidas? </t>
  </si>
  <si>
    <t>Se ha establecido con claridad la responsabilidad y acciones relacionadas con la recepción, evaluación y trámite de las iniciativas de los empleados con relación al SCI?</t>
  </si>
  <si>
    <t>Existen mecanismos que faciliten la comunicación al exterior de la Organización (canales de comunicación con proveedores, entidades multilaterales, gubernamentales, financieras, etc.)?</t>
  </si>
  <si>
    <t>Se han previsto mecanismos para que el personal realice auto evaluaciones periódicas del funcionamiento de los controles correspondientes a sus áreas de responsabilidad?</t>
  </si>
  <si>
    <t>Sistema de Control Interno</t>
  </si>
  <si>
    <t>Si la Entidad esta sujeta a auditoría externa, esta se ha cumplido con una periodicidad anual?</t>
  </si>
  <si>
    <t>CUANTIFICACION:</t>
  </si>
  <si>
    <t xml:space="preserve"> * 100</t>
  </si>
  <si>
    <t>(SI+NO)</t>
  </si>
  <si>
    <t>DESARROLLO:</t>
  </si>
  <si>
    <t>No Existe ND (0-40)</t>
  </si>
  <si>
    <t>SD</t>
  </si>
  <si>
    <t>Mediano MD (61-80)</t>
  </si>
  <si>
    <t>Satisfactorio  SD (81-100)</t>
  </si>
  <si>
    <t>RIESGO:</t>
  </si>
  <si>
    <t>Alto  RA (0-40)</t>
  </si>
  <si>
    <t>Sustancial RS (41-60)</t>
  </si>
  <si>
    <t>Medio RM  (61-80)</t>
  </si>
  <si>
    <t>Bajo RB (81-100)</t>
  </si>
  <si>
    <t>TOTALES</t>
  </si>
  <si>
    <t>Ejecución :</t>
  </si>
  <si>
    <t>Manual de Organización:</t>
  </si>
  <si>
    <t>Perfiles de los cargos:</t>
  </si>
  <si>
    <t>Ejecución:</t>
  </si>
  <si>
    <t>Reglamento Operativo (RO), Reglamento de Crédito (RO):</t>
  </si>
  <si>
    <t xml:space="preserve">En caso de un programa global de inversiones, el Reglamento Operativo contiene las siguientes secciones: </t>
  </si>
  <si>
    <t xml:space="preserve">En caso de un programa global de crédito, el Reglamento de Crédito contiene las siguientes secciones: </t>
  </si>
  <si>
    <t>Otros Requerimientos:</t>
  </si>
  <si>
    <t>Archivo</t>
  </si>
  <si>
    <t>Programación y Presupuesto:</t>
  </si>
  <si>
    <t>Tesorería</t>
  </si>
  <si>
    <t>Ambiente de Control</t>
  </si>
  <si>
    <t>Valoración de Riesgos:</t>
  </si>
  <si>
    <t>Información y Comunicación:</t>
  </si>
  <si>
    <t>Sistema de Control Externo</t>
  </si>
  <si>
    <t>El tiempo estimado para realizar cada actividad o tarea?</t>
  </si>
  <si>
    <t>Los riesgos (supuestos) para el éxito de la programación y las acciones necesarias para prevenirlos o mitigarlos ?</t>
  </si>
  <si>
    <t>   </t>
  </si>
  <si>
    <t>Asegurar que los sub-préstamos que se otorguen sean elegibles de acuerdo con las condiciones establecidas en el Reglamento de Crèdito?</t>
  </si>
  <si>
    <t>El control y seguimiento de la aplicación de tasas de interés acorde con las condiciones establecidas en el Reglamento de Crèdito?</t>
  </si>
  <si>
    <t>Criterios para elegibilidad y participación de los IFIS (Instituciones Financieras Intermediarias)?</t>
  </si>
  <si>
    <t>Los manuales definen las funciones y responsabilidades para el desempeño de cada cargo?</t>
  </si>
  <si>
    <t>Los Manuales definen los niveles de autoridad?</t>
  </si>
  <si>
    <t>Los cargos previstos para la ejecución del Programa están en funcionamiento?</t>
  </si>
  <si>
    <t>Los procedimientos de adquisiciones contemplan que toda transacción cuente con la documentación necesaria y suficiente que la respalde? (Facturas, Contratos, cotizaciones, etc., según aplique)</t>
  </si>
  <si>
    <t>Los procedimientos de adquisiciones definen claramente una segregaciòn de funciones, de tal manera que no existan responsabilidades compartidas durante las diversas fases del proceso?</t>
  </si>
  <si>
    <t>Está previsto que únicamente se aprueben las solicitudes, cuando existan recursos presupuestales identificados y disponibles?</t>
  </si>
  <si>
    <t>Existen controles para identificar cada una de las actividades dentro del proceso de adquisiciones (Consecutivo de adquisiciones, archivo en carpetas individuales)?</t>
  </si>
  <si>
    <t>Cuenta el OE con un sistema que incluya la codificación para identificar los activos fijos ?</t>
  </si>
  <si>
    <t>PLAN DE FORTALECIMIENTO</t>
  </si>
  <si>
    <t>Riesgo</t>
  </si>
  <si>
    <t>Acción de Fortalecimiento</t>
  </si>
  <si>
    <t>Responsables</t>
  </si>
  <si>
    <t>Indicador de Cumplimiento</t>
  </si>
  <si>
    <t>Fecha límite de Implementación</t>
  </si>
  <si>
    <t>Organismo Ejecutor</t>
  </si>
  <si>
    <t>BID</t>
  </si>
  <si>
    <t>No.</t>
  </si>
  <si>
    <t>Situación Observada</t>
  </si>
  <si>
    <t>Presupuesto Requerido</t>
  </si>
  <si>
    <t>Requerido</t>
  </si>
  <si>
    <t>Incipiente  ID (41-60)</t>
  </si>
  <si>
    <t>Sistema de Programación de Actividades</t>
  </si>
  <si>
    <t>Impacto en la ejecución del proyecto</t>
  </si>
  <si>
    <t>Probabilidad</t>
  </si>
  <si>
    <t>Valor</t>
  </si>
  <si>
    <t>Nivel</t>
  </si>
  <si>
    <t>Cuenta la entidad con un organigrama actualizado y aprobado?</t>
  </si>
  <si>
    <t>Los manuales se encuentran actualizados, de conformidad con los procedimientos vigentes de la entidad?</t>
  </si>
  <si>
    <t>En caso de que se haya conformado una Unidad Coordinadora / Ejecutora para el desarrollo del Proyecto, se puede determinar su ubicación en el organigrama de la entidad?</t>
  </si>
  <si>
    <t>De no existir una Unidad Coordinadora, permite el organigrama identificar las áreas, departamentos, dependecias, que intervendrán en la ejecución del Proyecto?</t>
  </si>
  <si>
    <t xml:space="preserve">Los niveles de remuneración de los consultores que ejecutarán el Proyecto, guardan concordancia frente al valor de mercado ó de los cargos equivalentes que forman parte del personal de planta de la entidad? </t>
  </si>
  <si>
    <t>Organigrama:</t>
  </si>
  <si>
    <t>El organigrama refleja :
a) La relación funcional entre las áreas (Dirección General, Finanzas, Personal, compras, etc.) ?
b) Los niveles de autoridad y supervisión?
c) Los niveles de asesoramiento (sin responsabilidad en línea)?
d) Las líneas de comunicación?</t>
  </si>
  <si>
    <t xml:space="preserve">Existen manuales de procedimientos y funciones para la entidad? </t>
  </si>
  <si>
    <t xml:space="preserve">Se ha establecido el nivel de autoridad responsable de aprobar los manuales? </t>
  </si>
  <si>
    <t>Existen y se aplican los procedimientos para la actualización y convalidación periódica de los  Manuales?</t>
  </si>
  <si>
    <t>Establecen los manuales la segregación de funciones (preparación, revisión, autorización, registro de transacciones, custodia de bienes y valores)?</t>
  </si>
  <si>
    <t>De ser así, se cuenta con documentación que soporte que cada empleado expresa que conoce y entiende sus funciones y responsabilidades?</t>
  </si>
  <si>
    <t>Se diseñaron y aprobaron perfiles de los cargos necesarios para el cumplimiento de las funciones previstas para la entidad y para la ejecución del Proyecto, incluyendo los de los Consultores? (Calidades académicas y de experiencia)</t>
  </si>
  <si>
    <t>Se ha preparado un RO/RC, que cuente con la aprobación previa del Banco?</t>
  </si>
  <si>
    <t>Estas funciones, responsabilidades y procesos se encuentran actualizados, de conformidad con los procedimientos vigentes de la entidad?</t>
  </si>
  <si>
    <t>Las responsabilidades y funciones de Planificación y Programación, están adecuadamente definidas y asignadas?</t>
  </si>
  <si>
    <t>Existen procesos de programación definidos, que incluyan: manuales, formatos, modelos y metodologías para la preparación de los Planes y Programas, así como su esquema de aprobación y modificación?</t>
  </si>
  <si>
    <t xml:space="preserve">Se han diseñado y se están aplicando, procedimientos de monitoreo y seguimiento que permitan verificar el cumplimiento de los Planes y Programas, incluyendo: cumplimiento de indicadores, existencia de eventuales desvíos de las actividades programadas y ejecutadas, y la preparación de informes periódicos de ejecución? </t>
  </si>
  <si>
    <t>Se están emitiendo los informes sobre el avance de los POA, de acuerdo con lo previsto en las políticas previamente acordadas al interior de la entidad y/o con el Banco?</t>
  </si>
  <si>
    <t>Cuando los informes identifican incumplimientos o riesgos, se formalizan acciones para administrar dichos riesgos y mejorar la probabilidad de ejecución?</t>
  </si>
  <si>
    <t xml:space="preserve">Se han asignado formalmente las responsabilidades para administrar los asuntos de personal?
</t>
  </si>
  <si>
    <t>Cuenta la entidad con un área (departamento) encargado de la administración del personal?</t>
  </si>
  <si>
    <t>Estas políticas y procesos se encuentran actualizados, de conformidad con los procedimientos vigentes de la entidad?</t>
  </si>
  <si>
    <t>Los manuales contemplan los procedimientos necesarios y requeridos para la contratación de consultores, de acuerdo con las políticas del Banco?</t>
  </si>
  <si>
    <t>Ejecución del proyecto:</t>
  </si>
  <si>
    <t>El procedimiento de adquisiciones permite identificar el ciclo total de la transacción (registro obligación, selección, contratación, recibo de los bienes, obras y servicios de consultoría y pagos)?</t>
  </si>
  <si>
    <t>Las verificaciones son practicadas por  personal independiente del manejo y registro de dichos bienes?</t>
  </si>
  <si>
    <t>Disponen de un sistema de archivo de la documentación soporte de las adquisiciones, el cual permita referenciar e identificar en forma directa las transacciones efectuadas y permita una auditoría de las mismas como lo requiere el Banco?</t>
  </si>
  <si>
    <t>Contabilidad</t>
  </si>
  <si>
    <t>Se han establecido procedimientos para asegurar que todas las transacciones financieras, incluidos los compromisos adquiridos, se registren adecuadamente en el momento de su ocurrencia?</t>
  </si>
  <si>
    <t>El sistema permite generar los estados financieros del proyecto y otros informes financieros que sean requeridos por el Banco?</t>
  </si>
  <si>
    <t>Se efectuan conciliaciones periódicas entre los saldos bancarios disponibles, los registros del ejecutor y los del Banco, y se explican debidamente las partidas conciliatorias o se efectúan los ajustes pertinentes?</t>
  </si>
  <si>
    <t xml:space="preserve">Existen procedimientos claros, actualizados y debidamente aprobados para formular, ejecutar y controlar el presupuesto? </t>
  </si>
  <si>
    <t>Existen procedimientos claros, actualizados y debidamente aprobados para realizar el control, evaluación y seguimiento de la ejecución presupuestal?</t>
  </si>
  <si>
    <t>Para programas con la participación de coejecutores se diseñó un mecanismo de consolidación y control presupuestal de las transacciones financieras a cargo de los coejecutores?</t>
  </si>
  <si>
    <t>Estructura y organización</t>
  </si>
  <si>
    <t>Existe una definición clara que permita identificar la planificación y la programación de actividades de la Entidad?</t>
  </si>
  <si>
    <t>El plan de trabajo de auditoría interna, involucra la revisión a la ejecución de los recursos del proyecto?</t>
  </si>
  <si>
    <t>La entidad es objeto de revisión por más de una auditoría externa?</t>
  </si>
  <si>
    <t>La clasificación utilizada para la formulación y ejecución del presupuesto tiene la flexibilidad suficiente para asignar gastos, de manera independiente del resto de las actividades de la entidad ejecutora, y permite agrupar los gastos a nivel de componentes y/o sub-componentes e identificar la fuente de financiamiento?</t>
  </si>
  <si>
    <t>Dispone la entidad de recursos humanos profesionales capacitados en presupuesto y en el manejo del Manual,  de los instructivos y del modulo computacional?</t>
  </si>
  <si>
    <t xml:space="preserve">Se dispone de un software o sistema de información de presupuesto automatizado e integrado? </t>
  </si>
  <si>
    <t>El presupuesto se formula apoyado en un sistema computacional  y existen mecanismos que garanticen que la información de formulación es transferida sin modificaciones al módulo de ejecución?</t>
  </si>
  <si>
    <t>Existe porcedimientos para ralizar modificaciones presupuestarias, estableciendo con claridad los niveles de responsabilidad, y autorización para las mismas, y los controles que aseguran su aplicación.</t>
  </si>
  <si>
    <t>El sistema computacional permite la emisión de reportes por proyecto, facilitando comparaciones del gasto a nivel de monto presupuestado y pagado, por lo menos.</t>
  </si>
  <si>
    <t>Existen mecanismos que garanticen que la información de ejecución presupuestaria alimenta al sistema contable sin que se produzcan alteraciones o pérdidas de información.</t>
  </si>
  <si>
    <t>Se realizan conciliaciones periódicas entre los registros de ejecución presupuestaria y contabilidad.</t>
  </si>
  <si>
    <t xml:space="preserve">Existen procedimientos definidos para la administración de cuentas bancarias, así como un módulo para su administración en el Sistema Integrado de información. </t>
  </si>
  <si>
    <r>
      <t>Los Manuales y sus modificaciones se dan a conocer</t>
    </r>
    <r>
      <rPr>
        <b/>
        <strike/>
        <sz val="8"/>
        <rFont val="Arial"/>
        <family val="2"/>
      </rPr>
      <t xml:space="preserve"> </t>
    </r>
    <r>
      <rPr>
        <b/>
        <sz val="8"/>
        <rFont val="Arial"/>
        <family val="2"/>
      </rPr>
      <t>a todo el personal vinculado?</t>
    </r>
  </si>
  <si>
    <t>El Manual Operativo del Proyecto, fue diseñado de acuerdo con el POA y los lineamientos de ejecución del Programa?</t>
  </si>
  <si>
    <t>Criterios para elegibilidad de los co-ejecutores / sub-ejecutores y de las inversiones (técnicos, económicos y financieros)?</t>
  </si>
  <si>
    <t>Las políticas y procedimientos existentes, tienen en cuenta aspectos como:  (evidenciarlo)</t>
  </si>
  <si>
    <t>Cuenta la entidad con un área (departamento) encargada de elaborar, coodinar y monitorear la adecuada planeación de la entidad y su programación de Actividades?</t>
  </si>
  <si>
    <t>El manual incorpora los procedimientos establecidos por el Banco, para la administración financiera del proyecto?</t>
  </si>
  <si>
    <t>Se asigna un código presupuestario único para hacer el seguimiento a los proyectos de inversión. Este código se mantiene a lo largo de la vida del proyecto (no cambia año a año)?</t>
  </si>
  <si>
    <t>La programación presupuestal de la entidad, incorpora los recursos del proyecto?</t>
  </si>
  <si>
    <t>En caso que exista un sistema integrado de información, el presupuesto se formula apoyado en un sistema computacional desarrollado en el mismo software, que el utilizado para los módulos de ejecución presupuestal, tesorería y contabilidad, consistente con los requerimientos del Manual para la formulación?</t>
  </si>
  <si>
    <t>En caso que exista un sistema integrado de información, la base de datos de ejecución del Presupuesto es la misma que aquella utilizada para los módulos de Tesorería y Contabilidad?</t>
  </si>
  <si>
    <t>Se lleva registro de las siguientes etapas de la ejecución del gasto: (i) reserva presupuestal o certificado de disponibilidad presupuestal, (ii) compromiso, (iii) devengado, causado o reconocimiento de la obligación y (iv) pagado?</t>
  </si>
  <si>
    <t xml:space="preserve">Existen procedimientos y controles para el registro de transacciones de manera que todo pago se ordena una vez se ha verificado que: (i) existe saldo en la partida presupuestaria; (ii) el pago corresponde a un compromiso previamente registrado en el sistema ; (iii) los bienes recibidos o servicios prestados estén de conformidad con las especificaciones del contrato o documento equivalente; (iv) se cuenta con toda la documentación de respaldo. </t>
  </si>
  <si>
    <t>La entidad ha previsto un reglamento operacional o normas para el manejo de los recursos provenientes del financiamiento del Banco y de la contrapartida local, el cual incluye funciones, atribuciones, restricciones, etc.?</t>
  </si>
  <si>
    <t>Los manuales contemplan los procedimientos necesarios y requeridos para :
a) Desarrollar y documentar de manera adecuada el Proyecto (presupuestos, contratación, tesorería, contabilidad).
b) Presentar los reportes e información requerida por el Banco (solicitudes de desembolso, presentación de estados financieros).</t>
  </si>
  <si>
    <t xml:space="preserve">Las sugerencias y/o recomendaciones surgidas en la preparación del proyecto fueron incluidas en el Manual y asignadas respectivamente?
</t>
  </si>
  <si>
    <t>Las preguntas en verde corresponden a la etapa de ejecución</t>
  </si>
  <si>
    <t>Cuenta el Organismo Ejecutor con autonomía administrativa, financiera, organizacional y jurídica?</t>
  </si>
  <si>
    <t>Mecanismos de desembolsos y rendición de cuentas?</t>
  </si>
  <si>
    <t>En caso de que el proyecto contemple la participación de organismos coejecutores o subejecutores, se han definido claramente:
a) Las responsablidades y funciones del organismo ejecutor
b) Las responsabilidades y funciones del coejecutor / subejecutor
c) Los niveles de comunicación entre éstos.
d) El sistema de rendición de cuentas tnato técnico como financiero.</t>
  </si>
  <si>
    <t>Se ha contratado el personal requerido para la ejecución del proyecto, que fue identificado en su preparación?</t>
  </si>
  <si>
    <t>Se siguió el proceso de selección y contratación según las normas y políticas en la materia?</t>
  </si>
  <si>
    <t>El personal responsible de la ejecución del proyecto cumple con los perfiles previstos en los términos de referencia o los requisitos de los cargos previamente acordados en el proceso de preparación del proyecto y/o reglamento operativo?</t>
  </si>
  <si>
    <t>La contratación del personal por parte del OE contó con la no objeción previa del Banco?</t>
  </si>
  <si>
    <t>Se ha preparado una planeación de la ejecución plurianual del proyecto (PEP) y un Programa Operativo Anual (POA) o documento equivalente, consistente con la planificación general?</t>
  </si>
  <si>
    <t>El POA incorpora las operaciones de presupuesto, responsable, actividades, tiempo y resultado esperado del proyecto?</t>
  </si>
  <si>
    <t>El Documento de Planificación (PEP / POA) establece para el Proyecto:</t>
  </si>
  <si>
    <t>Los objetivos generales y específicos, y los indicadores / resultados?</t>
  </si>
  <si>
    <t>Las actividades o tareas que son necesarias realizar para alcanzar los objetivos e indicadores / resultados previstos?</t>
  </si>
  <si>
    <t>Los medios de verificación que permitan medir el logro de indicadores / resultados previstos?</t>
  </si>
  <si>
    <t>Se implementan las acciones mencionadas anteriormente?</t>
  </si>
  <si>
    <t>Cuando se realizan cambios a los POA se cuenta con el nivel de aprobación correspondiente?</t>
  </si>
  <si>
    <t>Los cambios a los POA fueron comunicados al Banco?</t>
  </si>
  <si>
    <r>
      <t xml:space="preserve">La documentación permite identificar la naturaleza, finalidad y resultados de cada transacción? </t>
    </r>
    <r>
      <rPr>
        <b/>
        <strike/>
        <sz val="8"/>
        <color indexed="10"/>
        <rFont val="Arial"/>
        <family val="2"/>
      </rPr>
      <t/>
    </r>
  </si>
  <si>
    <t>Se dispone de una política para formalizar la responsabilidad por el manejo de los bienes que le han asignado y su uso exclusivo para los fines previstos ?</t>
  </si>
  <si>
    <t>Cuenta la entidad con áreas (departamentos) encargados de los procesos de administración financiera, que atienda las necesidades del proyecto, en las áreas de Presupuesto, Tesorería y Contabilidad?</t>
  </si>
  <si>
    <t>La(s) persona(s) encargada(s) de dichas funciones reúnen requisitos de competencia y experiencia en la administración financiera?</t>
  </si>
  <si>
    <t>Las personas encargadas están familiarizadas con los procedimientos del Banco, para la preparación de solicitudes de desembolso y la preparación de informes financieros requeridos?</t>
  </si>
  <si>
    <t>Disponen de un manual de procedimientos autorizado y vigente para la administración financiera, que incorpore las áreas de Presupuesto, Tesorería y Contabilidad?</t>
  </si>
  <si>
    <t>Estos procedimientos se aplican a la ejecución presupuestal del proyecto?</t>
  </si>
  <si>
    <t>La Entidad y/o Unidad Coordinadora (UC) cuenta con un manual contable?</t>
  </si>
  <si>
    <t>Disponen de un sistema de registros contables y financieros automatizado e integrado con la contabilidad general de la entidad, que permita identificar las transacciones a cargo del proyecto, por fuente de financiamiento y por categorías de inversión, de acuerdo con el Plan de Cuentas aceptado por el Banco, y de forma independiente de otras actividades de la entidad?</t>
  </si>
  <si>
    <t>En el caso de proyectos de ejecución descentralizada, se cuenta con un mecanismo que permita consolidar e identificar los recursos y transacciones efectuados por cada co-ejecutor y/o Subejecutor participante, discriminados por categorías y sub-categorías de inversión, de acuerdo con el Plan de Cuentas aprobado por el Banco?</t>
  </si>
  <si>
    <t>Información procesada electrónicamente</t>
  </si>
  <si>
    <t>Existen políticas y procedimientos definidos para desarrollar/modificar, probar e implementar los sistemas contables, incluyendo software y archivos de datos relacionados?</t>
  </si>
  <si>
    <r>
      <t xml:space="preserve">Se tienen documentados los programas y aplicaciones y/o la licencia respectiva? </t>
    </r>
    <r>
      <rPr>
        <b/>
        <sz val="7"/>
        <rFont val="Arial"/>
        <family val="2"/>
      </rPr>
      <t>No aplica para sistemas nacionales.</t>
    </r>
  </si>
  <si>
    <t>El reglamento establece, la apertura de cuentas bancarias en el Banco Central y/o en Bancos Comerciales a nombre del proyecto para el manejo exclusivo de los recursos del financiamiento del Banco?</t>
  </si>
  <si>
    <t>Cuando se trate de proyectos de ejecución descentralizada, la apertura de cuentas bancarias en Bancos Comerciales por parte de los co-ejecutores/ sub-ejecutores, a nombre del proyecto, para el manejo exclusivo de los recursos del financiamiento y de la contrapartida local?</t>
  </si>
  <si>
    <t>El reglamento establece el procedimiento para determinar las las necesidades de liquidez (flujo de caja) con base en  los compromisos de pago para próximos 6 meses?</t>
  </si>
  <si>
    <t>Cuenta la entidad con procedimientos para asegurar que cada pago esté acompañado de documentación de respaldo tal como: Orden de compra autorizada, evidencia original de recepción de bienes y servicios, factura original y comprobante de pago?</t>
  </si>
  <si>
    <t>Se han asignado las responsabilidades para comprometer recursos, revisar y autorizar los pagos, manteniendo una adecuada segregación de funciones?</t>
  </si>
  <si>
    <t>Existen procedimientos para la preparación y presentación de informes con cada solicitud de desembolso que presenta al Banco?</t>
  </si>
  <si>
    <t>Si se trata de un programa de crédito, el Organismo Ejecutor ha previsto e implantado mecanismos para:</t>
  </si>
  <si>
    <t>Cuenta la entidad con una oficina/unidad de control interno?</t>
  </si>
  <si>
    <r>
      <t xml:space="preserve">Esta oficina aplica las Normas de Auditoría Interna Generalmente Aceptadas 'NAI' en el desarrollo de su trabajo? </t>
    </r>
    <r>
      <rPr>
        <b/>
        <i/>
        <sz val="8"/>
        <rFont val="Arial"/>
        <family val="2"/>
      </rPr>
      <t>(disponen de un manual de AI)</t>
    </r>
  </si>
  <si>
    <t>La oficina de control interno incluye en su plan de auditoría la revisión de los proyectos de inversión?</t>
  </si>
  <si>
    <t>Dispone de un código de conducta (ética) o instructivo equivalente?</t>
  </si>
  <si>
    <t>El personal conoce y aplica el código de conducta en el desempeño de su trabajo y se cuenta con evidencia de haber sido entregado o haberlo puesto a su dispocisión?</t>
  </si>
  <si>
    <t>Se ha asignado a un nivel apropiado la responsabilidad para evaluar y resolver situaciones de presunto incumplimiento del código de conducta, fraudes, otros incumplimientos y recomendaciones para mejorar el control ?</t>
  </si>
  <si>
    <r>
      <t xml:space="preserve">La administración de la entidad está orientada al logro de resultado mediante la eficiencia, eficacia y transparencia operacional? </t>
    </r>
    <r>
      <rPr>
        <b/>
        <i/>
        <sz val="8"/>
        <color indexed="63"/>
        <rFont val="Arial"/>
        <family val="2"/>
      </rPr>
      <t>(Dispone de un código institucional de valores y la  medición del desempeño, definición de visión, misión, POA, Indicadores y estándares, etc.)</t>
    </r>
  </si>
  <si>
    <t>El personal realiza la autoevaluación de su desempeño?</t>
  </si>
  <si>
    <t>Dispone la entidad de una metodología estructurada y divulgada para el Análisis de Riesgo "AR" ?</t>
  </si>
  <si>
    <t>Dispone de informes de que la metodología de AR funciona en la práctica y contribuye a la gestión oportuna del riesgo?</t>
  </si>
  <si>
    <t>Actividades de Control:</t>
  </si>
  <si>
    <t>En cada proceso relevante, se han identificado las actividades que contribuyen a los objetivos del SCI?</t>
  </si>
  <si>
    <t>El personal en el desempeño de sus funciones aplica las actividades de control?</t>
  </si>
  <si>
    <t>La información y los reportes que se generan son confiables y oportunos? (cumplimiento de las medidas de control)</t>
  </si>
  <si>
    <t>Monitoreo y Seguimiento:</t>
  </si>
  <si>
    <t>Se han definido funciones y procedimientos de monitoreo y seguimiento para los procesos más importantes?</t>
  </si>
  <si>
    <t>Está documentado el proceso de monitoreo y seguimiento?</t>
  </si>
  <si>
    <t>La oficina de control interno elabora un informe en el que se establece que la entidad cumple con los componentes de control interno?</t>
  </si>
  <si>
    <t>La gerencia toma en consideración las observaciones y recomendaciones realizadas por la oficina de control interno; las atiende oportunamente e implementa las actividades de control necesarias para evitar que a futuro se vuelvan a presentar?</t>
  </si>
  <si>
    <t>Estas auditorías externas (independiente de la contratada para el proyecto), incorporan en sus planes la revisión de la ejecución del proyecto financiado por el Banco?</t>
  </si>
  <si>
    <r>
      <t xml:space="preserve">Existen procedimientos formales para la administración de los servicios de auditoría externa? </t>
    </r>
    <r>
      <rPr>
        <b/>
        <i/>
        <sz val="8"/>
        <rFont val="Arial"/>
        <family val="2"/>
      </rPr>
      <t>(responsabilidades para la preparación y suministro de información, seguimiento al cumplimiento de fechas de compromiso, recepción de los resultados, aclaraciones y comunicaciones con los Auditores Externos, etc.)</t>
    </r>
  </si>
  <si>
    <t>Disponen de un contrato formal o equivalente para la realización de la auditoría externa?</t>
  </si>
  <si>
    <t>Los términos de referencia reflejan con claridad la naturaleza y alcance de los servicios de auditoría?</t>
  </si>
  <si>
    <t>Los honorarios están basados en cálculos razonables de hora/hombre o días/hombre en función del alcance y la naturaleza del trabajo?  (Verificar si existe una sustentación formal de éstos cálculos)</t>
  </si>
  <si>
    <t>Se ha cumplido el pago de los honorarios de acuerdo con lo establecido en el contrato?</t>
  </si>
  <si>
    <t>La Firma de auditores externos, únicamente presta este tipo de servicio a la entidad?</t>
  </si>
  <si>
    <t>Los informes de la auditoría contratada o de la auditoría del organismo de fiscalización del estado, fueron entregados en la oportunidad prevista en el contrato o en la norma legal que lo requiere?</t>
  </si>
  <si>
    <t>Los informes de la auditoría contratada cumplen con los requerimientos del Banco, contenidos en los Términos de Referencia para auditores y los requerimientos en gestión financiera?</t>
  </si>
  <si>
    <t>Cuando los informes de auditoria son calificados (salvedad, negativa o abstencion de opinión), la Entidad toma en consideración las observaciones y recomendaciones realizadas; atiende, corrije e implementa oportunamente las actividades de control para prevenir que se vuelvan a repetir?</t>
  </si>
  <si>
    <t>Se deja evidencia del seguimiento a la implementación de las recomendaciones de la auditoría?</t>
  </si>
  <si>
    <t>La entidad ha implementado todas las recomendaciones de auditoría de periodos anteriores?</t>
  </si>
  <si>
    <t>El auditor externo tienen acceso irrestricto, con las seguridades necesarias, a la información que esta archivada en las bases de datos y sus originales, de tal forma que se agilice su trabajo?</t>
  </si>
  <si>
    <t>Comentarios</t>
  </si>
  <si>
    <t>El sistema de información de la entidad cuenta con controles que garanticen la integralidad de la información presupuestal que alimenta a la contabilidad?</t>
  </si>
  <si>
    <t>Se realizan conciliaciones periódicas entre los registros de ejecución presupuestal y la contabilidad?</t>
  </si>
  <si>
    <t>Cualquier ajuste contable sólo se puede realizar directamente en el software de contabilidad?</t>
  </si>
  <si>
    <t>Para el caso de entidades que no utilicen los sistemas nacionales, el sistema de información financiero cuenta con los módulos de presupuesto, tesorería y contabilidad integrados?</t>
  </si>
  <si>
    <t>Para el caso de las entidades que no utilizan los sistemas nacionales, el sistema de tesorería permite hacer seguimiento a los recursos por fuente de financiación?</t>
  </si>
  <si>
    <t>El sistema de información de la entidad cuenta con controles que garanticen la integralidad de la información de tesorería que alimenta a la contabilidad?</t>
  </si>
  <si>
    <t>EVALUACION DE LA CAPACIDAD INSTITUCIONAL</t>
  </si>
  <si>
    <t>Evaluador:</t>
  </si>
  <si>
    <t>Fecha de preparación:</t>
  </si>
  <si>
    <t>Recomendación</t>
  </si>
  <si>
    <t>En el caso de proyectos de ejecución descentralizada, los co-ejecutores y/o subejecutores cuentan con un sistema de archivo de la documentación soporte de las transacciones financieras, que permita referenciar e identificar las operaciones efectuadas con los recursos del proyecto, los registros contables y las solicitudes de desembolso presentadas?</t>
  </si>
  <si>
    <t>Se preparan planes de acción, con el fin de implementar las recomencaciones de la oficina de control interno?</t>
  </si>
  <si>
    <t>Si se han presentado retrasos en el pago de los honorarios, éstos están justificados por razones atribuibles a incumplimientos de la Firma Auditora?</t>
  </si>
  <si>
    <t>Fecha Monitoreo (DD.MM.AA)</t>
  </si>
  <si>
    <t>La delegación de funciones se realizó con base en los perfiles definidos.</t>
  </si>
  <si>
    <t>MEDIO</t>
  </si>
  <si>
    <t>ALTO</t>
  </si>
  <si>
    <t>Calificación del Riesgo</t>
  </si>
  <si>
    <t>BAJO</t>
  </si>
  <si>
    <t>Las personas responsables por la información financiera están familiarizadas con las normas, políticas y procedimientos del Banco en Gestión Financiera?</t>
  </si>
  <si>
    <t xml:space="preserve">TOTAL </t>
  </si>
  <si>
    <t xml:space="preserve">GENERAL: 
PROYECTO:  </t>
  </si>
  <si>
    <t xml:space="preserve">GENERAL: 
PROYECTO: </t>
  </si>
  <si>
    <t xml:space="preserve">EVALUACIÓN DE CAPACIDAD INSTITUCIONAL DEL </t>
  </si>
  <si>
    <t>2 personas en el área de RR.HH</t>
  </si>
  <si>
    <t>Reglamento Interno de Trabajo</t>
  </si>
  <si>
    <t>Se descuenta según retenciones de Ley</t>
  </si>
  <si>
    <t>Esta normado en el Reglamento interno de trabajo y se ejecuta a través de un sistema informático, el cual recoge las autorizaciones de cada jefe de área, quienes son los que aprueban el programa de vacaciones del personal a su cargo.</t>
  </si>
  <si>
    <t>Responsabilidad civil de directores oficiales. US1.0 millones</t>
  </si>
  <si>
    <t>Cada Gerente toma las decisiones respecto a las ausencias, y a quién asigna el trabajo a cargo de quien se ausenta. Si se requiere firma en ese puesto de trabajo, se solicita autorización para oficializar el desempeño de dicho cargo.</t>
  </si>
  <si>
    <t>Está regido por la póliza de Responsabilidad civil de directores y oficiales por un monto de US1.0 millones. Esta póliza tiene vigencia anual.</t>
  </si>
  <si>
    <t>Perfiles de cargo que definen la responsabilidad de cada puesto de trabajo. Todos son aprobado por JD</t>
  </si>
  <si>
    <t>La documentación la detalla el reglamento de la Ley de Adquisiciones y Contrataciones de la Administración Pública (LACAP)</t>
  </si>
  <si>
    <t>Se tiene para cada compra un número correlativo y un expediente individual, excepto en el caso de compras menores de $125 . Permanentemente la auditoría interna hace una selección de contrataciones en las que audita la transacción.</t>
  </si>
  <si>
    <t>Para la mayoría de bienes, se cuenta con contratos de mantenimiento para su respectiva conservación (otorgado por terceros). Por ejemplo, equipo informático, equipo aire acondicionado, vehículos, equipo de telefonía</t>
  </si>
  <si>
    <t>Cada área responsable del bien, se encarga de contar con estos informes (ya sea emitidos por ellos o por el tercero contratado)</t>
  </si>
  <si>
    <t>Todos los activos fijos tienen un número de inventario que lo emite el sistema en el momento de ingreso, adicicionalmente cuenta con código de barra.</t>
  </si>
  <si>
    <t>Sistema del Instituto Salvadoreño del Seguro Social. Se descuenta como retención de Ley</t>
  </si>
  <si>
    <t>La documentación abarca desde la justificación de la compra, selección del proveedor, hasta la contratación</t>
  </si>
  <si>
    <t>Tanto la LACAP como su reglamento definen las responsabilidades de las distintas áreas involucradas en el proceso de contratación (solicitante de compra y ejecutor de compra)</t>
  </si>
  <si>
    <t>La LACAP define el ciclo total de la transacción</t>
  </si>
  <si>
    <t>No se manejan inventarios. Las compras de papelería y materiales se realizan mediante entregas parciales según se vaya requeriendo</t>
  </si>
  <si>
    <t xml:space="preserve">Reglamento Interno de trabajo, Art 19, literales l) y m) 
</t>
  </si>
  <si>
    <t>Por cada compra se elabora un acta de recepción, donde el área encargada recibe a conformidad de acuerdo a la Orden de Compra emitida.</t>
  </si>
  <si>
    <t>El inventario de adquisiciones se lleva en hoja de excel a nivel interno. Sin embargo, existe un Sistema (propiedad de Gobierno) en plataforma de internet, donde continuamente se registran las adquisiciones, por ser estas de carácter público.</t>
  </si>
  <si>
    <t>En adicion el Banco por ser una entidad publica autónoma de crédito, aplica las Normas Internacionales para el Ejercicio Profesional de Auditoría Interna (NIEPAI)</t>
  </si>
  <si>
    <t>La metodología aprobada para realizar el trabajo de auditoría incluye sección de presentación de informes en los cuales en caso de existir hallazgos deben ser retomados y solventados en un tiempo definido. Los resultados de cada trabajo son presentados ante el Comité de Auditoría establecido por la Junta Directiva del Banco</t>
  </si>
  <si>
    <t>A nivel insitucional se aplica la Ley de Etica Gubernamental la cual requiere que se conforme de una Comisión Institucional que vele  por la aplicación de lo contemplado en la referida Ley</t>
  </si>
  <si>
    <t>La comisión de EG es la responsable de la implementación de este tipo de capacitaciones asi como la divulgación de la normativa y actualizaciones a la normativa</t>
  </si>
  <si>
    <t>Se ha definido que se reporte ante la comisión de EG o ante la Gerencia de Auditoría y Control.</t>
  </si>
  <si>
    <t>Se posee una Gerencia de Riesgos que tiene bajo su responsabilidad la evaluación, monitoreo y supervisión de los riesgos que se generan de las operaciones que realiza el Banco</t>
  </si>
  <si>
    <t>En el levantamiento de procesos se identifican los controles que cada personal aplica en la realización de sus gestiones, tanto en los procesos criticos como en los no críticos</t>
  </si>
  <si>
    <t>En las Normas Técnicas de control Interno especificas para el BANDESAL (en proceso de aprobación del ente controlador de la república) se ha definido el proceso de Monitoreo y Supervisión a aplicar en la entidad por parte de sus funcionarios</t>
  </si>
  <si>
    <t>Anualmente se contratan auditores Externos para que dictaminen sobre los Estados Financieros del Banco</t>
  </si>
  <si>
    <t>El Banco recibe auditorías de revisiones anuales por parte de Auditores Externos independientes nombrados por la Asamblea de Gobernadores, Auditorias realizadas por la Corte de Cuentas de la República (contralor general) y Por parte de la Superintendencia del Sistema Financiero que es el Supervisor del Sistema</t>
  </si>
  <si>
    <t>El proyecto al formar parte de la situación financiera del Banco pasa a ser sujeta de revisión de las diferentes auditorias a las que somete el banco</t>
  </si>
  <si>
    <t>El comité de Auditoría ha designado a la Gerencia de Auditoría y Control la atención de estos entes fiscalizadores, sobre los cuales se han definido procedimientos para llevar a cabo esta función. La conformación del Comité de Auditoría es la siguiente: Tres directores de Junta Directiva que no ostentan cargos administrativos (Dos propietarios y un suplente), el Presidente del banco (con su respectivo suplente) y el Auditor Interno.</t>
  </si>
  <si>
    <t>Se firma contrato de auditoría con la firma que selecciona la Asamblea de Gobernadores para hacer la revisión anual.</t>
  </si>
  <si>
    <t>No ha habido atrasos en los pagos de honorarios por auditoría externa</t>
  </si>
  <si>
    <t>Le entidad se encuentra en constante implementación de mejoras derivadas de la auditoría interna y externa</t>
  </si>
  <si>
    <t>Actualmente para contratación de consultores, se sigue lo establecido en la Ley de Adquisiciones y Contrataciones  de la Administración Pública</t>
  </si>
  <si>
    <t>Cada empleado conoce su perfil de puesto, aunque no existe un documento que deje constancia de su conocimiento y entendimiento. Además se establece un proceso de inducción para nuevos empleados y nuevos cargos</t>
  </si>
  <si>
    <t>El Bandesal cuenta con una gerencia de Auditoría y Control, la cual depende directamente de la Junta Directiva</t>
  </si>
  <si>
    <t>También se tiene como base la Ley de Etia gubernamental y el Reglamento Interno de Trabajo</t>
  </si>
  <si>
    <t>Se cuenta con seguros todo riesgo, y especiales de equipo electrónico</t>
  </si>
  <si>
    <t>La Gerencia de Auditoría participa como observadores de las revisiones de inventario de activo fijo</t>
  </si>
  <si>
    <t>Se realizan revisiones independientes del activo fijo</t>
  </si>
  <si>
    <t>El presupuesto se lleva en excel y la información se compara con la de Banca 2000. Además para la formulación del presupuesto, se compara la información histórica obtenida de Banca 2000</t>
  </si>
  <si>
    <t>Se cuenta con el sistema Banca 2000, el cual permite el registro y contabilización de cada una de las partidas ejecutadas del presupuesto. De este se descarga un formato en excel para validar el avance de la ejecución del presupuesto. En el Caso del Proyecto, este funcionaría de forma similar.</t>
  </si>
  <si>
    <t>Hay una serie de mecanismos de control (como reconciliaciones bancarias, confirmaciones de saldos de Deuda, etc.) que permiten la integridad y exactitud de la información. Adicionalmente en términos de seguidad de la información hay accesos restringidos a los módulos y en términos de riesgos de pérdidas, se hacen back up de las bases de datos.</t>
  </si>
  <si>
    <t>De acuerdo a la Ley del Sistema Financiero para Fomento al Desarrollo. Aunque no es usual modificar el presupuesto, el procedimiento a seguir está establecido en el Art. 14, literal e) de la Ley. En el Caso del proyecto, las modificaciones deberían tener el Vo Bo del Comité de Riesgo y aprobados por la Junta Directiva.</t>
  </si>
  <si>
    <t>Los recursos del proyecto estarán en función del uso de las líneas según el Cupo que tenga cada Institución Financiera. Los controles son ejercidos entre las áreas de Operaciones y Tecnología.</t>
  </si>
  <si>
    <t>Las operaciones con Bancos son ejecutadas por Tesorería, registradas por el área de Operaciones y Reconciliadas por el área de Contabilidad.</t>
  </si>
  <si>
    <t>Existen procesos definidos y las transacciones son: manejo de tesorería, adquisición y manejo de deuda, presupuesto, colocación de crédito.</t>
  </si>
  <si>
    <t>Se cuenta con licencias de Banca 2000 y bases de datos (bajo la modalidad de usuarios ilimitados), y otros de herramientas de desarrollo (licencias por usuarios).</t>
  </si>
  <si>
    <t xml:space="preserve">El presupuesto en su preparación es revisado por la Gerencia de Finanzas y Dirección de Gestión, Revisado por el Comité de Riesgos para presentar a Junta Directiva. Finalmente es aprobado por la Asamblea de Gobernadores. Mensualmente se hace un seguimiento del Proyecciones y se presenta a la Junta Directiva comparativamente con las cifras reales. Hay un proceso ya establecido para su elaboracion, aprobación y ejecución.
Tanto la formulación como ejecución del Presupuesto de BANDESAL se lleva en excel; sin embargo, la entidad cuenta con el sistema Banca 2000 que permite controlar las líneas de crédito, asignación de cuotas y disponibilidades de acuerdo a las mismas, que por la naturaleza del proyecto, podrían utilizarse para esos efectos. </t>
  </si>
  <si>
    <t>Se tienen mecanismos para la programación financiera, que incluye las proyecciones de colocación de cartera, tanto de 1er Piso como de 2o Piso, determinando así las necesidades de Financiamiento o excesos de liquidez. La programación se revisa cada semana a "12 meses" rolling forward. Se prevé que para el proyecto, se utilizarán las mismas herramientas y mecanismos de coordinación con las áreas comerciales para establecer las proyecciones relacionadas, su control y ejecución.</t>
  </si>
  <si>
    <r>
      <t>El Banco cuenta con personal capacitado en el manejo de los instructivos, manuales y manejo y control del Presupuesto. Capacitados en el uso del sistema Computaciónal (ERP) denominado Banca 2000, en el cual se ejecutan  y controlan todas las operaciones del Banco.</t>
    </r>
    <r>
      <rPr>
        <sz val="8"/>
        <color rgb="FFFF0000"/>
        <rFont val="Arial"/>
        <family val="2"/>
      </rPr>
      <t xml:space="preserve"> </t>
    </r>
  </si>
  <si>
    <t>El sistema Contable de Banca 2000 donde se controlan y ejecutan las operaciones del Banco, puede identificar las operaciones del proyecto, de manera independiente del resto de actividades e identificar perfectamente las fuentes de financiamiento. Se tiene previsto que para el proyecto lo ideal sería crear una Línea de Crédito específica</t>
  </si>
  <si>
    <t xml:space="preserve">El Presupuesto del proyecto puede perfectamente elaborarse independiente y siguiendo las reglas del Presupuesto Global del Banco. BANDESAL trabaja difrente al resto de entidades estatales que son parte del presupuesto General de la Nación, por lo tanto su sistema es completamente flexible.
 Se tiene previsto que para el proyecto lo ideal sería crear una Línea de Crédito específica
</t>
  </si>
  <si>
    <t>Los recursos del proyecto serán incorporados al presupuesto de BANDESAl en el momento que el préstamo sea ratificado.</t>
  </si>
  <si>
    <t>El presupuesto se formula en hojas electronicas, las cuales quedan "FROZEN" una vez aprobado el presupuesto por la Asamblea de Gobernadores. La ejecución se realiza en Banca 2000, y para efectos de monitoreo se exportan los datos reales en hojas electrónicas para ser compardas con lo presupuestado. Si bien el sistema no es totalmente integrado, permite un control adecuado de las disponibilidades.</t>
  </si>
  <si>
    <t>En el Sistema de Banca 2000, se controlan todas las operaciones del Banco, y ésta cuenta con módulos de Bancos, inversiones y Deuda completamente integrados a la contabilidad.</t>
  </si>
  <si>
    <t>Por la naturaleza de BANDESAL y del proyecto, no se manejarán los mismos momentos de ejecución presupuestaria del Presupuesto Genreal; sin embargo, el sistema Banca 2000, permite controlar las disponibilidaes presupuestarias, de la línea de crédito, de las cuotas de cada intermediario financiero, así como el control de su ejecución.</t>
  </si>
  <si>
    <t>Para el Presupuesto del Banco existe un instructivo, que es aprobado por la Asamblea de Gobernadores.</t>
  </si>
  <si>
    <t xml:space="preserve">En el caso de este Proyecto las instrucciones serían específicas, y deben contar con el Vo Bo del Comité de Riesgos y aprobadas por la Junta Directiva. </t>
  </si>
  <si>
    <t xml:space="preserve">No se tiene previsto </t>
  </si>
  <si>
    <t>Manual Contable, Catálogo de cuentas,  instructivo de aplicación. Aprobado en sesión JD-02/2012 de fecha 30 de marzo de 2012.</t>
  </si>
  <si>
    <t>Se cuenta con "Banca 2000" que es un Software adquirido de un proveedor externo. Mediante la definición de una línea de crédito específica, permite llevar por separado las operaciones relacionadas con la ejecución del proyecto</t>
  </si>
  <si>
    <t>Por su naturaleza, BANDESAL no utiliza el SAFI.
La formulación del Presupuesto se realiza en Excel y alimenta los sistemas de Tesorería y Contabilidad que son Módulos del Sistema Banca 2000 y están integrados.</t>
  </si>
  <si>
    <t>Permite generar Balance General y Estados de resultados y se generan mensualmente para reportar a la Superintendencia del Sistema Financiero; sin embargo se pueden generar semanal, a diario o a demanda.
Siempre será necesario contar con registros auxiliares para presentar información de acuerdo a los requerimientos del BID</t>
  </si>
  <si>
    <t>BANCO DE DESARROLLO DE EL SALVADOR</t>
  </si>
  <si>
    <t>Preparado Por: Haydee Mendoza - Oscar Rivas</t>
  </si>
  <si>
    <t>Revisado Por: Lilena Martínez de Soto</t>
  </si>
  <si>
    <t>Fecha: 21/04/2014</t>
  </si>
  <si>
    <t>Fecha: 09/04/2014</t>
  </si>
  <si>
    <t xml:space="preserve">Si bien los sistemas de BANDESAL permiten generar los estados financieros y otros reportes, será necesario contar con registros auxiliares, para presentar información financiera de acuerdo a los requerimientos del BID
</t>
  </si>
  <si>
    <t>No se prevé ejecución descentralizada</t>
  </si>
  <si>
    <t xml:space="preserve">Banca 2000 permite generar reportes Adhoc </t>
  </si>
  <si>
    <r>
      <rPr>
        <sz val="8"/>
        <color theme="1"/>
        <rFont val="Arial"/>
        <family val="2"/>
      </rPr>
      <t>El plan de respaldo es aprobado por la Administración del Banco. Actualmente se está en proceso de modificación</t>
    </r>
    <r>
      <rPr>
        <sz val="8"/>
        <color rgb="FFFF0000"/>
        <rFont val="Arial"/>
        <family val="2"/>
      </rPr>
      <t xml:space="preserve">.
</t>
    </r>
  </si>
  <si>
    <t xml:space="preserve">Existen controles por nivel de accesos. Hay usuarios para acceso a la red, acceso a la base de datos y acceso al aplicativo. </t>
  </si>
  <si>
    <t>Exite un manual de tesorería que incluye los diferentes tópicos del manejo de cuentas bancarias propias y fondos bajo administración y nos señimos a los compromisos adquiridos en los contratos que firmamos.
Será necesario desarrollarlo en el Manual Operativo del Proyecto</t>
  </si>
  <si>
    <t>Se utilizará Banca 2000</t>
  </si>
  <si>
    <t>Se hará de acuerdo a la establecido en el contrato de préstamo.</t>
  </si>
  <si>
    <t xml:space="preserve">Exitste un Modulo de Bancos (parte de Banca 2000) el cual está integrado a la Contabilidad, el cual es la fuente para los controles para asegurar la integridad de la información y reconciliaciones.
</t>
  </si>
  <si>
    <t xml:space="preserve">El Banco lleva sus propios controles sobre las necesidades de liquidez.
Para el proyecto deberá hacerse de acuerdo a lo establecido en el contrato de préstamos y las políticas del Banco </t>
  </si>
  <si>
    <t>En el caso del Proyecto, se documentará de acuerdo a la documentación exigida a las instituciones financieras, dado que serían operaciones de crédito.
En el Manual Operativo se definirán los documentos que conformarán cada expediente</t>
  </si>
  <si>
    <t>Las conciliaciones se actualizan mensualmentes.</t>
  </si>
  <si>
    <t>Las Partidas Conciliatorias se investigan y corrigen oportunamente, de manera que no existan parttidas antiguas</t>
  </si>
  <si>
    <t>N/A</t>
  </si>
  <si>
    <t xml:space="preserve">BANDESAL ha adquirido la experiencia necesaria mediante al ejecucion del prestamo 3271/OC-ES. </t>
  </si>
  <si>
    <t>BANDESAL tiene sus propios mecanismos y procedimientos, mismos que se han perfeccionado en el ultimo año a traves de la ejecucion del prestamo 3271/OC-ES.</t>
  </si>
  <si>
    <t>Actualizado por: Patricio Crausaz</t>
  </si>
  <si>
    <t>Fecha: 25/07/2016</t>
  </si>
  <si>
    <t>Equipo  BANDESAL
Verónica Villafuerte
Miriam Fernandez</t>
  </si>
  <si>
    <t>Patricio Crausaz - Especialista Gestión Financiera FMP/CES
Marco Alemán - Especialista Adquisiciones FMP/CES</t>
  </si>
  <si>
    <t>El presupuesto es aprobado anualmente por la Junta Directiva. El uso de dicho presupuesto es bastante flexible dentro de los límtes de cada categoría aprobada.  La Junta Directiva autoriza limites de transaciones por categoría de gasto/costo y el Gerente de cada área es responsable de no sobrepasar esos límites. Adicionalmente para el tema de niveles de autorización se cuenta con el "Manual para Normar la Asignación de Firmas Autorizadas de los Funcionarios del Banco de Desarrollo" actualizado por Junta Directiva el 4 de marzo de 2016.</t>
  </si>
  <si>
    <t>Escala salarial aprobada por Junta Directiva, 10 de junio 2016</t>
  </si>
  <si>
    <t>Plan de contingencia, lo aprueba la Dirección de Gestión. Última version autorizada en 18 de diciembre 2014</t>
  </si>
  <si>
    <t xml:space="preserve">Metodolgoia y Estandares de Desarrollo de Aplicaciones, documento interno que autoriza la Gerencia de Tecnología. Actualizado en 6 de julio de 2015. Procedimiento: Desarrollo de Sistemas y Modificación de Sistemas. </t>
  </si>
  <si>
    <t>Para el año 2016 la actividad se denomina Administracion de Convenios, y se efecutara en noviembre y dicembre. El Plan de Auditoria Anual es aprobado por la Junta Directiva del banco.</t>
  </si>
  <si>
    <t xml:space="preserve">A inicios de 2015, BANDESAL crea la Unidad de Planificación con una dependencia directa de presidencia, con el objetivo de gestionar, supervisar y dar seguimiento a los procesos de planeación, modernización y desarrollo institucional. </t>
  </si>
  <si>
    <t>La unidad de planificación cuenta con 3 áreas a su cargo: área de procesos, área de control de normativa y área de sistema e información.</t>
  </si>
  <si>
    <t>La institución cuenta con una guía para la formulación, seguimiento y evaluación de planes operativos anuales.</t>
  </si>
  <si>
    <t>Se diseñan, se actualizan y se automatizan todos los procesos estratégicos, de negocios y de soporte de las diferentes áreas del banco periódicamente.</t>
  </si>
  <si>
    <t>Se cuenta con un seguimiento mensual y trimestral de las metas establecidas por cada área en el plan operativo anual, así como los diferentes programaas o proyectos de la institución</t>
  </si>
  <si>
    <t>A partir de la aprobación del plan quinquenal de desarrollo 2014-2019 del gobierno de la republica, el banco definió su plan estrategico institucional alineando sus objetivos estratégicos a los objetivos quinquenales de desarrollo, generando la formulación y seguimiento de planes operativos</t>
  </si>
  <si>
    <t>Se han realizado auditorías anuales que concluyen con recomendaciones a las cuales se les ha dado seguimiento</t>
  </si>
  <si>
    <t>Organigrama actualizado en 1 de Septiembre de 2017</t>
  </si>
  <si>
    <t>Las actividades del Programa se ejecutan en las áreas que se encargan del proyecto y que actualmente están operando.</t>
  </si>
  <si>
    <t xml:space="preserve">El personal de BANDESAL que ejecuta el proyecto, ha participado en la ejecucion del prestamo 3271/OC-ES desde octubre 2015 con buenos resultados. </t>
  </si>
  <si>
    <t xml:space="preserve">El personal de BANDESAL ejecuta el proyecto, ha participado en la ejecucion del prestamo 3271/OC-ES desde octubre 2015 con buenos resultados. </t>
  </si>
  <si>
    <t>BANDESAL cuenta con documentos como:  Política de Inversiones y Manual de Tesorería, Manual de Contabilidad, Política de Gestión de Riesgo de Liquidez y un instructivo para adecuar el manejo presupuestario</t>
  </si>
  <si>
    <t xml:space="preserve">En este caso, el proyecto es para operaciones de 2o Piso, por lo que los controles y seguimiento dela ejecución se realizan con base a los procesosy procedimientos para operaciones de este timpo que tiene BANDESAL. </t>
  </si>
  <si>
    <t>Se elaboran y remiten informes semestrales de cumplimiento de metas.</t>
  </si>
  <si>
    <t>Se cuenta con una proyección plurianual del 2014 al 2019 a través del programa financiero y el presupuesto de gastos e inversiones y se formulan POA para las diferentes áreas del banco de acuerdo a la estructura organizativa aprobada por Junta Directiva. Además se considera la planificación realizada en la matriz PMR y el seguimiento a la misma es reportado al BID en el informe semetral correspondiente.</t>
  </si>
  <si>
    <t>Los POA incluyen los objetivos operativos y metas, asi como su alineación con el programa y el presupuesto de colocación de crédito que aprueba cada año Junta Directiva</t>
  </si>
  <si>
    <t>Se aclara que el banco cuenta con un POA institucional de colocación de las líneas de crédito y para el caso específico del proyecto se toma como base la matriz PMR en la cual se definen los indicadores y los resultados proyectados del proyecto.</t>
  </si>
  <si>
    <t>Dado que el proyecto está inmerso en el funcionamiento global del banco se tiene claras las reponsabilidades y actividades de cada una de las áreas para la ejecución del mismo.</t>
  </si>
  <si>
    <t>Se cuenta con los sistemas informaticos necesarios que permiten un seguimiento total del proyecto.</t>
  </si>
  <si>
    <t xml:space="preserve">Los riesgos no se incluyen en el POA pero si se determinaron al momento del inició de la ejecucion del proyecto. </t>
  </si>
  <si>
    <t>Se implementan las acciones de acuerdo a las observaciones realizadas por las auditorías.</t>
  </si>
  <si>
    <t>Todos los cambios en los POA tienen procesos de aprobación con las instancias correspondientes.</t>
  </si>
  <si>
    <t>La operatividad del proyecto, se lleva a cabo tomando como base las herramientas manejadas por BANDESAL para presupuestos, contratación, tesorería, etc.</t>
  </si>
  <si>
    <t>El proyecto se ejecuta considerando el Manual de Crédito de Bandesal y el reglamento específico del proyecto, ambos alineados al POA del banco.</t>
  </si>
  <si>
    <t xml:space="preserve">Se cuenta con un sistema de control de inventarios que muestra los activos con valores actuales vigentes, nuevas inclusiones retiros, traspasos, mejoras, Este sistema alimenta la contabilidad con los datos de depreciación de los mismos. Para el caso de retiros de inventarios se cuenta con el "Manual de activo fijo" aprobado por Junta Directiva el 21 de Julio de 2017. </t>
  </si>
  <si>
    <t>Para la administración financiera del proyecto se utilizan los Manuales, Políticas y Procedimientos disponibles en BANDESAL</t>
  </si>
  <si>
    <t>La entidad atendió oportunamente las observaciones y recomendaciones realizadas por la firma D&amp;T en el informe de estados financieros del prestamo 3271/OC-ES por el periodo fiscal 2015 y 2016.</t>
  </si>
  <si>
    <t>Se ha cumplido con la entrega de la informacion en los periodos establecidos.</t>
  </si>
  <si>
    <t>Actualizado por: Veronica Villafuerte - Bandesal</t>
  </si>
  <si>
    <t>Fecha: 17/11/2017</t>
  </si>
  <si>
    <t>Revisado Por: Patricio Crausaz</t>
  </si>
  <si>
    <t>Fecha: 24/11/2017</t>
  </si>
  <si>
    <t>Auditoría Interna ha verificado mediante sus evaluaciones previas que el personal aplica actividades de control en el desempeño de sus funciones.</t>
  </si>
  <si>
    <t>Préstamo Global de Crédito para el Financiamiento de Eficiencia Energética en Pequeñas y Medianas Empresas. ES-L1132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</si>
</sst>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4" x14ac:knownFonts="1">
    <font>
      <sz val="10"/>
      <name val="Arial"/>
    </font>
    <font>
      <sz val="10"/>
      <name val="Arial"/>
      <family val="2"/>
    </font>
    <font>
      <b/>
      <sz val="8"/>
      <color indexed="63"/>
      <name val="Arial"/>
      <family val="2"/>
    </font>
    <font>
      <b/>
      <sz val="8"/>
      <name val="Arial"/>
      <family val="2"/>
    </font>
    <font>
      <b/>
      <sz val="10"/>
      <name val="Arial"/>
      <family val="2"/>
    </font>
    <font>
      <b/>
      <sz val="10"/>
      <color indexed="27"/>
      <name val="Arial"/>
      <family val="2"/>
    </font>
    <font>
      <sz val="10"/>
      <name val="Garamond"/>
      <family val="1"/>
    </font>
    <font>
      <sz val="10"/>
      <name val="Arial"/>
      <family val="2"/>
    </font>
    <font>
      <sz val="8"/>
      <name val="Arial"/>
      <family val="2"/>
    </font>
    <font>
      <u/>
      <sz val="10"/>
      <color indexed="12"/>
      <name val="Arial"/>
      <family val="2"/>
    </font>
    <font>
      <b/>
      <sz val="10"/>
      <color indexed="63"/>
      <name val="Arial"/>
      <family val="2"/>
    </font>
    <font>
      <b/>
      <u/>
      <sz val="10"/>
      <color indexed="12"/>
      <name val="Arial"/>
      <family val="2"/>
    </font>
    <font>
      <sz val="11"/>
      <name val="Arial"/>
      <family val="2"/>
    </font>
    <font>
      <b/>
      <strike/>
      <sz val="8"/>
      <color indexed="10"/>
      <name val="Arial"/>
      <family val="2"/>
    </font>
    <font>
      <b/>
      <strike/>
      <sz val="8"/>
      <name val="Arial"/>
      <family val="2"/>
    </font>
    <font>
      <b/>
      <i/>
      <sz val="8"/>
      <color indexed="63"/>
      <name val="Arial"/>
      <family val="2"/>
    </font>
    <font>
      <b/>
      <i/>
      <sz val="8"/>
      <name val="Arial"/>
      <family val="2"/>
    </font>
    <font>
      <b/>
      <sz val="7"/>
      <name val="Arial"/>
      <family val="2"/>
    </font>
    <font>
      <u/>
      <sz val="8"/>
      <color indexed="12"/>
      <name val="Arial"/>
      <family val="2"/>
    </font>
    <font>
      <b/>
      <u/>
      <sz val="8"/>
      <color indexed="12"/>
      <name val="Arial"/>
      <family val="2"/>
    </font>
    <font>
      <sz val="8"/>
      <name val="Garamond"/>
      <family val="1"/>
    </font>
    <font>
      <b/>
      <sz val="11"/>
      <name val="Arial"/>
      <family val="2"/>
    </font>
    <font>
      <b/>
      <sz val="11"/>
      <color indexed="63"/>
      <name val="Arial"/>
      <family val="2"/>
    </font>
    <font>
      <sz val="8"/>
      <color indexed="63"/>
      <name val="Arial"/>
      <family val="2"/>
    </font>
    <font>
      <sz val="11"/>
      <color indexed="63"/>
      <name val="Arial"/>
      <family val="2"/>
    </font>
    <font>
      <b/>
      <sz val="11"/>
      <color theme="0"/>
      <name val="Calibri"/>
      <family val="2"/>
      <scheme val="minor"/>
    </font>
    <font>
      <b/>
      <sz val="8"/>
      <color rgb="FFFF0000"/>
      <name val="Arial"/>
      <family val="2"/>
    </font>
    <font>
      <sz val="10"/>
      <color rgb="FFFF0000"/>
      <name val="Arial"/>
      <family val="2"/>
    </font>
    <font>
      <sz val="10"/>
      <color theme="3"/>
      <name val="Arial"/>
      <family val="2"/>
    </font>
    <font>
      <b/>
      <sz val="8"/>
      <color theme="3" tint="0.39997558519241921"/>
      <name val="Arial"/>
      <family val="2"/>
    </font>
    <font>
      <sz val="10"/>
      <color theme="3" tint="0.39997558519241921"/>
      <name val="Arial"/>
      <family val="2"/>
    </font>
    <font>
      <b/>
      <sz val="8"/>
      <color rgb="FF00B050"/>
      <name val="Arial"/>
      <family val="2"/>
    </font>
    <font>
      <sz val="10"/>
      <color rgb="FF00B050"/>
      <name val="Arial"/>
      <family val="2"/>
    </font>
    <font>
      <b/>
      <sz val="8"/>
      <color theme="0"/>
      <name val="Arial"/>
      <family val="2"/>
    </font>
    <font>
      <b/>
      <sz val="10"/>
      <color theme="0"/>
      <name val="Arial"/>
      <family val="2"/>
    </font>
    <font>
      <b/>
      <sz val="10"/>
      <color rgb="FF00B050"/>
      <name val="Arial"/>
      <family val="2"/>
    </font>
    <font>
      <sz val="12"/>
      <name val="Calibri"/>
      <family val="2"/>
      <scheme val="minor"/>
    </font>
    <font>
      <sz val="10"/>
      <name val="Calibri"/>
      <family val="2"/>
      <scheme val="minor"/>
    </font>
    <font>
      <b/>
      <i/>
      <sz val="12"/>
      <color rgb="FFFF0000"/>
      <name val="Calibri"/>
      <family val="2"/>
      <scheme val="minor"/>
    </font>
    <font>
      <b/>
      <sz val="12"/>
      <color theme="0"/>
      <name val="Calibri"/>
      <family val="2"/>
      <scheme val="minor"/>
    </font>
    <font>
      <u/>
      <sz val="10"/>
      <color indexed="12"/>
      <name val="Calibri"/>
      <family val="2"/>
      <scheme val="minor"/>
    </font>
    <font>
      <b/>
      <sz val="11"/>
      <color rgb="FFFF0000"/>
      <name val="Arial"/>
      <family val="2"/>
    </font>
    <font>
      <b/>
      <sz val="11"/>
      <color theme="3" tint="0.39997558519241921"/>
      <name val="Arial"/>
      <family val="2"/>
    </font>
    <font>
      <sz val="10"/>
      <color theme="1"/>
      <name val="Arial"/>
      <family val="2"/>
    </font>
    <font>
      <b/>
      <sz val="11"/>
      <name val="Calibri"/>
      <family val="2"/>
      <scheme val="minor"/>
    </font>
    <font>
      <b/>
      <sz val="14"/>
      <name val="Calibri"/>
      <family val="2"/>
      <scheme val="minor"/>
    </font>
    <font>
      <b/>
      <sz val="11"/>
      <color rgb="FF00B050"/>
      <name val="Arial"/>
      <family val="2"/>
    </font>
    <font>
      <b/>
      <sz val="11"/>
      <color theme="0"/>
      <name val="Arial"/>
      <family val="2"/>
    </font>
    <font>
      <u/>
      <sz val="8"/>
      <color rgb="FFFF0000"/>
      <name val="Arial"/>
      <family val="2"/>
    </font>
    <font>
      <sz val="8"/>
      <color rgb="FFFF0000"/>
      <name val="Arial"/>
      <family val="2"/>
    </font>
    <font>
      <u/>
      <sz val="8"/>
      <name val="Arial"/>
      <family val="2"/>
    </font>
    <font>
      <b/>
      <u/>
      <sz val="8"/>
      <color rgb="FFFF0000"/>
      <name val="Arial"/>
      <family val="2"/>
    </font>
    <font>
      <sz val="8"/>
      <color theme="1"/>
      <name val="Arial"/>
      <family val="2"/>
    </font>
    <font>
      <b/>
      <sz val="12"/>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bgColor indexed="64"/>
      </patternFill>
    </fill>
    <fill>
      <patternFill patternType="solid">
        <fgColor theme="6" tint="-0.499984740745262"/>
        <bgColor indexed="64"/>
      </patternFill>
    </fill>
    <fill>
      <patternFill patternType="solid">
        <fgColor theme="4"/>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thin">
        <color indexed="64"/>
      </bottom>
      <diagonal/>
    </border>
    <border>
      <left/>
      <right style="thin">
        <color indexed="8"/>
      </right>
      <top style="double">
        <color indexed="64"/>
      </top>
      <bottom style="thin">
        <color indexed="64"/>
      </bottom>
      <diagonal/>
    </border>
    <border>
      <left style="medium">
        <color indexed="64"/>
      </left>
      <right/>
      <top style="medium">
        <color indexed="64"/>
      </top>
      <bottom/>
      <diagonal/>
    </border>
    <border>
      <left/>
      <right style="thin">
        <color indexed="8"/>
      </right>
      <top style="medium">
        <color indexed="64"/>
      </top>
      <bottom/>
      <diagonal/>
    </border>
    <border>
      <left style="medium">
        <color indexed="64"/>
      </left>
      <right/>
      <top/>
      <bottom style="double">
        <color indexed="64"/>
      </bottom>
      <diagonal/>
    </border>
    <border>
      <left/>
      <right style="thin">
        <color indexed="8"/>
      </right>
      <top/>
      <bottom style="double">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562">
    <xf numFmtId="0" fontId="0" fillId="0" borderId="0" xfId="0"/>
    <xf numFmtId="0" fontId="0" fillId="2" borderId="0" xfId="0" applyFill="1" applyBorder="1" applyAlignment="1">
      <alignment vertical="top" wrapText="1"/>
    </xf>
    <xf numFmtId="0" fontId="0" fillId="2" borderId="0" xfId="0" applyFill="1" applyAlignment="1">
      <alignment horizontal="justify" vertical="top"/>
    </xf>
    <xf numFmtId="0" fontId="0" fillId="0" borderId="0" xfId="0" applyAlignment="1">
      <alignment horizontal="justify" vertical="top"/>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3" fillId="0" borderId="0" xfId="0" applyFont="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0" fillId="2" borderId="0" xfId="0" applyFill="1"/>
    <xf numFmtId="0" fontId="26" fillId="0" borderId="1" xfId="0" applyFont="1" applyFill="1" applyBorder="1" applyAlignment="1" applyProtection="1">
      <alignment horizontal="center" vertical="center" wrapText="1"/>
      <protection locked="0"/>
    </xf>
    <xf numFmtId="0" fontId="0" fillId="4" borderId="0" xfId="0" applyFill="1"/>
    <xf numFmtId="0" fontId="0" fillId="4" borderId="0" xfId="0" applyFill="1" applyAlignment="1">
      <alignment horizontal="justify" vertical="top"/>
    </xf>
    <xf numFmtId="0" fontId="3" fillId="4" borderId="0" xfId="0" applyFont="1" applyFill="1" applyAlignment="1">
      <alignment horizontal="center" vertical="top"/>
    </xf>
    <xf numFmtId="0" fontId="8" fillId="4" borderId="3" xfId="0" applyFont="1" applyFill="1" applyBorder="1" applyProtection="1"/>
    <xf numFmtId="10" fontId="8" fillId="4" borderId="4" xfId="0" applyNumberFormat="1" applyFont="1" applyFill="1" applyBorder="1" applyAlignment="1" applyProtection="1">
      <alignment horizontal="center" vertical="justify"/>
    </xf>
    <xf numFmtId="0" fontId="3" fillId="4" borderId="5" xfId="0" applyFont="1" applyFill="1" applyBorder="1" applyAlignment="1" applyProtection="1">
      <alignment horizontal="left"/>
    </xf>
    <xf numFmtId="0" fontId="3" fillId="4" borderId="6" xfId="0" applyFont="1" applyFill="1" applyBorder="1" applyAlignment="1" applyProtection="1">
      <alignment horizontal="left"/>
    </xf>
    <xf numFmtId="0" fontId="8" fillId="4" borderId="7" xfId="0" applyFont="1" applyFill="1" applyBorder="1" applyAlignment="1" applyProtection="1">
      <alignment horizontal="center" vertical="justify"/>
    </xf>
    <xf numFmtId="0" fontId="3" fillId="4" borderId="0" xfId="0" applyFont="1" applyFill="1" applyBorder="1" applyAlignment="1" applyProtection="1">
      <alignment horizontal="left"/>
    </xf>
    <xf numFmtId="0" fontId="3" fillId="4" borderId="8" xfId="0" applyFont="1" applyFill="1" applyBorder="1" applyAlignment="1" applyProtection="1">
      <alignment horizontal="left"/>
    </xf>
    <xf numFmtId="0" fontId="3" fillId="4" borderId="3" xfId="0" applyFont="1" applyFill="1" applyBorder="1" applyAlignment="1" applyProtection="1">
      <alignment horizontal="left"/>
    </xf>
    <xf numFmtId="0" fontId="3" fillId="4" borderId="8" xfId="0" applyFont="1" applyFill="1" applyBorder="1" applyProtection="1"/>
    <xf numFmtId="10" fontId="8" fillId="4" borderId="9" xfId="0" applyNumberFormat="1" applyFont="1" applyFill="1" applyBorder="1" applyAlignment="1" applyProtection="1">
      <alignment horizontal="center" vertical="justify"/>
    </xf>
    <xf numFmtId="0" fontId="8" fillId="4" borderId="4" xfId="0" applyFont="1" applyFill="1" applyBorder="1" applyProtection="1"/>
    <xf numFmtId="0" fontId="8" fillId="4" borderId="9" xfId="0" applyFont="1" applyFill="1" applyBorder="1" applyAlignment="1" applyProtection="1">
      <alignment horizontal="center" vertical="justify"/>
    </xf>
    <xf numFmtId="0" fontId="8" fillId="4" borderId="4" xfId="0" applyFont="1" applyFill="1" applyBorder="1" applyAlignment="1" applyProtection="1">
      <alignment horizontal="center" vertical="justify"/>
    </xf>
    <xf numFmtId="0" fontId="2" fillId="0" borderId="1" xfId="0" applyFont="1" applyFill="1" applyBorder="1" applyAlignment="1" applyProtection="1">
      <alignment horizontal="justify" vertical="center" wrapText="1"/>
      <protection locked="0"/>
    </xf>
    <xf numFmtId="0" fontId="0" fillId="4" borderId="0" xfId="0" applyFill="1" applyAlignment="1" applyProtection="1"/>
    <xf numFmtId="0" fontId="6" fillId="4" borderId="0" xfId="0" applyFont="1" applyFill="1" applyAlignment="1" applyProtection="1"/>
    <xf numFmtId="0" fontId="7" fillId="4" borderId="0" xfId="0" applyFont="1" applyFill="1" applyAlignment="1"/>
    <xf numFmtId="0" fontId="0" fillId="4" borderId="0" xfId="0" applyFill="1" applyAlignment="1">
      <alignment vertical="center"/>
    </xf>
    <xf numFmtId="0" fontId="26" fillId="0" borderId="1" xfId="0" applyFont="1" applyFill="1" applyBorder="1" applyAlignment="1" applyProtection="1">
      <alignment horizontal="justify" vertical="top" wrapText="1"/>
      <protection locked="0"/>
    </xf>
    <xf numFmtId="0" fontId="0" fillId="4" borderId="0" xfId="0" applyFill="1" applyAlignment="1">
      <alignment horizontal="center" vertical="center"/>
    </xf>
    <xf numFmtId="0" fontId="27" fillId="4" borderId="0" xfId="0" applyFont="1" applyFill="1" applyAlignment="1">
      <alignment vertical="top" wrapText="1"/>
    </xf>
    <xf numFmtId="0" fontId="27" fillId="4" borderId="0" xfId="0" applyFont="1" applyFill="1" applyAlignment="1">
      <alignment wrapText="1"/>
    </xf>
    <xf numFmtId="0" fontId="0" fillId="4" borderId="0" xfId="0" applyFill="1" applyAlignment="1">
      <alignment horizontal="center" vertical="top"/>
    </xf>
    <xf numFmtId="0" fontId="7" fillId="4" borderId="0" xfId="0" applyFont="1" applyFill="1"/>
    <xf numFmtId="0" fontId="27" fillId="4" borderId="0" xfId="0" applyFont="1" applyFill="1"/>
    <xf numFmtId="0" fontId="7" fillId="4" borderId="0" xfId="0" applyFont="1" applyFill="1" applyAlignment="1">
      <alignment horizontal="justify" vertical="top"/>
    </xf>
    <xf numFmtId="0" fontId="27" fillId="4" borderId="0" xfId="0" applyFont="1" applyFill="1" applyAlignment="1">
      <alignment horizontal="justify" vertical="top"/>
    </xf>
    <xf numFmtId="0" fontId="27" fillId="4" borderId="0" xfId="0" applyFont="1" applyFill="1" applyAlignment="1">
      <alignment horizontal="justify" vertical="top" wrapText="1"/>
    </xf>
    <xf numFmtId="0" fontId="3" fillId="4" borderId="2" xfId="0" applyFont="1" applyFill="1" applyBorder="1" applyAlignment="1">
      <alignment horizontal="center" vertical="top"/>
    </xf>
    <xf numFmtId="0" fontId="2" fillId="4"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0" fillId="2" borderId="0" xfId="0" applyFill="1" applyAlignment="1">
      <alignment horizontal="justify" vertical="top" wrapText="1"/>
    </xf>
    <xf numFmtId="0" fontId="28" fillId="4" borderId="0" xfId="0" applyFont="1" applyFill="1" applyBorder="1"/>
    <xf numFmtId="0" fontId="7" fillId="4" borderId="0" xfId="0" applyFont="1" applyFill="1" applyAlignment="1">
      <alignment vertical="center"/>
    </xf>
    <xf numFmtId="0" fontId="0" fillId="0" borderId="0" xfId="0" applyAlignment="1">
      <alignment vertical="center"/>
    </xf>
    <xf numFmtId="0" fontId="29" fillId="0" borderId="1" xfId="0" applyFont="1" applyBorder="1" applyAlignment="1" applyProtection="1">
      <alignment horizontal="left" vertical="center" wrapText="1"/>
    </xf>
    <xf numFmtId="0" fontId="29" fillId="0" borderId="1" xfId="0" applyFont="1" applyFill="1" applyBorder="1" applyAlignment="1" applyProtection="1">
      <alignment horizontal="justify" vertical="center" wrapText="1"/>
      <protection locked="0"/>
    </xf>
    <xf numFmtId="0" fontId="30" fillId="4" borderId="0" xfId="0" applyFont="1" applyFill="1" applyAlignment="1">
      <alignment vertical="center"/>
    </xf>
    <xf numFmtId="0" fontId="3" fillId="0" borderId="1" xfId="0" applyFont="1" applyBorder="1" applyAlignment="1">
      <alignment horizontal="center" vertical="center"/>
    </xf>
    <xf numFmtId="0" fontId="2" fillId="4" borderId="1" xfId="0" applyFont="1" applyFill="1" applyBorder="1" applyAlignment="1">
      <alignment horizontal="justify" vertical="center" wrapText="1"/>
    </xf>
    <xf numFmtId="0" fontId="4" fillId="2" borderId="0" xfId="0" applyFont="1" applyFill="1" applyAlignment="1">
      <alignment horizontal="center" vertical="center"/>
    </xf>
    <xf numFmtId="0" fontId="0" fillId="2" borderId="0" xfId="0" applyFill="1" applyBorder="1" applyAlignment="1">
      <alignment horizontal="justify" vertical="center" wrapText="1"/>
    </xf>
    <xf numFmtId="0" fontId="0" fillId="2" borderId="0" xfId="0" applyFill="1" applyAlignment="1">
      <alignment horizontal="justify" vertical="center"/>
    </xf>
    <xf numFmtId="0" fontId="0" fillId="2" borderId="0" xfId="0" applyFill="1" applyAlignment="1">
      <alignment vertical="center" wrapText="1"/>
    </xf>
    <xf numFmtId="0" fontId="3" fillId="4" borderId="8" xfId="0" applyFont="1" applyFill="1" applyBorder="1" applyAlignment="1" applyProtection="1">
      <alignment vertical="center"/>
    </xf>
    <xf numFmtId="0" fontId="8" fillId="4" borderId="3" xfId="0" applyFont="1" applyFill="1" applyBorder="1" applyAlignment="1" applyProtection="1">
      <alignment vertical="center"/>
    </xf>
    <xf numFmtId="10" fontId="8" fillId="4" borderId="9" xfId="0" applyNumberFormat="1"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10" fontId="8" fillId="4" borderId="4" xfId="0" applyNumberFormat="1" applyFont="1" applyFill="1" applyBorder="1" applyAlignment="1" applyProtection="1">
      <alignment horizontal="center" vertical="center"/>
    </xf>
    <xf numFmtId="0" fontId="3" fillId="4" borderId="8"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8" fillId="4" borderId="9"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0" fontId="8" fillId="4" borderId="4" xfId="0" applyFont="1" applyFill="1" applyBorder="1" applyAlignment="1" applyProtection="1">
      <alignment vertical="center"/>
    </xf>
    <xf numFmtId="0" fontId="3" fillId="4" borderId="5" xfId="0" applyFont="1" applyFill="1" applyBorder="1" applyAlignment="1" applyProtection="1">
      <alignment horizontal="left" vertical="center"/>
    </xf>
    <xf numFmtId="0" fontId="3" fillId="4" borderId="6" xfId="0"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0" fillId="4" borderId="0" xfId="0" applyFill="1" applyAlignment="1" applyProtection="1">
      <alignment vertical="center"/>
    </xf>
    <xf numFmtId="0" fontId="6" fillId="4" borderId="0" xfId="0" applyFont="1" applyFill="1" applyAlignment="1" applyProtection="1">
      <alignment vertical="center"/>
    </xf>
    <xf numFmtId="0" fontId="4" fillId="4" borderId="0" xfId="0" applyFont="1" applyFill="1" applyAlignment="1">
      <alignment horizontal="center" vertical="center"/>
    </xf>
    <xf numFmtId="0" fontId="0" fillId="4" borderId="0" xfId="0" applyFill="1" applyAlignment="1">
      <alignment horizontal="justify" vertical="center"/>
    </xf>
    <xf numFmtId="0" fontId="0" fillId="4" borderId="0" xfId="0" applyFill="1" applyAlignment="1">
      <alignmen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1" fillId="0" borderId="1" xfId="0" applyFont="1" applyFill="1" applyBorder="1" applyAlignment="1" applyProtection="1">
      <alignment horizontal="justify" vertical="center" wrapText="1"/>
      <protection locked="0"/>
    </xf>
    <xf numFmtId="0" fontId="32" fillId="4" borderId="0" xfId="0" applyFont="1" applyFill="1" applyAlignment="1">
      <alignment vertical="center"/>
    </xf>
    <xf numFmtId="0" fontId="26" fillId="2" borderId="1" xfId="0" applyFont="1" applyFill="1" applyBorder="1" applyAlignment="1">
      <alignment horizontal="left" vertical="center" wrapText="1"/>
    </xf>
    <xf numFmtId="0" fontId="3" fillId="4" borderId="10" xfId="0" applyFont="1" applyFill="1" applyBorder="1" applyAlignment="1" applyProtection="1">
      <alignment horizontal="left"/>
    </xf>
    <xf numFmtId="0" fontId="7" fillId="4" borderId="0" xfId="0" applyFont="1" applyFill="1" applyAlignment="1" applyProtection="1">
      <alignment vertical="center"/>
    </xf>
    <xf numFmtId="0" fontId="3" fillId="0" borderId="1" xfId="0" applyFont="1" applyBorder="1" applyAlignment="1">
      <alignment horizontal="center" vertical="center" wrapText="1"/>
    </xf>
    <xf numFmtId="0" fontId="7" fillId="4" borderId="0" xfId="0" applyFont="1" applyFill="1" applyAlignment="1" applyProtection="1">
      <alignment horizontal="center" vertical="center"/>
    </xf>
    <xf numFmtId="0" fontId="33" fillId="5" borderId="11" xfId="0" applyFont="1" applyFill="1" applyBorder="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7" fillId="2" borderId="0" xfId="0" applyFont="1" applyFill="1" applyBorder="1" applyAlignment="1">
      <alignment horizontal="justify" vertical="center" wrapText="1"/>
    </xf>
    <xf numFmtId="0" fontId="7" fillId="2" borderId="0" xfId="0" applyFont="1" applyFill="1" applyAlignment="1">
      <alignment horizontal="justify" vertical="center"/>
    </xf>
    <xf numFmtId="0" fontId="7" fillId="4" borderId="0" xfId="0" applyFont="1" applyFill="1" applyAlignment="1">
      <alignment horizontal="justify" vertical="center"/>
    </xf>
    <xf numFmtId="0" fontId="3" fillId="0" borderId="1" xfId="0" applyFont="1" applyFill="1" applyBorder="1" applyAlignment="1">
      <alignment horizontal="center" vertical="center"/>
    </xf>
    <xf numFmtId="0" fontId="33" fillId="6" borderId="1" xfId="0" applyFont="1" applyFill="1" applyBorder="1" applyAlignment="1">
      <alignment horizontal="center" vertical="center" wrapText="1"/>
    </xf>
    <xf numFmtId="0" fontId="33" fillId="6"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0" fillId="0" borderId="0" xfId="0" applyAlignment="1">
      <alignment horizontal="justify" vertical="center"/>
    </xf>
    <xf numFmtId="0" fontId="2" fillId="2" borderId="12" xfId="0" applyFont="1" applyFill="1" applyBorder="1" applyAlignment="1">
      <alignment vertical="center"/>
    </xf>
    <xf numFmtId="0" fontId="2"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3" fillId="0" borderId="0" xfId="0" applyFont="1" applyFill="1" applyBorder="1" applyAlignment="1">
      <alignment horizontal="center" vertical="center"/>
    </xf>
    <xf numFmtId="0" fontId="0" fillId="0" borderId="0" xfId="0" applyFill="1" applyBorder="1" applyAlignment="1">
      <alignment horizontal="justify" vertical="center" wrapText="1"/>
    </xf>
    <xf numFmtId="0" fontId="4" fillId="4" borderId="0" xfId="0" applyFont="1" applyFill="1" applyAlignment="1" applyProtection="1">
      <alignment vertical="center"/>
    </xf>
    <xf numFmtId="0" fontId="3" fillId="4" borderId="0" xfId="0" applyFont="1" applyFill="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vertical="center"/>
    </xf>
    <xf numFmtId="0" fontId="33" fillId="5" borderId="1" xfId="0" applyFont="1" applyFill="1" applyBorder="1" applyAlignment="1">
      <alignment horizontal="left" vertical="center"/>
    </xf>
    <xf numFmtId="0" fontId="33" fillId="5" borderId="1" xfId="0" applyFont="1" applyFill="1" applyBorder="1" applyAlignment="1">
      <alignment vertical="center"/>
    </xf>
    <xf numFmtId="0" fontId="2" fillId="0" borderId="0" xfId="0" applyFont="1" applyFill="1" applyBorder="1" applyAlignment="1">
      <alignment horizontal="center" vertical="center" wrapText="1"/>
    </xf>
    <xf numFmtId="0" fontId="2" fillId="0" borderId="13" xfId="0" applyFont="1" applyFill="1" applyBorder="1" applyAlignment="1">
      <alignment horizontal="justify" vertical="center" wrapText="1"/>
    </xf>
    <xf numFmtId="0" fontId="2" fillId="2" borderId="0" xfId="0" applyFont="1" applyFill="1" applyBorder="1" applyAlignment="1">
      <alignment horizontal="center" vertical="center" wrapText="1"/>
    </xf>
    <xf numFmtId="0" fontId="2" fillId="4" borderId="1" xfId="0" applyFont="1" applyFill="1" applyBorder="1" applyAlignment="1">
      <alignment horizontal="justify" vertical="top" wrapText="1"/>
    </xf>
    <xf numFmtId="0" fontId="3" fillId="4" borderId="1" xfId="0" applyFont="1" applyFill="1" applyBorder="1" applyAlignment="1">
      <alignment horizontal="justify" vertical="top" wrapText="1"/>
    </xf>
    <xf numFmtId="0" fontId="2" fillId="4" borderId="1" xfId="0" applyFont="1" applyFill="1" applyBorder="1" applyAlignment="1">
      <alignment horizontal="center" vertical="center" wrapText="1"/>
    </xf>
    <xf numFmtId="0" fontId="26" fillId="2" borderId="15" xfId="0" applyFont="1" applyFill="1" applyBorder="1" applyAlignment="1">
      <alignment vertical="center" wrapText="1"/>
    </xf>
    <xf numFmtId="0" fontId="26" fillId="2" borderId="12" xfId="0" applyFont="1" applyFill="1" applyBorder="1" applyAlignment="1">
      <alignment vertical="center" wrapText="1"/>
    </xf>
    <xf numFmtId="0" fontId="3" fillId="4" borderId="1" xfId="0" quotePrefix="1" applyFont="1" applyFill="1" applyBorder="1" applyAlignment="1">
      <alignment horizontal="justify" vertical="top" wrapText="1"/>
    </xf>
    <xf numFmtId="0" fontId="0" fillId="2" borderId="1" xfId="0" applyFill="1" applyBorder="1" applyAlignment="1">
      <alignment vertical="center" wrapText="1"/>
    </xf>
    <xf numFmtId="0" fontId="2" fillId="2" borderId="2" xfId="0" applyFont="1" applyFill="1" applyBorder="1" applyAlignment="1">
      <alignment horizontal="center" vertical="center" wrapText="1"/>
    </xf>
    <xf numFmtId="0" fontId="0" fillId="2" borderId="0" xfId="0" applyFill="1" applyBorder="1" applyAlignment="1">
      <alignment vertical="center" wrapText="1"/>
    </xf>
    <xf numFmtId="0" fontId="2" fillId="4" borderId="1" xfId="0" applyFont="1" applyFill="1" applyBorder="1" applyAlignment="1" applyProtection="1">
      <alignment horizontal="justify" vertical="top" wrapText="1"/>
      <protection locked="0"/>
    </xf>
    <xf numFmtId="0" fontId="26" fillId="4" borderId="1" xfId="0" applyFont="1" applyFill="1" applyBorder="1" applyAlignment="1" applyProtection="1">
      <alignment horizontal="center" vertical="center" wrapText="1"/>
      <protection locked="0"/>
    </xf>
    <xf numFmtId="0" fontId="3" fillId="0" borderId="1" xfId="0" quotePrefix="1" applyFont="1" applyFill="1" applyBorder="1" applyAlignment="1">
      <alignment horizontal="justify" vertical="top" wrapText="1"/>
    </xf>
    <xf numFmtId="0" fontId="26" fillId="4" borderId="1" xfId="0" applyFont="1" applyFill="1" applyBorder="1" applyAlignment="1" applyProtection="1">
      <alignment horizontal="justify" vertical="top" wrapText="1"/>
      <protection locked="0"/>
    </xf>
    <xf numFmtId="0" fontId="34" fillId="4" borderId="1" xfId="0" applyFont="1" applyFill="1" applyBorder="1" applyAlignment="1">
      <alignment horizontal="center" vertical="center" wrapText="1"/>
    </xf>
    <xf numFmtId="0" fontId="3" fillId="5" borderId="11" xfId="0" applyFont="1" applyFill="1" applyBorder="1" applyAlignment="1">
      <alignment horizontal="left" vertical="center"/>
    </xf>
    <xf numFmtId="0" fontId="3" fillId="4" borderId="1" xfId="0" quotePrefix="1" applyFont="1" applyFill="1" applyBorder="1" applyAlignment="1">
      <alignment horizontal="left" vertical="top" wrapText="1"/>
    </xf>
    <xf numFmtId="0" fontId="34" fillId="6" borderId="1" xfId="0" applyFont="1" applyFill="1" applyBorder="1" applyAlignment="1">
      <alignment horizontal="center" vertical="center" wrapText="1"/>
    </xf>
    <xf numFmtId="0" fontId="31" fillId="4" borderId="1" xfId="0" applyFont="1" applyFill="1" applyBorder="1" applyAlignment="1">
      <alignment horizontal="justify" vertical="center" wrapText="1"/>
    </xf>
    <xf numFmtId="0" fontId="31" fillId="0" borderId="1" xfId="0" applyFont="1" applyFill="1" applyBorder="1" applyAlignment="1">
      <alignment horizontal="center" vertical="center"/>
    </xf>
    <xf numFmtId="0" fontId="31" fillId="0" borderId="1" xfId="0" applyFont="1" applyBorder="1" applyAlignment="1">
      <alignment horizontal="center" vertical="center"/>
    </xf>
    <xf numFmtId="0" fontId="31" fillId="4" borderId="1" xfId="0" applyFont="1" applyFill="1" applyBorder="1" applyAlignment="1">
      <alignment horizontal="center" vertical="center"/>
    </xf>
    <xf numFmtId="0" fontId="31" fillId="4" borderId="1" xfId="0" quotePrefix="1" applyFont="1" applyFill="1" applyBorder="1" applyAlignment="1">
      <alignment horizontal="left" vertical="center" wrapText="1"/>
    </xf>
    <xf numFmtId="0" fontId="31" fillId="4" borderId="1" xfId="0" applyFont="1" applyFill="1" applyBorder="1" applyAlignment="1">
      <alignment horizontal="left" vertical="center" wrapText="1"/>
    </xf>
    <xf numFmtId="0" fontId="35" fillId="2" borderId="10" xfId="0" applyFont="1" applyFill="1" applyBorder="1" applyAlignment="1">
      <alignment vertical="center"/>
    </xf>
    <xf numFmtId="0" fontId="26" fillId="2" borderId="16" xfId="0" applyFont="1" applyFill="1" applyBorder="1" applyAlignment="1">
      <alignment vertical="center" wrapText="1"/>
    </xf>
    <xf numFmtId="0" fontId="26" fillId="2" borderId="13" xfId="0" applyFont="1" applyFill="1" applyBorder="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31" fillId="4" borderId="1" xfId="0" applyFont="1" applyFill="1" applyBorder="1" applyAlignment="1">
      <alignment horizontal="justify" vertical="top" wrapText="1"/>
    </xf>
    <xf numFmtId="0" fontId="33" fillId="6" borderId="1" xfId="0" applyFont="1" applyFill="1" applyBorder="1" applyAlignment="1">
      <alignment horizontal="center" vertical="center" wrapText="1"/>
    </xf>
    <xf numFmtId="0" fontId="18" fillId="0" borderId="1" xfId="2" applyFont="1" applyFill="1" applyBorder="1" applyAlignment="1" applyProtection="1">
      <alignment horizontal="left" vertical="center" wrapText="1"/>
      <protection locked="0"/>
    </xf>
    <xf numFmtId="0" fontId="18" fillId="0" borderId="1" xfId="2" applyFont="1" applyFill="1" applyBorder="1" applyAlignment="1" applyProtection="1">
      <alignment horizontal="justify" vertical="center" wrapText="1"/>
      <protection locked="0"/>
    </xf>
    <xf numFmtId="0" fontId="33" fillId="6" borderId="1" xfId="0" applyFont="1" applyFill="1" applyBorder="1" applyAlignment="1">
      <alignment horizontal="center" vertical="center" wrapText="1"/>
    </xf>
    <xf numFmtId="0" fontId="18" fillId="4" borderId="1" xfId="2" applyFont="1" applyFill="1" applyBorder="1" applyAlignment="1" applyProtection="1">
      <alignment horizontal="justify" vertical="top" wrapText="1"/>
      <protection locked="0"/>
    </xf>
    <xf numFmtId="0" fontId="8" fillId="2" borderId="0" xfId="0" applyFont="1" applyFill="1" applyAlignment="1">
      <alignment vertical="center" wrapText="1"/>
    </xf>
    <xf numFmtId="0" fontId="20" fillId="4" borderId="0" xfId="0" applyFont="1" applyFill="1" applyAlignment="1" applyProtection="1">
      <alignment vertical="center"/>
    </xf>
    <xf numFmtId="0" fontId="8" fillId="4" borderId="0" xfId="0" applyFont="1" applyFill="1" applyAlignment="1">
      <alignment vertical="center" wrapText="1"/>
    </xf>
    <xf numFmtId="0" fontId="8" fillId="0" borderId="1" xfId="0" applyFont="1" applyBorder="1" applyAlignment="1">
      <alignment vertical="center"/>
    </xf>
    <xf numFmtId="0" fontId="8" fillId="2" borderId="1" xfId="0" applyFont="1" applyFill="1" applyBorder="1" applyAlignment="1" applyProtection="1">
      <alignment vertical="center" wrapText="1"/>
      <protection locked="0"/>
    </xf>
    <xf numFmtId="0" fontId="8" fillId="4" borderId="0" xfId="0" applyFont="1" applyFill="1" applyAlignment="1" applyProtection="1">
      <alignment vertical="center"/>
    </xf>
    <xf numFmtId="0" fontId="21" fillId="2"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protection locked="0"/>
    </xf>
    <xf numFmtId="0" fontId="12" fillId="4" borderId="1" xfId="0" applyFont="1" applyFill="1" applyBorder="1" applyAlignment="1">
      <alignment vertical="center"/>
    </xf>
    <xf numFmtId="0" fontId="22" fillId="4" borderId="0" xfId="0" applyFont="1" applyFill="1" applyBorder="1" applyAlignment="1">
      <alignment vertical="center"/>
    </xf>
    <xf numFmtId="0" fontId="22" fillId="4" borderId="15" xfId="0" applyFont="1" applyFill="1" applyBorder="1" applyAlignment="1">
      <alignment vertical="center"/>
    </xf>
    <xf numFmtId="0" fontId="26" fillId="0" borderId="1" xfId="0" applyFont="1" applyFill="1" applyBorder="1" applyAlignment="1" applyProtection="1">
      <alignment horizontal="left" vertical="center" wrapText="1"/>
      <protection locked="0"/>
    </xf>
    <xf numFmtId="0" fontId="23" fillId="4" borderId="1" xfId="0" applyFont="1" applyFill="1" applyBorder="1" applyAlignment="1" applyProtection="1">
      <alignment horizontal="justify" vertical="top" wrapText="1"/>
      <protection locked="0"/>
    </xf>
    <xf numFmtId="0" fontId="3" fillId="0" borderId="16" xfId="0" applyFont="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3" fillId="4" borderId="16" xfId="0" applyFont="1" applyFill="1" applyBorder="1" applyAlignment="1">
      <alignment vertical="center" wrapText="1"/>
    </xf>
    <xf numFmtId="0" fontId="3" fillId="0" borderId="1" xfId="0" applyFont="1" applyFill="1" applyBorder="1" applyAlignment="1">
      <alignment horizontal="left" vertical="top" wrapText="1"/>
    </xf>
    <xf numFmtId="0" fontId="22" fillId="4" borderId="15" xfId="0" applyFont="1" applyFill="1" applyBorder="1" applyAlignment="1">
      <alignment vertical="top"/>
    </xf>
    <xf numFmtId="0" fontId="22" fillId="4" borderId="12" xfId="0" applyFont="1" applyFill="1" applyBorder="1" applyAlignment="1">
      <alignment vertical="top"/>
    </xf>
    <xf numFmtId="0" fontId="12" fillId="4" borderId="11" xfId="0" applyFont="1" applyFill="1" applyBorder="1" applyAlignment="1">
      <alignment vertical="top"/>
    </xf>
    <xf numFmtId="0" fontId="12" fillId="4" borderId="15" xfId="0" applyFont="1" applyFill="1" applyBorder="1" applyAlignment="1">
      <alignment vertical="top"/>
    </xf>
    <xf numFmtId="0" fontId="12" fillId="4" borderId="12" xfId="0" applyFont="1" applyFill="1" applyBorder="1" applyAlignment="1">
      <alignment vertical="top"/>
    </xf>
    <xf numFmtId="0" fontId="36" fillId="0" borderId="0" xfId="0" applyFont="1" applyProtection="1"/>
    <xf numFmtId="0" fontId="37" fillId="0" borderId="0" xfId="0" applyFont="1" applyProtection="1"/>
    <xf numFmtId="0" fontId="38" fillId="0" borderId="0" xfId="0" applyFont="1" applyProtection="1"/>
    <xf numFmtId="0" fontId="36" fillId="0" borderId="0" xfId="0" applyFont="1" applyAlignment="1" applyProtection="1">
      <alignment horizontal="center"/>
    </xf>
    <xf numFmtId="0" fontId="39" fillId="7" borderId="17" xfId="0" applyFont="1" applyFill="1" applyBorder="1" applyAlignment="1" applyProtection="1">
      <alignment horizontal="center" vertical="justify" wrapText="1"/>
    </xf>
    <xf numFmtId="0" fontId="39" fillId="7" borderId="17" xfId="0" applyFont="1" applyFill="1" applyBorder="1" applyAlignment="1" applyProtection="1">
      <alignment horizontal="center" vertical="justify"/>
    </xf>
    <xf numFmtId="0" fontId="36" fillId="0" borderId="13" xfId="0" applyFont="1" applyBorder="1" applyAlignment="1" applyProtection="1">
      <alignment horizontal="center" vertical="justify"/>
    </xf>
    <xf numFmtId="2" fontId="40" fillId="0" borderId="13" xfId="2" applyNumberFormat="1" applyFont="1" applyBorder="1" applyAlignment="1" applyProtection="1">
      <alignment horizontal="center" vertical="justify"/>
    </xf>
    <xf numFmtId="2" fontId="36" fillId="0" borderId="13" xfId="0" applyNumberFormat="1" applyFont="1" applyBorder="1" applyAlignment="1" applyProtection="1">
      <alignment horizontal="center" vertical="justify"/>
    </xf>
    <xf numFmtId="0" fontId="40" fillId="0" borderId="13" xfId="2" applyFont="1" applyBorder="1" applyAlignment="1" applyProtection="1">
      <alignment horizontal="center" vertical="justify"/>
    </xf>
    <xf numFmtId="0" fontId="40" fillId="0" borderId="18" xfId="2" applyFont="1" applyBorder="1" applyAlignment="1" applyProtection="1">
      <alignment horizontal="center" vertical="justify"/>
    </xf>
    <xf numFmtId="0" fontId="36" fillId="0" borderId="1" xfId="0" applyFont="1" applyBorder="1" applyAlignment="1" applyProtection="1">
      <alignment horizontal="center" vertical="justify"/>
    </xf>
    <xf numFmtId="2" fontId="40" fillId="0" borderId="1" xfId="2" applyNumberFormat="1" applyFont="1" applyBorder="1" applyAlignment="1" applyProtection="1">
      <alignment horizontal="center" vertical="justify"/>
    </xf>
    <xf numFmtId="0" fontId="39" fillId="7" borderId="19" xfId="0" applyFont="1" applyFill="1" applyBorder="1" applyAlignment="1" applyProtection="1">
      <alignment horizontal="justify" vertical="justify"/>
    </xf>
    <xf numFmtId="0" fontId="39" fillId="7" borderId="1" xfId="0" applyFont="1" applyFill="1" applyBorder="1" applyAlignment="1" applyProtection="1">
      <alignment horizontal="center" vertical="justify"/>
    </xf>
    <xf numFmtId="2" fontId="39" fillId="7" borderId="1" xfId="3" applyNumberFormat="1" applyFont="1" applyFill="1" applyBorder="1" applyAlignment="1" applyProtection="1">
      <alignment horizontal="center" vertical="justify"/>
    </xf>
    <xf numFmtId="2" fontId="39" fillId="7" borderId="1" xfId="0" applyNumberFormat="1" applyFont="1" applyFill="1" applyBorder="1" applyAlignment="1" applyProtection="1">
      <alignment horizontal="center" vertical="justify"/>
    </xf>
    <xf numFmtId="10" fontId="39" fillId="7" borderId="1" xfId="0" applyNumberFormat="1" applyFont="1" applyFill="1" applyBorder="1" applyAlignment="1" applyProtection="1">
      <alignment horizontal="center" vertical="justify"/>
    </xf>
    <xf numFmtId="10" fontId="39" fillId="7" borderId="20" xfId="0" applyNumberFormat="1" applyFont="1" applyFill="1" applyBorder="1" applyAlignment="1" applyProtection="1">
      <alignment horizontal="center" vertical="justify"/>
    </xf>
    <xf numFmtId="0" fontId="39" fillId="7" borderId="21" xfId="0" applyFont="1" applyFill="1" applyBorder="1" applyAlignment="1" applyProtection="1">
      <alignment horizontal="justify" vertical="justify"/>
    </xf>
    <xf numFmtId="0" fontId="39" fillId="7" borderId="22" xfId="0" applyFont="1" applyFill="1" applyBorder="1" applyAlignment="1" applyProtection="1">
      <alignment horizontal="center" vertical="justify"/>
    </xf>
    <xf numFmtId="2" fontId="39" fillId="7" borderId="22" xfId="3" applyNumberFormat="1" applyFont="1" applyFill="1" applyBorder="1" applyAlignment="1" applyProtection="1">
      <alignment horizontal="center" vertical="justify"/>
    </xf>
    <xf numFmtId="2" fontId="39" fillId="7" borderId="22" xfId="0" applyNumberFormat="1" applyFont="1" applyFill="1" applyBorder="1" applyAlignment="1" applyProtection="1">
      <alignment horizontal="center" vertical="justify"/>
    </xf>
    <xf numFmtId="10" fontId="39" fillId="7" borderId="22" xfId="0" applyNumberFormat="1" applyFont="1" applyFill="1" applyBorder="1" applyAlignment="1" applyProtection="1">
      <alignment horizontal="center" vertical="justify"/>
    </xf>
    <xf numFmtId="10" fontId="39" fillId="7" borderId="23" xfId="0" applyNumberFormat="1" applyFont="1" applyFill="1" applyBorder="1" applyAlignment="1" applyProtection="1">
      <alignment horizontal="center" vertical="justify"/>
    </xf>
    <xf numFmtId="0" fontId="25" fillId="7" borderId="24" xfId="0" applyFont="1" applyFill="1" applyBorder="1" applyAlignment="1" applyProtection="1">
      <alignment horizontal="center" vertical="justify"/>
    </xf>
    <xf numFmtId="0" fontId="25" fillId="7" borderId="25" xfId="0" applyFont="1" applyFill="1" applyBorder="1" applyAlignment="1" applyProtection="1">
      <alignment horizontal="center" vertical="justify" wrapText="1"/>
    </xf>
    <xf numFmtId="2" fontId="36" fillId="0" borderId="7" xfId="0" applyNumberFormat="1" applyFont="1" applyBorder="1" applyAlignment="1" applyProtection="1">
      <alignment horizontal="center" vertical="justify"/>
    </xf>
    <xf numFmtId="0" fontId="36" fillId="0" borderId="7" xfId="0" applyFont="1" applyBorder="1" applyAlignment="1" applyProtection="1">
      <alignment horizontal="center" vertical="justify"/>
    </xf>
    <xf numFmtId="0" fontId="36" fillId="0" borderId="18" xfId="0" applyFont="1" applyBorder="1" applyAlignment="1" applyProtection="1">
      <alignment horizontal="center" vertical="justify"/>
    </xf>
    <xf numFmtId="2" fontId="36" fillId="0" borderId="4" xfId="0" applyNumberFormat="1" applyFont="1" applyBorder="1" applyAlignment="1" applyProtection="1">
      <alignment horizontal="center" vertical="justify"/>
    </xf>
    <xf numFmtId="0" fontId="36" fillId="0" borderId="4" xfId="0" applyFont="1" applyBorder="1" applyAlignment="1" applyProtection="1">
      <alignment horizontal="center" vertical="justify"/>
    </xf>
    <xf numFmtId="2" fontId="39" fillId="7" borderId="26" xfId="0" applyNumberFormat="1" applyFont="1" applyFill="1" applyBorder="1" applyAlignment="1" applyProtection="1">
      <alignment horizontal="center"/>
    </xf>
    <xf numFmtId="0" fontId="39" fillId="7" borderId="26" xfId="0" applyFont="1" applyFill="1" applyBorder="1" applyAlignment="1" applyProtection="1">
      <alignment horizontal="center"/>
    </xf>
    <xf numFmtId="0" fontId="36" fillId="0" borderId="6" xfId="0" applyFont="1" applyBorder="1" applyProtection="1"/>
    <xf numFmtId="0" fontId="36" fillId="0" borderId="6" xfId="0" applyFont="1" applyBorder="1" applyProtection="1">
      <protection locked="0"/>
    </xf>
    <xf numFmtId="0" fontId="36" fillId="0" borderId="0" xfId="0" applyFont="1" applyProtection="1">
      <protection locked="0"/>
    </xf>
    <xf numFmtId="0" fontId="28" fillId="4" borderId="0" xfId="0" applyFont="1" applyFill="1" applyBorder="1" applyAlignment="1">
      <alignment horizontal="center"/>
    </xf>
    <xf numFmtId="0" fontId="4" fillId="4" borderId="1" xfId="0" applyFont="1" applyFill="1" applyBorder="1" applyAlignment="1">
      <alignment horizontal="center" vertical="center" wrapText="1"/>
    </xf>
    <xf numFmtId="0" fontId="4" fillId="2" borderId="0" xfId="0" applyFont="1" applyFill="1" applyBorder="1" applyAlignment="1">
      <alignment horizontal="center" vertical="center" textRotation="90" wrapText="1"/>
    </xf>
    <xf numFmtId="164" fontId="4" fillId="4" borderId="0" xfId="1" applyNumberFormat="1" applyFont="1" applyFill="1" applyAlignment="1">
      <alignment horizontal="center"/>
    </xf>
    <xf numFmtId="0" fontId="7" fillId="0" borderId="1" xfId="0" quotePrefix="1" applyNumberFormat="1" applyFont="1" applyFill="1" applyBorder="1" applyAlignment="1">
      <alignment vertical="center" wrapText="1"/>
    </xf>
    <xf numFmtId="164" fontId="7" fillId="4" borderId="1" xfId="1"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7" fillId="4" borderId="1" xfId="0" applyNumberFormat="1" applyFont="1" applyFill="1" applyBorder="1" applyAlignment="1">
      <alignment vertical="center" wrapText="1"/>
    </xf>
    <xf numFmtId="0" fontId="7" fillId="2" borderId="1"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pplyProtection="1">
      <alignment horizontal="left" vertical="center" wrapText="1"/>
      <protection locked="0"/>
    </xf>
    <xf numFmtId="0" fontId="7" fillId="2" borderId="0" xfId="0" applyFont="1" applyFill="1" applyBorder="1" applyAlignment="1">
      <alignment vertical="center" wrapText="1"/>
    </xf>
    <xf numFmtId="0" fontId="7" fillId="2" borderId="0" xfId="0" applyFont="1" applyFill="1" applyBorder="1" applyAlignment="1">
      <alignment horizontal="center" vertical="center" wrapText="1"/>
    </xf>
    <xf numFmtId="0" fontId="7" fillId="0" borderId="0" xfId="0" quotePrefix="1" applyNumberFormat="1" applyFont="1" applyFill="1" applyBorder="1" applyAlignment="1">
      <alignment vertical="center" wrapText="1"/>
    </xf>
    <xf numFmtId="164" fontId="7" fillId="4" borderId="0" xfId="1" applyNumberFormat="1" applyFont="1" applyFill="1" applyBorder="1" applyAlignment="1">
      <alignment vertical="center" wrapText="1"/>
    </xf>
    <xf numFmtId="0" fontId="7" fillId="0" borderId="0" xfId="0" applyNumberFormat="1" applyFont="1" applyFill="1" applyBorder="1" applyAlignment="1">
      <alignment vertical="center" wrapText="1"/>
    </xf>
    <xf numFmtId="0" fontId="7" fillId="4" borderId="0" xfId="0" applyNumberFormat="1" applyFont="1" applyFill="1" applyBorder="1" applyAlignment="1">
      <alignment vertical="center" wrapText="1"/>
    </xf>
    <xf numFmtId="164" fontId="28" fillId="4" borderId="0" xfId="1" applyNumberFormat="1" applyFont="1" applyFill="1" applyBorder="1"/>
    <xf numFmtId="0" fontId="4" fillId="8" borderId="1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7" fillId="4" borderId="0" xfId="0" applyFont="1" applyFill="1" applyBorder="1"/>
    <xf numFmtId="0" fontId="22" fillId="4" borderId="1" xfId="0" applyFont="1" applyFill="1" applyBorder="1" applyAlignment="1" applyProtection="1">
      <alignment horizontal="center" vertical="center" wrapText="1"/>
      <protection locked="0"/>
    </xf>
    <xf numFmtId="0" fontId="22" fillId="4" borderId="1" xfId="0" applyFont="1" applyFill="1" applyBorder="1" applyAlignment="1">
      <alignment horizontal="center" vertical="center" wrapText="1"/>
    </xf>
    <xf numFmtId="0" fontId="41" fillId="2" borderId="1" xfId="0" applyFont="1" applyFill="1" applyBorder="1" applyAlignment="1">
      <alignment horizontal="left" vertical="center" wrapText="1"/>
    </xf>
    <xf numFmtId="0" fontId="12" fillId="4" borderId="0" xfId="0" applyFont="1" applyFill="1"/>
    <xf numFmtId="0" fontId="22" fillId="4" borderId="1" xfId="0" applyNumberFormat="1" applyFont="1" applyFill="1" applyBorder="1" applyAlignment="1" applyProtection="1">
      <alignment horizontal="center" vertical="center" wrapText="1"/>
      <protection locked="0"/>
    </xf>
    <xf numFmtId="0" fontId="21" fillId="2" borderId="1" xfId="0" applyFont="1" applyFill="1" applyBorder="1" applyAlignment="1">
      <alignment vertical="center"/>
    </xf>
    <xf numFmtId="0" fontId="22" fillId="4" borderId="1" xfId="0" applyFont="1" applyFill="1" applyBorder="1" applyAlignment="1">
      <alignment vertical="top"/>
    </xf>
    <xf numFmtId="0" fontId="41" fillId="4" borderId="1" xfId="0" applyFont="1" applyFill="1" applyBorder="1" applyAlignment="1">
      <alignment vertical="top"/>
    </xf>
    <xf numFmtId="0" fontId="21" fillId="4" borderId="1" xfId="0" applyFont="1" applyFill="1" applyBorder="1" applyAlignment="1" applyProtection="1">
      <alignment horizontal="center" vertical="center" wrapText="1"/>
      <protection locked="0"/>
    </xf>
    <xf numFmtId="0" fontId="22" fillId="4" borderId="4" xfId="0" applyFont="1" applyFill="1" applyBorder="1" applyAlignment="1">
      <alignment vertical="center"/>
    </xf>
    <xf numFmtId="0" fontId="22" fillId="4" borderId="12" xfId="0" applyFont="1" applyFill="1" applyBorder="1" applyAlignment="1">
      <alignment vertical="center"/>
    </xf>
    <xf numFmtId="0" fontId="22" fillId="4" borderId="13" xfId="0" applyFont="1" applyFill="1" applyBorder="1" applyAlignment="1">
      <alignment horizontal="center" vertical="center" wrapText="1"/>
    </xf>
    <xf numFmtId="0" fontId="21" fillId="0" borderId="16" xfId="0" applyFont="1" applyBorder="1" applyAlignment="1" applyProtection="1">
      <alignment horizontal="center" vertical="center" wrapText="1"/>
    </xf>
    <xf numFmtId="0" fontId="42"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2" fillId="0" borderId="1" xfId="0" applyFont="1" applyFill="1" applyBorder="1" applyAlignment="1">
      <alignment horizontal="center" vertical="center" wrapText="1"/>
    </xf>
    <xf numFmtId="0" fontId="28" fillId="11" borderId="0" xfId="0" applyFont="1" applyFill="1" applyBorder="1"/>
    <xf numFmtId="0" fontId="28" fillId="10" borderId="0" xfId="0" applyFont="1" applyFill="1" applyBorder="1"/>
    <xf numFmtId="0" fontId="28" fillId="9" borderId="0" xfId="0" applyFont="1" applyFill="1" applyBorder="1"/>
    <xf numFmtId="0" fontId="4" fillId="4" borderId="0" xfId="0" applyFont="1" applyFill="1" applyBorder="1"/>
    <xf numFmtId="0" fontId="8" fillId="4" borderId="1" xfId="0" applyFont="1" applyFill="1" applyBorder="1" applyAlignment="1">
      <alignment horizontal="justify" vertical="top"/>
    </xf>
    <xf numFmtId="0" fontId="4" fillId="4"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22" fillId="4"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43" fillId="4" borderId="1"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43" fillId="4" borderId="1" xfId="0" applyFont="1" applyFill="1" applyBorder="1" applyAlignment="1">
      <alignment horizontal="center" vertical="center" wrapText="1"/>
    </xf>
    <xf numFmtId="0" fontId="22"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21" fillId="4"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protection locked="0"/>
    </xf>
    <xf numFmtId="0" fontId="50" fillId="0" borderId="1" xfId="2" applyFont="1" applyFill="1" applyBorder="1" applyAlignment="1" applyProtection="1">
      <alignment horizontal="justify" vertical="center" wrapText="1"/>
      <protection locked="0"/>
    </xf>
    <xf numFmtId="0" fontId="8" fillId="0" borderId="1" xfId="2" applyFont="1" applyFill="1" applyBorder="1" applyAlignment="1" applyProtection="1">
      <alignment horizontal="justify" vertical="center" wrapText="1"/>
      <protection locked="0"/>
    </xf>
    <xf numFmtId="0" fontId="8" fillId="0" borderId="1" xfId="2" applyFont="1" applyFill="1" applyBorder="1" applyAlignment="1" applyProtection="1">
      <alignment horizontal="justify" vertical="top" wrapText="1"/>
      <protection locked="0"/>
    </xf>
    <xf numFmtId="0" fontId="8" fillId="0" borderId="1" xfId="0" applyFont="1" applyFill="1" applyBorder="1" applyAlignment="1" applyProtection="1">
      <alignment horizontal="justify" vertical="top" wrapText="1"/>
      <protection locked="0"/>
    </xf>
    <xf numFmtId="0" fontId="34" fillId="7" borderId="1" xfId="0" applyFont="1" applyFill="1" applyBorder="1" applyAlignment="1">
      <alignment horizontal="center" vertical="center" textRotation="90" wrapText="1"/>
    </xf>
    <xf numFmtId="0" fontId="1" fillId="4" borderId="1" xfId="0" applyFont="1" applyFill="1" applyBorder="1" applyAlignment="1">
      <alignment vertical="center" wrapText="1"/>
    </xf>
    <xf numFmtId="0" fontId="45" fillId="0" borderId="0" xfId="0" applyFont="1" applyAlignment="1" applyProtection="1">
      <alignment horizontal="center"/>
    </xf>
    <xf numFmtId="0" fontId="22" fillId="0" borderId="16" xfId="0" applyFont="1" applyFill="1" applyBorder="1" applyAlignment="1" applyProtection="1">
      <alignment horizontal="center" vertical="center" wrapText="1"/>
      <protection locked="0"/>
    </xf>
    <xf numFmtId="0" fontId="3" fillId="4" borderId="16" xfId="0" applyFont="1" applyFill="1" applyBorder="1" applyAlignment="1">
      <alignment horizontal="center" vertical="center"/>
    </xf>
    <xf numFmtId="0" fontId="3" fillId="4" borderId="10" xfId="0" applyFont="1" applyFill="1" applyBorder="1" applyAlignment="1" applyProtection="1">
      <alignment horizontal="left" vertical="center"/>
    </xf>
    <xf numFmtId="0" fontId="8" fillId="4" borderId="4" xfId="0" applyFont="1" applyFill="1" applyBorder="1" applyAlignment="1" applyProtection="1">
      <alignment vertical="center"/>
    </xf>
    <xf numFmtId="0" fontId="3" fillId="4" borderId="1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1" fillId="4" borderId="16" xfId="0" applyFont="1" applyFill="1" applyBorder="1" applyAlignment="1" applyProtection="1">
      <alignment horizontal="center" vertical="center" wrapText="1"/>
      <protection locked="0"/>
    </xf>
    <xf numFmtId="0" fontId="22" fillId="4" borderId="16" xfId="0" applyFont="1" applyFill="1" applyBorder="1" applyAlignment="1" applyProtection="1">
      <alignment horizontal="center" vertical="center" wrapText="1"/>
      <protection locked="0"/>
    </xf>
    <xf numFmtId="0" fontId="2" fillId="0" borderId="9"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2" fillId="4" borderId="1" xfId="0" applyFont="1" applyFill="1" applyBorder="1" applyAlignment="1" applyProtection="1">
      <alignment horizontal="center" vertical="center" wrapText="1"/>
      <protection locked="0"/>
    </xf>
    <xf numFmtId="0" fontId="12" fillId="4" borderId="1" xfId="0" applyFont="1" applyFill="1" applyBorder="1" applyAlignment="1">
      <alignment horizontal="center" vertical="center"/>
    </xf>
    <xf numFmtId="0" fontId="12" fillId="4" borderId="4" xfId="0" applyFont="1" applyFill="1" applyBorder="1" applyAlignment="1">
      <alignment horizontal="center" vertical="center"/>
    </xf>
    <xf numFmtId="0" fontId="3" fillId="4" borderId="16" xfId="0" applyFont="1" applyFill="1" applyBorder="1" applyAlignment="1">
      <alignment horizontal="center" vertical="center" wrapText="1"/>
    </xf>
    <xf numFmtId="0" fontId="22" fillId="4" borderId="16" xfId="0" applyFont="1" applyFill="1" applyBorder="1" applyAlignment="1">
      <alignment horizontal="center" vertical="center"/>
    </xf>
    <xf numFmtId="0" fontId="3" fillId="4" borderId="16" xfId="0" applyFont="1" applyFill="1" applyBorder="1" applyAlignment="1">
      <alignment horizontal="left" vertical="top" wrapText="1"/>
    </xf>
    <xf numFmtId="0" fontId="3" fillId="4" borderId="16" xfId="0" applyFont="1" applyFill="1" applyBorder="1" applyAlignment="1">
      <alignment horizontal="center" vertical="top" wrapText="1"/>
    </xf>
    <xf numFmtId="0" fontId="2" fillId="4" borderId="16" xfId="0" applyFont="1" applyFill="1" applyBorder="1" applyAlignment="1">
      <alignment horizontal="center" vertical="center" wrapText="1"/>
    </xf>
    <xf numFmtId="0" fontId="22" fillId="4" borderId="16" xfId="0" applyFont="1" applyFill="1" applyBorder="1" applyAlignment="1">
      <alignment horizontal="center" vertical="top"/>
    </xf>
    <xf numFmtId="0" fontId="2" fillId="4" borderId="16" xfId="0" applyFont="1" applyFill="1" applyBorder="1" applyAlignment="1">
      <alignment horizontal="center" vertical="top" wrapText="1"/>
    </xf>
    <xf numFmtId="0" fontId="3" fillId="4" borderId="16" xfId="0" quotePrefix="1" applyFont="1" applyFill="1" applyBorder="1" applyAlignment="1">
      <alignment horizontal="left" vertical="center" wrapText="1"/>
    </xf>
    <xf numFmtId="0" fontId="3" fillId="4" borderId="10" xfId="0" applyFont="1" applyFill="1" applyBorder="1" applyAlignment="1" applyProtection="1">
      <alignment horizontal="left"/>
    </xf>
    <xf numFmtId="0" fontId="2" fillId="4" borderId="16" xfId="0" applyFont="1" applyFill="1" applyBorder="1" applyAlignment="1">
      <alignment horizontal="left" vertical="center" wrapText="1"/>
    </xf>
    <xf numFmtId="0" fontId="8" fillId="0" borderId="16" xfId="2" applyFont="1" applyFill="1" applyBorder="1" applyAlignment="1" applyProtection="1">
      <alignment horizontal="left" vertical="top" wrapText="1"/>
      <protection locked="0"/>
    </xf>
    <xf numFmtId="0" fontId="8" fillId="4" borderId="1" xfId="2" applyFont="1" applyFill="1" applyBorder="1" applyAlignment="1" applyProtection="1">
      <alignment horizontal="justify" vertical="top" wrapText="1"/>
      <protection locked="0"/>
    </xf>
    <xf numFmtId="0" fontId="8" fillId="0" borderId="1" xfId="0" applyFont="1" applyBorder="1" applyAlignment="1">
      <alignment vertical="center" wrapText="1"/>
    </xf>
    <xf numFmtId="0" fontId="8" fillId="0" borderId="16" xfId="0" applyFont="1" applyFill="1" applyBorder="1" applyAlignment="1" applyProtection="1">
      <alignment horizontal="left" vertical="top" wrapText="1"/>
      <protection locked="0"/>
    </xf>
    <xf numFmtId="0" fontId="22" fillId="0" borderId="16" xfId="0" applyFont="1" applyFill="1" applyBorder="1" applyAlignment="1">
      <alignment horizontal="center" vertical="center"/>
    </xf>
    <xf numFmtId="0" fontId="48" fillId="0" borderId="1" xfId="2" applyFont="1" applyFill="1" applyBorder="1" applyAlignment="1" applyProtection="1">
      <alignment horizontal="justify" vertical="center" wrapText="1"/>
      <protection locked="0"/>
    </xf>
    <xf numFmtId="0" fontId="26" fillId="0" borderId="0" xfId="0" applyFont="1" applyFill="1" applyAlignment="1">
      <alignment horizontal="justify" vertical="top"/>
    </xf>
    <xf numFmtId="0" fontId="8" fillId="4" borderId="1" xfId="2" applyFont="1" applyFill="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left" vertical="center" wrapText="1"/>
      <protection locked="0"/>
    </xf>
    <xf numFmtId="0" fontId="8" fillId="0" borderId="1" xfId="2" applyFont="1" applyFill="1" applyBorder="1" applyAlignment="1" applyProtection="1">
      <alignment horizontal="left" vertical="center" wrapText="1"/>
      <protection locked="0"/>
    </xf>
    <xf numFmtId="0" fontId="8" fillId="0" borderId="1" xfId="2"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4" borderId="14" xfId="0" applyFont="1" applyFill="1" applyBorder="1" applyAlignment="1" applyProtection="1">
      <alignment vertical="center" wrapText="1"/>
      <protection locked="0"/>
    </xf>
    <xf numFmtId="0" fontId="8" fillId="4" borderId="1" xfId="2"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0" fontId="8" fillId="4" borderId="13" xfId="0" applyFont="1" applyFill="1" applyBorder="1" applyAlignment="1" applyProtection="1">
      <alignment vertical="center" wrapText="1"/>
      <protection locked="0"/>
    </xf>
    <xf numFmtId="0" fontId="8" fillId="4" borderId="1" xfId="2" applyFont="1" applyFill="1" applyBorder="1" applyAlignment="1" applyProtection="1">
      <alignment vertical="center" wrapText="1"/>
    </xf>
    <xf numFmtId="0" fontId="8" fillId="4" borderId="1" xfId="2" applyFont="1" applyFill="1" applyBorder="1" applyAlignment="1" applyProtection="1">
      <alignment vertical="center"/>
    </xf>
    <xf numFmtId="0" fontId="8" fillId="4" borderId="1" xfId="0" applyFont="1" applyFill="1" applyBorder="1" applyAlignment="1" applyProtection="1">
      <alignment horizontal="left" vertical="top" wrapText="1"/>
      <protection locked="0"/>
    </xf>
    <xf numFmtId="0" fontId="8" fillId="4" borderId="1" xfId="2" applyFont="1" applyFill="1" applyBorder="1" applyAlignment="1" applyProtection="1">
      <alignment horizontal="left" vertical="top" wrapText="1"/>
      <protection locked="0"/>
    </xf>
    <xf numFmtId="0" fontId="23" fillId="4" borderId="1" xfId="0" applyFont="1" applyFill="1" applyBorder="1" applyAlignment="1" applyProtection="1">
      <alignment horizontal="justify" vertical="top"/>
      <protection locked="0"/>
    </xf>
    <xf numFmtId="0" fontId="23" fillId="0" borderId="1" xfId="0" applyFont="1" applyFill="1" applyBorder="1" applyAlignment="1" applyProtection="1">
      <alignment horizontal="justify" vertical="top" wrapText="1"/>
      <protection locked="0"/>
    </xf>
    <xf numFmtId="0" fontId="8"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8" fillId="2" borderId="0" xfId="0" applyFont="1" applyFill="1" applyAlignment="1">
      <alignment horizontal="left"/>
    </xf>
    <xf numFmtId="0" fontId="52" fillId="0" borderId="1"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center" vertical="center" wrapText="1"/>
      <protection locked="0"/>
    </xf>
    <xf numFmtId="0" fontId="49" fillId="0" borderId="1" xfId="2" applyFont="1" applyFill="1" applyBorder="1" applyAlignment="1" applyProtection="1">
      <alignment horizontal="justify" vertical="top" wrapText="1"/>
      <protection locked="0"/>
    </xf>
    <xf numFmtId="0" fontId="52" fillId="0" borderId="1" xfId="2" applyFont="1" applyFill="1" applyBorder="1" applyAlignment="1" applyProtection="1">
      <alignment horizontal="justify" vertical="center" wrapText="1"/>
      <protection locked="0"/>
    </xf>
    <xf numFmtId="0" fontId="41" fillId="0" borderId="1" xfId="0" applyFont="1" applyFill="1" applyBorder="1" applyAlignment="1" applyProtection="1">
      <alignment horizontal="center" vertical="center" wrapText="1"/>
      <protection locked="0"/>
    </xf>
    <xf numFmtId="0" fontId="51" fillId="0" borderId="1" xfId="2" applyFont="1" applyFill="1" applyBorder="1" applyAlignment="1" applyProtection="1">
      <alignment horizontal="justify" vertical="top" wrapText="1"/>
      <protection locked="0"/>
    </xf>
    <xf numFmtId="0" fontId="8" fillId="4" borderId="16" xfId="2" applyFont="1" applyFill="1" applyBorder="1" applyAlignment="1" applyProtection="1">
      <alignment vertical="center" wrapText="1"/>
      <protection locked="0"/>
    </xf>
    <xf numFmtId="0" fontId="8" fillId="4" borderId="16" xfId="2" applyFont="1" applyFill="1" applyBorder="1" applyAlignment="1" applyProtection="1">
      <alignment vertical="center" wrapText="1"/>
    </xf>
    <xf numFmtId="0" fontId="8" fillId="0" borderId="16" xfId="2" applyFont="1" applyFill="1" applyBorder="1" applyAlignment="1" applyProtection="1">
      <alignment horizontal="left" vertical="top" wrapText="1"/>
      <protection locked="0"/>
    </xf>
    <xf numFmtId="0" fontId="8" fillId="0" borderId="16" xfId="2" applyFont="1" applyFill="1" applyBorder="1" applyAlignment="1" applyProtection="1">
      <alignment vertical="center" wrapText="1"/>
      <protection locked="0"/>
    </xf>
    <xf numFmtId="0" fontId="23" fillId="0" borderId="1" xfId="0" applyFont="1" applyFill="1" applyBorder="1" applyAlignment="1" applyProtection="1">
      <alignment horizontal="justify" vertical="center" wrapText="1"/>
      <protection locked="0"/>
    </xf>
    <xf numFmtId="0" fontId="8" fillId="4" borderId="1" xfId="2" applyFont="1" applyFill="1" applyBorder="1" applyAlignment="1" applyProtection="1">
      <alignment horizontal="left" vertical="center" wrapText="1"/>
      <protection locked="0"/>
    </xf>
    <xf numFmtId="0" fontId="1" fillId="4" borderId="0" xfId="0" applyFont="1" applyFill="1" applyAlignment="1">
      <alignment vertical="center"/>
    </xf>
    <xf numFmtId="0" fontId="31" fillId="4"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0" fillId="0" borderId="0" xfId="0" applyFill="1"/>
    <xf numFmtId="0" fontId="39" fillId="7" borderId="42" xfId="0" applyFont="1" applyFill="1" applyBorder="1" applyAlignment="1" applyProtection="1">
      <alignment horizontal="center" vertical="justify"/>
    </xf>
    <xf numFmtId="0" fontId="39" fillId="7" borderId="17" xfId="0" applyFont="1" applyFill="1" applyBorder="1" applyAlignment="1" applyProtection="1">
      <alignment horizontal="center" vertical="justify"/>
    </xf>
    <xf numFmtId="0" fontId="39" fillId="7" borderId="43" xfId="0" applyFont="1" applyFill="1" applyBorder="1" applyAlignment="1" applyProtection="1">
      <alignment horizontal="center" vertical="justify"/>
    </xf>
    <xf numFmtId="0" fontId="39" fillId="7" borderId="44" xfId="0" applyFont="1" applyFill="1" applyBorder="1" applyAlignment="1" applyProtection="1">
      <alignment horizontal="center" vertical="justify"/>
    </xf>
    <xf numFmtId="0" fontId="39" fillId="7" borderId="45" xfId="0" applyFont="1" applyFill="1" applyBorder="1" applyAlignment="1" applyProtection="1">
      <alignment horizontal="center" vertical="justify"/>
    </xf>
    <xf numFmtId="0" fontId="39" fillId="7" borderId="46" xfId="0" applyFont="1" applyFill="1" applyBorder="1" applyAlignment="1" applyProtection="1">
      <alignment horizontal="center" vertical="justify"/>
    </xf>
    <xf numFmtId="0" fontId="39" fillId="7" borderId="47" xfId="0" applyFont="1" applyFill="1" applyBorder="1" applyAlignment="1" applyProtection="1">
      <alignment horizontal="center" vertical="justify"/>
    </xf>
    <xf numFmtId="0" fontId="25" fillId="7" borderId="48" xfId="0" applyFont="1" applyFill="1" applyBorder="1" applyAlignment="1" applyProtection="1">
      <alignment horizontal="center" vertical="justify"/>
    </xf>
    <xf numFmtId="0" fontId="25" fillId="7" borderId="46" xfId="0" applyFont="1" applyFill="1" applyBorder="1" applyAlignment="1" applyProtection="1">
      <alignment horizontal="center" vertical="justify"/>
    </xf>
    <xf numFmtId="0" fontId="25" fillId="7" borderId="47" xfId="0" applyFont="1" applyFill="1" applyBorder="1" applyAlignment="1" applyProtection="1">
      <alignment horizontal="center" vertical="justify"/>
    </xf>
    <xf numFmtId="0" fontId="25" fillId="7" borderId="31" xfId="0" applyFont="1" applyFill="1" applyBorder="1" applyProtection="1"/>
    <xf numFmtId="0" fontId="25" fillId="7" borderId="32" xfId="0" applyFont="1" applyFill="1" applyBorder="1" applyProtection="1"/>
    <xf numFmtId="0" fontId="36" fillId="0" borderId="33" xfId="0" applyFont="1" applyBorder="1" applyAlignment="1" applyProtection="1">
      <alignment horizontal="justify"/>
    </xf>
    <xf numFmtId="0" fontId="36" fillId="0" borderId="34" xfId="0" applyFont="1" applyBorder="1" applyAlignment="1" applyProtection="1">
      <alignment horizontal="justify"/>
    </xf>
    <xf numFmtId="0" fontId="36" fillId="0" borderId="35" xfId="0" applyFont="1" applyBorder="1" applyAlignment="1" applyProtection="1">
      <alignment horizontal="justify" vertical="justify"/>
    </xf>
    <xf numFmtId="0" fontId="36" fillId="0" borderId="19" xfId="0" applyFont="1" applyBorder="1" applyAlignment="1" applyProtection="1">
      <alignment horizontal="justify" vertical="justify"/>
    </xf>
    <xf numFmtId="0" fontId="36" fillId="0" borderId="36" xfId="0" applyFont="1" applyBorder="1" applyAlignment="1" applyProtection="1">
      <alignment horizontal="justify"/>
    </xf>
    <xf numFmtId="0" fontId="36" fillId="0" borderId="37" xfId="0" applyFont="1" applyBorder="1" applyAlignment="1" applyProtection="1">
      <alignment horizontal="justify"/>
    </xf>
    <xf numFmtId="0" fontId="25" fillId="7" borderId="38" xfId="0" applyFont="1" applyFill="1" applyBorder="1" applyAlignment="1" applyProtection="1">
      <alignment horizontal="center" vertical="center" wrapText="1"/>
    </xf>
    <xf numFmtId="0" fontId="25" fillId="7" borderId="39" xfId="0" applyFont="1" applyFill="1" applyBorder="1" applyAlignment="1" applyProtection="1">
      <alignment horizontal="center" vertical="center" wrapText="1"/>
    </xf>
    <xf numFmtId="0" fontId="25" fillId="7" borderId="40"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44" fillId="0" borderId="1" xfId="0" applyFont="1" applyBorder="1" applyAlignment="1" applyProtection="1">
      <alignment horizontal="left" vertical="justify"/>
    </xf>
    <xf numFmtId="17" fontId="44" fillId="0" borderId="11" xfId="0" applyNumberFormat="1" applyFont="1" applyBorder="1" applyAlignment="1" applyProtection="1">
      <alignment horizontal="left" vertical="justify"/>
      <protection locked="0"/>
    </xf>
    <xf numFmtId="0" fontId="44" fillId="0" borderId="15" xfId="0" applyFont="1" applyBorder="1" applyAlignment="1" applyProtection="1">
      <alignment horizontal="left" vertical="justify"/>
      <protection locked="0"/>
    </xf>
    <xf numFmtId="0" fontId="44" fillId="0" borderId="12" xfId="0" applyFont="1" applyBorder="1" applyAlignment="1" applyProtection="1">
      <alignment horizontal="left" vertical="justify"/>
      <protection locked="0"/>
    </xf>
    <xf numFmtId="0" fontId="39" fillId="7" borderId="27" xfId="0" applyFont="1" applyFill="1" applyBorder="1" applyAlignment="1" applyProtection="1">
      <alignment horizontal="center" vertical="justify"/>
    </xf>
    <xf numFmtId="0" fontId="39" fillId="7" borderId="28" xfId="0" applyFont="1" applyFill="1" applyBorder="1" applyAlignment="1" applyProtection="1">
      <alignment horizontal="center" vertical="justify"/>
    </xf>
    <xf numFmtId="0" fontId="39" fillId="7" borderId="29" xfId="0" applyFont="1" applyFill="1" applyBorder="1" applyAlignment="1" applyProtection="1">
      <alignment horizontal="center" vertical="justify"/>
    </xf>
    <xf numFmtId="0" fontId="39" fillId="7" borderId="30" xfId="0" applyFont="1" applyFill="1" applyBorder="1" applyAlignment="1" applyProtection="1">
      <alignment horizontal="center" vertical="justify"/>
    </xf>
    <xf numFmtId="0" fontId="45" fillId="0" borderId="0" xfId="0" applyFont="1" applyAlignment="1" applyProtection="1">
      <alignment horizontal="center"/>
    </xf>
    <xf numFmtId="0" fontId="44" fillId="0" borderId="11" xfId="0" applyFont="1" applyBorder="1" applyAlignment="1" applyProtection="1">
      <alignment horizontal="left" vertical="justify"/>
      <protection locked="0"/>
    </xf>
    <xf numFmtId="0" fontId="44" fillId="0" borderId="11" xfId="0" applyFont="1" applyBorder="1" applyAlignment="1" applyProtection="1">
      <alignment horizontal="left" vertical="top" wrapText="1"/>
      <protection locked="0"/>
    </xf>
    <xf numFmtId="0" fontId="44" fillId="0" borderId="15" xfId="0" applyFont="1" applyBorder="1" applyAlignment="1" applyProtection="1">
      <alignment horizontal="left" vertical="top"/>
      <protection locked="0"/>
    </xf>
    <xf numFmtId="0" fontId="44" fillId="0" borderId="15" xfId="0" applyFont="1" applyBorder="1" applyAlignment="1" applyProtection="1">
      <alignment horizontal="left" vertical="top" wrapText="1"/>
      <protection locked="0"/>
    </xf>
    <xf numFmtId="0" fontId="44" fillId="0" borderId="12" xfId="0" applyFont="1" applyBorder="1" applyAlignment="1" applyProtection="1">
      <alignment horizontal="left" vertical="top" wrapText="1"/>
      <protection locked="0"/>
    </xf>
    <xf numFmtId="0" fontId="53" fillId="0" borderId="0" xfId="0" applyFont="1" applyAlignment="1" applyProtection="1">
      <alignment horizontal="center" vertical="center" wrapText="1"/>
    </xf>
    <xf numFmtId="0" fontId="34" fillId="6"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5" borderId="11"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22" fillId="0" borderId="16"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3" xfId="0" applyFont="1" applyFill="1" applyBorder="1" applyAlignment="1" applyProtection="1">
      <alignment horizontal="center" vertical="center" wrapText="1"/>
      <protection locked="0"/>
    </xf>
    <xf numFmtId="0" fontId="3" fillId="0" borderId="1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3" xfId="0" applyFont="1" applyFill="1" applyBorder="1" applyAlignment="1">
      <alignment horizontal="center" vertical="center"/>
    </xf>
    <xf numFmtId="0" fontId="33" fillId="5" borderId="5" xfId="0" applyFont="1" applyFill="1" applyBorder="1" applyAlignment="1">
      <alignment horizontal="left" vertical="center" wrapText="1"/>
    </xf>
    <xf numFmtId="0" fontId="33" fillId="5" borderId="6" xfId="0" applyFont="1" applyFill="1" applyBorder="1" applyAlignment="1">
      <alignment horizontal="left" vertical="center" wrapText="1"/>
    </xf>
    <xf numFmtId="0" fontId="3" fillId="4" borderId="8"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8" fillId="0" borderId="16" xfId="2" applyFont="1" applyFill="1" applyBorder="1" applyAlignment="1" applyProtection="1">
      <alignment horizontal="left" vertical="center" wrapText="1"/>
      <protection locked="0"/>
    </xf>
    <xf numFmtId="0" fontId="8" fillId="0" borderId="14" xfId="2" applyFont="1" applyFill="1" applyBorder="1" applyAlignment="1" applyProtection="1">
      <alignment horizontal="left" vertical="center" wrapText="1"/>
      <protection locked="0"/>
    </xf>
    <xf numFmtId="0" fontId="8" fillId="0" borderId="13" xfId="2" applyFont="1" applyFill="1" applyBorder="1" applyAlignment="1" applyProtection="1">
      <alignment horizontal="left" vertical="center" wrapText="1"/>
      <protection locked="0"/>
    </xf>
    <xf numFmtId="0" fontId="23" fillId="0" borderId="16"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center" vertical="center" wrapText="1"/>
      <protection locked="0"/>
    </xf>
    <xf numFmtId="0" fontId="41" fillId="2" borderId="16"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24" fillId="4" borderId="16" xfId="0" applyFont="1" applyFill="1" applyBorder="1" applyAlignment="1" applyProtection="1">
      <alignment horizontal="center" vertical="center" wrapText="1"/>
      <protection locked="0"/>
    </xf>
    <xf numFmtId="0" fontId="24" fillId="4" borderId="14"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wrapText="1"/>
      <protection locked="0"/>
    </xf>
    <xf numFmtId="0" fontId="12" fillId="2" borderId="1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4" fillId="4" borderId="0" xfId="0" applyFont="1" applyFill="1" applyAlignment="1" applyProtection="1">
      <alignment horizontal="left" vertical="center" wrapText="1"/>
    </xf>
    <xf numFmtId="2" fontId="19" fillId="3" borderId="16" xfId="2" applyNumberFormat="1" applyFont="1" applyFill="1" applyBorder="1" applyAlignment="1" applyProtection="1">
      <alignment horizontal="center" vertical="center"/>
    </xf>
    <xf numFmtId="2" fontId="19" fillId="3" borderId="13" xfId="2" applyNumberFormat="1"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0" borderId="8"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8" fillId="0" borderId="5" xfId="0" applyFont="1" applyFill="1" applyBorder="1" applyAlignment="1" applyProtection="1">
      <alignment horizontal="right" vertical="center"/>
    </xf>
    <xf numFmtId="0" fontId="8" fillId="0" borderId="6" xfId="0" applyFont="1" applyFill="1" applyBorder="1" applyAlignment="1" applyProtection="1">
      <alignment horizontal="right" vertical="center"/>
    </xf>
    <xf numFmtId="0" fontId="19" fillId="3" borderId="9" xfId="2" applyFont="1" applyFill="1" applyBorder="1" applyAlignment="1" applyProtection="1">
      <alignment horizontal="center" vertical="center"/>
    </xf>
    <xf numFmtId="0" fontId="19" fillId="3" borderId="4" xfId="2" applyFont="1" applyFill="1" applyBorder="1" applyAlignment="1" applyProtection="1">
      <alignment horizontal="center" vertical="center"/>
    </xf>
    <xf numFmtId="0" fontId="19" fillId="3" borderId="7" xfId="2" applyFont="1" applyFill="1" applyBorder="1" applyAlignment="1" applyProtection="1">
      <alignment horizontal="center" vertical="center"/>
    </xf>
    <xf numFmtId="0" fontId="3" fillId="0" borderId="1" xfId="0" applyFont="1" applyFill="1" applyBorder="1" applyAlignment="1" applyProtection="1">
      <alignment horizontal="right" vertical="center"/>
    </xf>
    <xf numFmtId="0" fontId="3" fillId="0" borderId="11" xfId="0" applyFont="1" applyFill="1" applyBorder="1" applyAlignment="1" applyProtection="1">
      <alignment horizontal="right" vertical="center"/>
    </xf>
    <xf numFmtId="0" fontId="3" fillId="4" borderId="10" xfId="0" applyFont="1" applyFill="1" applyBorder="1" applyAlignment="1" applyProtection="1">
      <alignment horizontal="left" vertical="center"/>
    </xf>
    <xf numFmtId="0" fontId="8" fillId="4" borderId="0" xfId="0" applyFont="1" applyFill="1" applyBorder="1" applyAlignment="1" applyProtection="1">
      <alignment vertical="center"/>
    </xf>
    <xf numFmtId="0" fontId="8" fillId="4" borderId="4" xfId="0" applyFont="1" applyFill="1" applyBorder="1" applyAlignment="1" applyProtection="1">
      <alignment vertical="center"/>
    </xf>
    <xf numFmtId="0" fontId="3" fillId="4" borderId="11"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21" fillId="0" borderId="16"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3" fillId="4" borderId="1" xfId="0" applyFont="1" applyFill="1" applyBorder="1" applyAlignment="1" applyProtection="1">
      <alignment vertical="center"/>
    </xf>
    <xf numFmtId="0" fontId="18" fillId="0" borderId="16" xfId="2" applyFont="1" applyBorder="1" applyAlignment="1" applyProtection="1">
      <alignment horizontal="center" vertical="center"/>
    </xf>
    <xf numFmtId="0" fontId="18" fillId="0" borderId="14" xfId="2" applyFont="1" applyBorder="1" applyAlignment="1" applyProtection="1">
      <alignment horizontal="center" vertical="center"/>
    </xf>
    <xf numFmtId="0" fontId="18" fillId="0" borderId="13" xfId="2" applyFont="1" applyBorder="1" applyAlignment="1" applyProtection="1">
      <alignment horizontal="center" vertical="center"/>
    </xf>
    <xf numFmtId="0" fontId="8" fillId="0" borderId="16" xfId="2" applyFont="1" applyBorder="1" applyAlignment="1" applyProtection="1">
      <alignment horizontal="left" vertical="center" wrapText="1"/>
    </xf>
    <xf numFmtId="0" fontId="8" fillId="0" borderId="14" xfId="2" applyFont="1" applyBorder="1" applyAlignment="1" applyProtection="1">
      <alignment horizontal="left" vertical="center" wrapText="1"/>
    </xf>
    <xf numFmtId="0" fontId="8" fillId="0" borderId="13" xfId="2" applyFont="1" applyBorder="1" applyAlignment="1" applyProtection="1">
      <alignment horizontal="left" vertical="center" wrapText="1"/>
    </xf>
    <xf numFmtId="0" fontId="8" fillId="4" borderId="16" xfId="2" applyFont="1" applyFill="1" applyBorder="1" applyAlignment="1" applyProtection="1">
      <alignment horizontal="left" vertical="center" wrapText="1"/>
      <protection locked="0"/>
    </xf>
    <xf numFmtId="0" fontId="8" fillId="4" borderId="14" xfId="2" applyFont="1" applyFill="1" applyBorder="1" applyAlignment="1" applyProtection="1">
      <alignment horizontal="left" vertical="center" wrapText="1"/>
      <protection locked="0"/>
    </xf>
    <xf numFmtId="0" fontId="8" fillId="4" borderId="13" xfId="2" applyFont="1" applyFill="1" applyBorder="1" applyAlignment="1" applyProtection="1">
      <alignment horizontal="left" vertical="center" wrapText="1"/>
      <protection locked="0"/>
    </xf>
    <xf numFmtId="0" fontId="31" fillId="2" borderId="11"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31" fillId="2"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21" fillId="0" borderId="13" xfId="0" applyFont="1" applyBorder="1" applyAlignment="1" applyProtection="1">
      <alignment horizontal="center" vertical="center" wrapText="1"/>
    </xf>
    <xf numFmtId="0" fontId="3" fillId="4" borderId="16"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0" borderId="13" xfId="0" applyFont="1" applyBorder="1" applyAlignment="1">
      <alignment horizontal="center" vertical="center"/>
    </xf>
    <xf numFmtId="0" fontId="21" fillId="4" borderId="16"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13" xfId="0" applyFont="1" applyFill="1" applyBorder="1" applyAlignment="1" applyProtection="1">
      <alignment horizontal="center" vertical="center" wrapText="1"/>
    </xf>
    <xf numFmtId="0" fontId="19" fillId="3" borderId="1" xfId="2" applyFont="1" applyFill="1" applyBorder="1" applyAlignment="1" applyProtection="1">
      <alignment horizontal="center" vertical="center"/>
    </xf>
    <xf numFmtId="0" fontId="8" fillId="4" borderId="1" xfId="0" applyFont="1" applyFill="1" applyBorder="1" applyAlignment="1" applyProtection="1">
      <alignment vertical="center"/>
    </xf>
    <xf numFmtId="2" fontId="19" fillId="3" borderId="1" xfId="2" applyNumberFormat="1" applyFont="1" applyFill="1" applyBorder="1" applyAlignment="1" applyProtection="1">
      <alignment horizontal="center" vertical="center"/>
    </xf>
    <xf numFmtId="0" fontId="33" fillId="6" borderId="11"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3" fillId="5" borderId="12" xfId="0" applyFont="1" applyFill="1" applyBorder="1" applyAlignment="1">
      <alignment horizontal="left" vertical="center" wrapText="1"/>
    </xf>
    <xf numFmtId="0" fontId="3" fillId="0" borderId="1" xfId="0" applyFont="1" applyFill="1" applyBorder="1" applyAlignment="1" applyProtection="1">
      <alignment vertical="center"/>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2" fillId="4" borderId="16" xfId="0" applyFont="1" applyFill="1" applyBorder="1" applyAlignment="1" applyProtection="1">
      <alignment horizontal="center" vertical="center" wrapText="1"/>
      <protection locked="0"/>
    </xf>
    <xf numFmtId="0" fontId="22" fillId="4" borderId="13" xfId="0" applyFont="1" applyFill="1" applyBorder="1" applyAlignment="1" applyProtection="1">
      <alignment horizontal="center" vertical="center" wrapText="1"/>
      <protection locked="0"/>
    </xf>
    <xf numFmtId="2" fontId="11" fillId="3" borderId="1" xfId="2" applyNumberFormat="1"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protection locked="0"/>
    </xf>
    <xf numFmtId="0" fontId="26" fillId="0" borderId="13" xfId="0" applyFont="1" applyFill="1" applyBorder="1" applyAlignment="1" applyProtection="1">
      <alignment horizontal="center" vertical="center" wrapText="1"/>
      <protection locked="0"/>
    </xf>
    <xf numFmtId="0" fontId="3" fillId="0" borderId="3"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7" xfId="0" applyFont="1" applyFill="1" applyBorder="1" applyAlignment="1" applyProtection="1">
      <alignment vertical="center"/>
    </xf>
    <xf numFmtId="0" fontId="11" fillId="3" borderId="1" xfId="2" applyFont="1" applyFill="1" applyBorder="1" applyAlignment="1" applyProtection="1">
      <alignment horizontal="center" vertical="center"/>
    </xf>
    <xf numFmtId="0" fontId="8" fillId="0" borderId="16" xfId="2" applyFont="1" applyFill="1" applyBorder="1" applyAlignment="1" applyProtection="1">
      <alignment vertical="center" wrapText="1"/>
      <protection locked="0"/>
    </xf>
    <xf numFmtId="0" fontId="8" fillId="0" borderId="14" xfId="2" applyFont="1" applyFill="1" applyBorder="1" applyAlignment="1" applyProtection="1">
      <alignment vertical="center" wrapText="1"/>
      <protection locked="0"/>
    </xf>
    <xf numFmtId="0" fontId="8" fillId="0" borderId="13" xfId="2" applyFont="1" applyFill="1" applyBorder="1" applyAlignment="1" applyProtection="1">
      <alignment vertical="center" wrapText="1"/>
      <protection locked="0"/>
    </xf>
    <xf numFmtId="0" fontId="8" fillId="4" borderId="16" xfId="2" applyFont="1" applyFill="1" applyBorder="1" applyAlignment="1" applyProtection="1">
      <alignment vertical="center" wrapText="1"/>
      <protection locked="0"/>
    </xf>
    <xf numFmtId="0" fontId="8" fillId="4" borderId="13" xfId="2" applyFont="1" applyFill="1" applyBorder="1" applyAlignment="1" applyProtection="1">
      <alignment vertical="center" wrapText="1"/>
      <protection locked="0"/>
    </xf>
    <xf numFmtId="0" fontId="2" fillId="0" borderId="16"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1" fillId="4" borderId="1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46" fillId="2" borderId="16"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8" fillId="0" borderId="16"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2" fontId="11" fillId="3" borderId="16" xfId="2" applyNumberFormat="1" applyFont="1" applyFill="1" applyBorder="1" applyAlignment="1" applyProtection="1">
      <alignment horizontal="center" vertical="center"/>
    </xf>
    <xf numFmtId="2" fontId="11" fillId="3" borderId="13" xfId="2" applyNumberFormat="1" applyFont="1" applyFill="1" applyBorder="1" applyAlignment="1" applyProtection="1">
      <alignment horizontal="center" vertical="center"/>
    </xf>
    <xf numFmtId="0" fontId="3" fillId="4" borderId="3" xfId="0" applyFont="1" applyFill="1" applyBorder="1" applyAlignment="1" applyProtection="1">
      <alignment vertical="center"/>
    </xf>
    <xf numFmtId="0" fontId="3" fillId="4" borderId="9"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4" xfId="0" applyFont="1" applyFill="1" applyBorder="1" applyAlignment="1" applyProtection="1">
      <alignment vertical="center"/>
    </xf>
    <xf numFmtId="0" fontId="8"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11" fillId="3" borderId="3" xfId="2" applyFont="1" applyFill="1" applyBorder="1" applyAlignment="1" applyProtection="1">
      <alignment horizontal="center" vertical="center"/>
    </xf>
    <xf numFmtId="0" fontId="11" fillId="3" borderId="0" xfId="2" applyFont="1" applyFill="1" applyBorder="1" applyAlignment="1" applyProtection="1">
      <alignment horizontal="center" vertical="center"/>
    </xf>
    <xf numFmtId="0" fontId="11" fillId="3" borderId="6" xfId="2" applyFont="1" applyFill="1" applyBorder="1" applyAlignment="1" applyProtection="1">
      <alignment horizontal="center" vertical="center"/>
    </xf>
    <xf numFmtId="0" fontId="8" fillId="0" borderId="16" xfId="2" applyFont="1" applyFill="1" applyBorder="1" applyAlignment="1" applyProtection="1">
      <alignment horizontal="left" vertical="center" wrapText="1"/>
    </xf>
    <xf numFmtId="0" fontId="8" fillId="0" borderId="13" xfId="2" applyFont="1" applyFill="1" applyBorder="1" applyAlignment="1" applyProtection="1">
      <alignment horizontal="left" vertical="center" wrapText="1"/>
    </xf>
    <xf numFmtId="0" fontId="35" fillId="2" borderId="1" xfId="0" applyFont="1" applyFill="1" applyBorder="1" applyAlignment="1">
      <alignment horizontal="left"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22" fillId="4" borderId="14"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left" vertical="center" wrapText="1"/>
      <protection locked="0"/>
    </xf>
    <xf numFmtId="0" fontId="3" fillId="4" borderId="13" xfId="0" applyFont="1" applyFill="1" applyBorder="1" applyAlignment="1">
      <alignment horizontal="center" vertical="center" wrapText="1"/>
    </xf>
    <xf numFmtId="0" fontId="3" fillId="4" borderId="16"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0" borderId="1" xfId="0" applyFont="1" applyFill="1" applyBorder="1" applyAlignment="1" applyProtection="1">
      <alignment vertical="justify"/>
    </xf>
    <xf numFmtId="0" fontId="4" fillId="4" borderId="0" xfId="0" applyFont="1" applyFill="1" applyAlignment="1" applyProtection="1">
      <alignment horizontal="left" wrapText="1"/>
    </xf>
    <xf numFmtId="0" fontId="3" fillId="4" borderId="11" xfId="0" applyFont="1" applyFill="1" applyBorder="1" applyAlignment="1" applyProtection="1">
      <alignment horizontal="center" vertical="justify"/>
    </xf>
    <xf numFmtId="0" fontId="3" fillId="4" borderId="15" xfId="0" applyFont="1" applyFill="1" applyBorder="1" applyAlignment="1" applyProtection="1">
      <alignment horizontal="center" vertical="justify"/>
    </xf>
    <xf numFmtId="0" fontId="3" fillId="4" borderId="9" xfId="0" applyFont="1" applyFill="1" applyBorder="1" applyAlignment="1" applyProtection="1">
      <alignment horizontal="center" vertical="justify"/>
    </xf>
    <xf numFmtId="0" fontId="3" fillId="4" borderId="4" xfId="0" applyFont="1" applyFill="1" applyBorder="1" applyAlignment="1" applyProtection="1">
      <alignment horizontal="center" vertical="justify"/>
    </xf>
    <xf numFmtId="0" fontId="3" fillId="4" borderId="8" xfId="0" applyFont="1" applyFill="1" applyBorder="1" applyAlignment="1" applyProtection="1">
      <alignment horizontal="center" vertical="justify"/>
    </xf>
    <xf numFmtId="0" fontId="3" fillId="4" borderId="3" xfId="0" applyFont="1" applyFill="1" applyBorder="1" applyAlignment="1" applyProtection="1">
      <alignment horizontal="center" vertical="justify"/>
    </xf>
    <xf numFmtId="0" fontId="3" fillId="0" borderId="8" xfId="0" applyFont="1" applyFill="1" applyBorder="1" applyAlignment="1" applyProtection="1">
      <alignment vertical="justify"/>
    </xf>
    <xf numFmtId="0" fontId="3" fillId="0" borderId="9" xfId="0" applyFont="1" applyFill="1" applyBorder="1" applyAlignment="1" applyProtection="1">
      <alignment vertical="justify"/>
    </xf>
    <xf numFmtId="0" fontId="3" fillId="0" borderId="10" xfId="0" applyFont="1" applyFill="1" applyBorder="1" applyAlignment="1" applyProtection="1">
      <alignment vertical="justify"/>
    </xf>
    <xf numFmtId="0" fontId="3" fillId="0" borderId="4" xfId="0" applyFont="1" applyFill="1" applyBorder="1" applyAlignment="1" applyProtection="1">
      <alignment vertical="justify"/>
    </xf>
    <xf numFmtId="0" fontId="8" fillId="0" borderId="5" xfId="0" applyFont="1" applyFill="1" applyBorder="1" applyAlignment="1" applyProtection="1">
      <alignment vertical="justify"/>
    </xf>
    <xf numFmtId="0" fontId="8" fillId="0" borderId="7" xfId="0" applyFont="1" applyFill="1" applyBorder="1" applyAlignment="1" applyProtection="1">
      <alignment vertical="justify"/>
    </xf>
    <xf numFmtId="0" fontId="11" fillId="3" borderId="9" xfId="2" applyFont="1" applyFill="1" applyBorder="1" applyAlignment="1" applyProtection="1">
      <alignment horizontal="center" vertical="center"/>
    </xf>
    <xf numFmtId="0" fontId="11" fillId="3" borderId="4" xfId="2" applyFont="1" applyFill="1" applyBorder="1" applyAlignment="1" applyProtection="1">
      <alignment horizontal="center" vertical="center"/>
    </xf>
    <xf numFmtId="0" fontId="11" fillId="3" borderId="7" xfId="2" applyFont="1" applyFill="1" applyBorder="1" applyAlignment="1" applyProtection="1">
      <alignment horizontal="center" vertical="center"/>
    </xf>
    <xf numFmtId="0" fontId="3" fillId="4" borderId="10" xfId="0" applyFont="1" applyFill="1" applyBorder="1" applyAlignment="1" applyProtection="1">
      <alignment horizontal="left"/>
    </xf>
    <xf numFmtId="0" fontId="8" fillId="4" borderId="0" xfId="0" applyFont="1" applyFill="1" applyBorder="1" applyAlignment="1" applyProtection="1"/>
    <xf numFmtId="0" fontId="8" fillId="4" borderId="4" xfId="0" applyFont="1" applyFill="1" applyBorder="1" applyAlignment="1" applyProtection="1"/>
    <xf numFmtId="0" fontId="8" fillId="0" borderId="16"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6" xfId="2" applyFont="1" applyFill="1" applyBorder="1" applyAlignment="1" applyProtection="1">
      <alignment horizontal="left" vertical="top" wrapText="1"/>
      <protection locked="0"/>
    </xf>
    <xf numFmtId="0" fontId="8" fillId="0" borderId="13" xfId="2" applyFont="1" applyFill="1" applyBorder="1" applyAlignment="1" applyProtection="1">
      <alignment horizontal="left" vertical="top" wrapText="1"/>
      <protection locked="0"/>
    </xf>
    <xf numFmtId="0" fontId="8" fillId="0" borderId="14" xfId="2" applyFont="1" applyFill="1" applyBorder="1" applyAlignment="1" applyProtection="1">
      <alignment horizontal="left" vertical="top" wrapText="1"/>
      <protection locked="0"/>
    </xf>
    <xf numFmtId="0" fontId="52" fillId="0" borderId="16" xfId="2" applyFont="1" applyFill="1" applyBorder="1" applyAlignment="1" applyProtection="1">
      <alignment horizontal="left" vertical="top" wrapText="1"/>
      <protection locked="0"/>
    </xf>
    <xf numFmtId="0" fontId="52" fillId="0" borderId="13" xfId="2" applyFont="1" applyFill="1" applyBorder="1" applyAlignment="1" applyProtection="1">
      <alignment horizontal="left" vertical="top" wrapText="1"/>
      <protection locked="0"/>
    </xf>
    <xf numFmtId="0" fontId="3" fillId="4" borderId="1" xfId="0" applyFont="1" applyFill="1" applyBorder="1" applyAlignment="1" applyProtection="1">
      <alignment vertical="justify"/>
    </xf>
    <xf numFmtId="0" fontId="8" fillId="4" borderId="1" xfId="0" applyFont="1" applyFill="1" applyBorder="1" applyAlignment="1" applyProtection="1">
      <alignment vertical="justify"/>
    </xf>
    <xf numFmtId="0" fontId="2" fillId="4" borderId="1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8" fillId="4" borderId="16" xfId="2" applyFont="1" applyFill="1" applyBorder="1" applyAlignment="1" applyProtection="1">
      <alignment horizontal="left" vertical="top" wrapText="1"/>
      <protection locked="0"/>
    </xf>
    <xf numFmtId="0" fontId="8" fillId="4" borderId="13" xfId="2" applyFont="1" applyFill="1" applyBorder="1" applyAlignment="1" applyProtection="1">
      <alignment horizontal="left" vertical="top" wrapText="1"/>
      <protection locked="0"/>
    </xf>
    <xf numFmtId="0" fontId="2" fillId="4" borderId="16" xfId="0" applyFont="1" applyFill="1" applyBorder="1" applyAlignment="1">
      <alignment horizontal="left" vertical="top" wrapText="1"/>
    </xf>
    <xf numFmtId="0" fontId="2" fillId="4" borderId="13" xfId="0" applyFont="1" applyFill="1" applyBorder="1" applyAlignment="1">
      <alignment horizontal="left" vertical="top" wrapText="1"/>
    </xf>
    <xf numFmtId="0" fontId="47" fillId="7" borderId="1" xfId="0" applyFont="1" applyFill="1" applyBorder="1" applyAlignment="1">
      <alignment horizontal="center" vertical="center" textRotation="90" wrapText="1"/>
    </xf>
    <xf numFmtId="0" fontId="4" fillId="8" borderId="1"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applyAlignment="1">
      <alignment horizontal="center"/>
    </xf>
    <xf numFmtId="0" fontId="34" fillId="7" borderId="1" xfId="0" applyFont="1" applyFill="1" applyBorder="1" applyAlignment="1">
      <alignment horizontal="center" vertical="center" wrapText="1"/>
    </xf>
    <xf numFmtId="0" fontId="4" fillId="4" borderId="16" xfId="0" applyFont="1" applyFill="1" applyBorder="1" applyAlignment="1">
      <alignment horizontal="center"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lang="en-US" sz="1800" b="1" i="0" u="none" strike="noStrike" baseline="0">
              <a:solidFill>
                <a:srgbClr val="000000"/>
              </a:solidFill>
              <a:latin typeface="Calibri"/>
              <a:ea typeface="Calibri"/>
              <a:cs typeface="Calibri"/>
            </a:defRPr>
          </a:pPr>
          <a:endParaRPr lang="es-ES_tradnl"/>
        </a:p>
      </c:txPr>
    </c:title>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0"/>
          <c:order val="0"/>
          <c:tx>
            <c:v>Calificación de Riesgo del GADPCH</c:v>
          </c:tx>
          <c:invertIfNegative val="0"/>
          <c:dPt>
            <c:idx val="0"/>
            <c:invertIfNegative val="0"/>
            <c:bubble3D val="0"/>
            <c:spPr>
              <a:solidFill>
                <a:srgbClr val="FF0000"/>
              </a:solidFill>
            </c:spPr>
            <c:extLst>
              <c:ext xmlns:c16="http://schemas.microsoft.com/office/drawing/2014/chart" uri="{C3380CC4-5D6E-409C-BE32-E72D297353CC}">
                <c16:uniqueId val="{00000001-F5A1-41DB-9C71-453E0F83FAB8}"/>
              </c:ext>
            </c:extLst>
          </c:dPt>
          <c:dPt>
            <c:idx val="1"/>
            <c:invertIfNegative val="0"/>
            <c:bubble3D val="0"/>
            <c:spPr>
              <a:solidFill>
                <a:srgbClr val="FFFF00"/>
              </a:solidFill>
            </c:spPr>
            <c:extLst>
              <c:ext xmlns:c16="http://schemas.microsoft.com/office/drawing/2014/chart" uri="{C3380CC4-5D6E-409C-BE32-E72D297353CC}">
                <c16:uniqueId val="{00000003-F5A1-41DB-9C71-453E0F83FAB8}"/>
              </c:ext>
            </c:extLst>
          </c:dPt>
          <c:dPt>
            <c:idx val="2"/>
            <c:invertIfNegative val="0"/>
            <c:bubble3D val="0"/>
            <c:spPr>
              <a:solidFill>
                <a:srgbClr val="92D050"/>
              </a:solidFill>
            </c:spPr>
            <c:extLst>
              <c:ext xmlns:c16="http://schemas.microsoft.com/office/drawing/2014/chart" uri="{C3380CC4-5D6E-409C-BE32-E72D297353CC}">
                <c16:uniqueId val="{00000005-F5A1-41DB-9C71-453E0F83FAB8}"/>
              </c:ext>
            </c:extLst>
          </c:dPt>
          <c:dLbls>
            <c:dLbl>
              <c:idx val="0"/>
              <c:layout>
                <c:manualLayout>
                  <c:x val="2.2222222222222251E-2"/>
                  <c:y val="-1.3888888888888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A1-41DB-9C71-453E0F83FAB8}"/>
                </c:ext>
              </c:extLst>
            </c:dLbl>
            <c:dLbl>
              <c:idx val="1"/>
              <c:layout>
                <c:manualLayout>
                  <c:x val="2.2222222222222251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A1-41DB-9C71-453E0F83FAB8}"/>
                </c:ext>
              </c:extLst>
            </c:dLbl>
            <c:dLbl>
              <c:idx val="2"/>
              <c:layout>
                <c:manualLayout>
                  <c:x val="2.2222222222222251E-2"/>
                  <c:y val="-9.25925925925932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A1-41DB-9C71-453E0F83FAB8}"/>
                </c:ext>
              </c:extLst>
            </c:dLbl>
            <c:spPr>
              <a:noFill/>
              <a:ln>
                <a:noFill/>
              </a:ln>
              <a:effectLst/>
            </c:spPr>
            <c:txPr>
              <a:bodyPr/>
              <a:lstStyle/>
              <a:p>
                <a:pPr>
                  <a:defRPr lang="en-US" sz="1000" b="0" i="0" u="none" strike="noStrike" baseline="0">
                    <a:solidFill>
                      <a:srgbClr val="000000"/>
                    </a:solidFill>
                    <a:latin typeface="Calibri"/>
                    <a:ea typeface="Calibri"/>
                    <a:cs typeface="Calibri"/>
                  </a:defRPr>
                </a:pPr>
                <a:endParaRPr lang="es-ES_trad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'Plan de Fortalecimiento'!$D$13:$D$15</c:f>
              <c:strCache>
                <c:ptCount val="3"/>
                <c:pt idx="0">
                  <c:v>ALTO</c:v>
                </c:pt>
                <c:pt idx="1">
                  <c:v>MEDIO</c:v>
                </c:pt>
                <c:pt idx="2">
                  <c:v>BAJO</c:v>
                </c:pt>
              </c:strCache>
            </c:strRef>
          </c:cat>
          <c:val>
            <c:numRef>
              <c:f>'Plan de Fortalecimiento'!$F$13:$F$15</c:f>
              <c:numCache>
                <c:formatCode>General</c:formatCode>
                <c:ptCount val="3"/>
                <c:pt idx="0">
                  <c:v>0</c:v>
                </c:pt>
                <c:pt idx="1">
                  <c:v>0</c:v>
                </c:pt>
                <c:pt idx="2">
                  <c:v>0</c:v>
                </c:pt>
              </c:numCache>
            </c:numRef>
          </c:val>
          <c:extLst>
            <c:ext xmlns:c16="http://schemas.microsoft.com/office/drawing/2014/chart" uri="{C3380CC4-5D6E-409C-BE32-E72D297353CC}">
              <c16:uniqueId val="{00000006-F5A1-41DB-9C71-453E0F83FAB8}"/>
            </c:ext>
          </c:extLst>
        </c:ser>
        <c:dLbls>
          <c:showLegendKey val="0"/>
          <c:showVal val="0"/>
          <c:showCatName val="0"/>
          <c:showSerName val="0"/>
          <c:showPercent val="0"/>
          <c:showBubbleSize val="0"/>
        </c:dLbls>
        <c:gapWidth val="150"/>
        <c:shape val="box"/>
        <c:axId val="112715216"/>
        <c:axId val="235698928"/>
        <c:axId val="0"/>
      </c:bar3DChart>
      <c:catAx>
        <c:axId val="112715216"/>
        <c:scaling>
          <c:orientation val="minMax"/>
        </c:scaling>
        <c:delete val="0"/>
        <c:axPos val="b"/>
        <c:numFmt formatCode="General" sourceLinked="1"/>
        <c:majorTickMark val="out"/>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es-ES_tradnl"/>
          </a:p>
        </c:txPr>
        <c:crossAx val="235698928"/>
        <c:crosses val="autoZero"/>
        <c:auto val="0"/>
        <c:lblAlgn val="ctr"/>
        <c:lblOffset val="100"/>
        <c:noMultiLvlLbl val="0"/>
      </c:catAx>
      <c:valAx>
        <c:axId val="235698928"/>
        <c:scaling>
          <c:orientation val="minMax"/>
        </c:scaling>
        <c:delete val="0"/>
        <c:axPos val="l"/>
        <c:majorGridlines/>
        <c:numFmt formatCode="General" sourceLinked="1"/>
        <c:majorTickMark val="out"/>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es-ES_tradnl"/>
          </a:p>
        </c:txPr>
        <c:crossAx val="112715216"/>
        <c:crosses val="autoZero"/>
        <c:crossBetween val="between"/>
      </c:valAx>
      <c:spPr>
        <a:noFill/>
        <a:ln w="25400">
          <a:noFill/>
        </a:ln>
      </c:spPr>
    </c:plotArea>
    <c:legend>
      <c:legendPos val="r"/>
      <c:overlay val="0"/>
      <c:txPr>
        <a:bodyPr/>
        <a:lstStyle/>
        <a:p>
          <a:pPr>
            <a:defRPr lang="en-US" sz="920" b="0" i="0" u="none" strike="noStrike" baseline="0">
              <a:solidFill>
                <a:srgbClr val="000000"/>
              </a:solidFill>
              <a:latin typeface="Calibri"/>
              <a:ea typeface="Calibri"/>
              <a:cs typeface="Calibri"/>
            </a:defRPr>
          </a:pPr>
          <a:endParaRPr lang="es-ES_trad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_tradnl"/>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352425</xdr:colOff>
      <xdr:row>16</xdr:row>
      <xdr:rowOff>57150</xdr:rowOff>
    </xdr:from>
    <xdr:to>
      <xdr:col>3</xdr:col>
      <xdr:colOff>800100</xdr:colOff>
      <xdr:row>33</xdr:row>
      <xdr:rowOff>9525</xdr:rowOff>
    </xdr:to>
    <xdr:graphicFrame macro="">
      <xdr:nvGraphicFramePr>
        <xdr:cNvPr id="1074" name="2 Gráfico">
          <a:extLst>
            <a:ext uri="{FF2B5EF4-FFF2-40B4-BE49-F238E27FC236}">
              <a16:creationId xmlns:a16="http://schemas.microsoft.com/office/drawing/2014/main" id="{00000000-0008-0000-0800-00003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showGridLines="0" topLeftCell="A17" zoomScale="120" zoomScaleNormal="120" workbookViewId="0">
      <selection activeCell="K4" sqref="K4"/>
    </sheetView>
  </sheetViews>
  <sheetFormatPr defaultColWidth="11.44140625" defaultRowHeight="13.8" x14ac:dyDescent="0.3"/>
  <cols>
    <col min="1" max="1" width="12.44140625" style="175" customWidth="1"/>
    <col min="2" max="2" width="11.88671875" style="175" customWidth="1"/>
    <col min="3" max="3" width="13.5546875" style="175" customWidth="1"/>
    <col min="4" max="4" width="9.6640625" style="175" customWidth="1"/>
    <col min="5" max="5" width="14.109375" style="175" customWidth="1"/>
    <col min="6" max="6" width="17.109375" style="175" customWidth="1"/>
    <col min="7" max="7" width="18.33203125" style="175" customWidth="1"/>
    <col min="8" max="16384" width="11.44140625" style="175"/>
  </cols>
  <sheetData>
    <row r="1" spans="1:10" ht="18" x14ac:dyDescent="0.35">
      <c r="A1" s="370" t="s">
        <v>294</v>
      </c>
      <c r="B1" s="370"/>
      <c r="C1" s="370"/>
      <c r="D1" s="370"/>
      <c r="E1" s="370"/>
      <c r="F1" s="370"/>
      <c r="G1" s="370"/>
      <c r="H1" s="174"/>
      <c r="I1" s="174"/>
      <c r="J1" s="174"/>
    </row>
    <row r="2" spans="1:10" ht="18" x14ac:dyDescent="0.35">
      <c r="A2" s="370" t="s">
        <v>78</v>
      </c>
      <c r="B2" s="370"/>
      <c r="C2" s="370"/>
      <c r="D2" s="370"/>
      <c r="E2" s="370"/>
      <c r="F2" s="370"/>
      <c r="G2" s="370"/>
      <c r="H2" s="174"/>
      <c r="I2" s="174"/>
      <c r="J2" s="174"/>
    </row>
    <row r="3" spans="1:10" ht="29.25" customHeight="1" x14ac:dyDescent="0.3">
      <c r="A3" s="376" t="s">
        <v>442</v>
      </c>
      <c r="B3" s="376"/>
      <c r="C3" s="376"/>
      <c r="D3" s="376"/>
      <c r="E3" s="376"/>
      <c r="F3" s="376"/>
      <c r="G3" s="376"/>
      <c r="H3" s="174"/>
      <c r="I3" s="174"/>
      <c r="J3" s="174"/>
    </row>
    <row r="4" spans="1:10" ht="18" x14ac:dyDescent="0.35">
      <c r="A4" s="273"/>
      <c r="B4" s="273"/>
      <c r="C4" s="273"/>
      <c r="D4" s="273"/>
      <c r="E4" s="273"/>
      <c r="F4" s="273"/>
      <c r="G4" s="273"/>
      <c r="H4" s="174"/>
      <c r="I4" s="174"/>
      <c r="J4" s="174"/>
    </row>
    <row r="5" spans="1:10" ht="15.6" x14ac:dyDescent="0.3">
      <c r="A5" s="362" t="s">
        <v>60</v>
      </c>
      <c r="B5" s="362"/>
      <c r="C5" s="371" t="s">
        <v>379</v>
      </c>
      <c r="D5" s="364"/>
      <c r="E5" s="364"/>
      <c r="F5" s="364"/>
      <c r="G5" s="365"/>
      <c r="H5" s="174"/>
      <c r="I5" s="174"/>
      <c r="J5" s="174"/>
    </row>
    <row r="6" spans="1:10" ht="62.25" customHeight="1" x14ac:dyDescent="0.3">
      <c r="A6" s="362" t="s">
        <v>295</v>
      </c>
      <c r="B6" s="362"/>
      <c r="C6" s="372" t="s">
        <v>402</v>
      </c>
      <c r="D6" s="373"/>
      <c r="E6" s="373"/>
      <c r="F6" s="374" t="s">
        <v>403</v>
      </c>
      <c r="G6" s="375"/>
      <c r="H6" s="174"/>
      <c r="I6" s="176"/>
      <c r="J6" s="174"/>
    </row>
    <row r="7" spans="1:10" ht="16.2" thickBot="1" x14ac:dyDescent="0.35">
      <c r="A7" s="362" t="s">
        <v>296</v>
      </c>
      <c r="B7" s="362"/>
      <c r="C7" s="363"/>
      <c r="D7" s="364"/>
      <c r="E7" s="364"/>
      <c r="F7" s="364"/>
      <c r="G7" s="365"/>
      <c r="H7" s="174"/>
      <c r="I7" s="174"/>
      <c r="J7" s="174"/>
    </row>
    <row r="8" spans="1:10" ht="15.75" customHeight="1" x14ac:dyDescent="0.3">
      <c r="A8" s="366" t="s">
        <v>61</v>
      </c>
      <c r="B8" s="368" t="s">
        <v>62</v>
      </c>
      <c r="C8" s="344" t="s">
        <v>63</v>
      </c>
      <c r="D8" s="345"/>
      <c r="E8" s="346"/>
      <c r="F8" s="340" t="s">
        <v>53</v>
      </c>
      <c r="G8" s="342" t="s">
        <v>64</v>
      </c>
      <c r="H8" s="177"/>
      <c r="I8" s="174"/>
      <c r="J8" s="174"/>
    </row>
    <row r="9" spans="1:10" ht="15.75" customHeight="1" thickBot="1" x14ac:dyDescent="0.35">
      <c r="A9" s="367"/>
      <c r="B9" s="369"/>
      <c r="C9" s="178" t="s">
        <v>37</v>
      </c>
      <c r="D9" s="179" t="s">
        <v>65</v>
      </c>
      <c r="E9" s="178" t="s">
        <v>38</v>
      </c>
      <c r="F9" s="341"/>
      <c r="G9" s="343"/>
      <c r="H9" s="177"/>
      <c r="I9" s="174"/>
      <c r="J9" s="174"/>
    </row>
    <row r="10" spans="1:10" ht="15.75" customHeight="1" thickTop="1" x14ac:dyDescent="0.3">
      <c r="A10" s="354" t="s">
        <v>66</v>
      </c>
      <c r="B10" s="180" t="s">
        <v>67</v>
      </c>
      <c r="C10" s="181">
        <f>+SPA!F35</f>
        <v>100</v>
      </c>
      <c r="D10" s="180">
        <v>50</v>
      </c>
      <c r="E10" s="182">
        <f>C10*D10%</f>
        <v>50</v>
      </c>
      <c r="F10" s="183" t="str">
        <f>+SPA!F37</f>
        <v>SD</v>
      </c>
      <c r="G10" s="184" t="str">
        <f>+SPA!F41</f>
        <v>RB</v>
      </c>
      <c r="H10" s="174"/>
      <c r="I10" s="174"/>
      <c r="J10" s="174"/>
    </row>
    <row r="11" spans="1:10" ht="15.75" customHeight="1" x14ac:dyDescent="0.3">
      <c r="A11" s="355"/>
      <c r="B11" s="185" t="s">
        <v>68</v>
      </c>
      <c r="C11" s="186">
        <f>+SOA!F60</f>
        <v>100</v>
      </c>
      <c r="D11" s="185">
        <v>50</v>
      </c>
      <c r="E11" s="182">
        <f>C11*D11%</f>
        <v>50</v>
      </c>
      <c r="F11" s="183" t="str">
        <f>+SOA!F62</f>
        <v>SD</v>
      </c>
      <c r="G11" s="184" t="str">
        <f>+SOA!F66</f>
        <v>RB</v>
      </c>
      <c r="H11" s="174"/>
      <c r="I11" s="174"/>
      <c r="J11" s="174"/>
    </row>
    <row r="12" spans="1:10" ht="15.75" customHeight="1" x14ac:dyDescent="0.3">
      <c r="A12" s="187" t="s">
        <v>69</v>
      </c>
      <c r="B12" s="188"/>
      <c r="C12" s="189"/>
      <c r="D12" s="188"/>
      <c r="E12" s="190">
        <f>SUM(E10:E11)</f>
        <v>100</v>
      </c>
      <c r="F12" s="191" t="str">
        <f>IF(E12&gt;81,"SD",IF(E12&gt;61,"MD",IF(E12&gt;41,"ID","ND")))</f>
        <v>SD</v>
      </c>
      <c r="G12" s="192" t="str">
        <f>IF(E12&gt;80,"RB",IF(E12&gt;60,"RM",IF(E12&gt;40,"RS","RA")))</f>
        <v>RB</v>
      </c>
      <c r="H12" s="174"/>
      <c r="I12" s="174"/>
      <c r="J12" s="174"/>
    </row>
    <row r="13" spans="1:10" ht="15.75" customHeight="1" x14ac:dyDescent="0.3">
      <c r="A13" s="355" t="s">
        <v>70</v>
      </c>
      <c r="B13" s="185" t="s">
        <v>71</v>
      </c>
      <c r="C13" s="186">
        <f>+SAP!F34</f>
        <v>100</v>
      </c>
      <c r="D13" s="185">
        <v>30</v>
      </c>
      <c r="E13" s="182">
        <f>C13*D13%</f>
        <v>30</v>
      </c>
      <c r="F13" s="183" t="str">
        <f>+SAP!F36</f>
        <v>SD</v>
      </c>
      <c r="G13" s="184" t="str">
        <f>+SAP!F40</f>
        <v>RB</v>
      </c>
      <c r="H13" s="174"/>
      <c r="I13" s="174"/>
      <c r="J13" s="174"/>
    </row>
    <row r="14" spans="1:10" ht="15.75" customHeight="1" x14ac:dyDescent="0.3">
      <c r="A14" s="355"/>
      <c r="B14" s="185" t="s">
        <v>72</v>
      </c>
      <c r="C14" s="186">
        <f>+SABS!F29</f>
        <v>100</v>
      </c>
      <c r="D14" s="185">
        <v>30</v>
      </c>
      <c r="E14" s="182">
        <f t="shared" ref="E14:E15" si="0">C14*D14%</f>
        <v>30</v>
      </c>
      <c r="F14" s="183" t="str">
        <f>+SABS!F31</f>
        <v>SD</v>
      </c>
      <c r="G14" s="184" t="str">
        <f>+SABS!F35</f>
        <v>RB</v>
      </c>
      <c r="H14" s="174"/>
      <c r="I14" s="174"/>
      <c r="J14" s="174"/>
    </row>
    <row r="15" spans="1:10" ht="15.75" customHeight="1" x14ac:dyDescent="0.3">
      <c r="A15" s="355"/>
      <c r="B15" s="185" t="s">
        <v>73</v>
      </c>
      <c r="C15" s="186">
        <f>+SAF!F92</f>
        <v>85.454545454545453</v>
      </c>
      <c r="D15" s="185">
        <v>40</v>
      </c>
      <c r="E15" s="182">
        <f t="shared" si="0"/>
        <v>34.18181818181818</v>
      </c>
      <c r="F15" s="183" t="str">
        <f>+SAF!F94</f>
        <v>SD</v>
      </c>
      <c r="G15" s="184" t="str">
        <f>+SAF!F98</f>
        <v>RB</v>
      </c>
      <c r="H15" s="174"/>
      <c r="I15" s="174"/>
      <c r="J15" s="174"/>
    </row>
    <row r="16" spans="1:10" ht="15.75" customHeight="1" x14ac:dyDescent="0.3">
      <c r="A16" s="187" t="s">
        <v>69</v>
      </c>
      <c r="B16" s="188"/>
      <c r="C16" s="189"/>
      <c r="D16" s="188"/>
      <c r="E16" s="190">
        <f>+E13+E14+E15</f>
        <v>94.181818181818187</v>
      </c>
      <c r="F16" s="191" t="str">
        <f>IF(E16&gt;81,"SD",IF(E16&gt;61,"MD",IF(E16&gt;41,"ID","ND")))</f>
        <v>SD</v>
      </c>
      <c r="G16" s="192" t="str">
        <f>IF(E16&gt;80,"RB",IF(E16&gt;60,"RM",IF(E16&gt;40,"RS","RA")))</f>
        <v>RB</v>
      </c>
      <c r="H16" s="174"/>
      <c r="I16" s="174"/>
      <c r="J16" s="174"/>
    </row>
    <row r="17" spans="1:10" ht="15.75" customHeight="1" x14ac:dyDescent="0.3">
      <c r="A17" s="355" t="s">
        <v>74</v>
      </c>
      <c r="B17" s="185" t="s">
        <v>75</v>
      </c>
      <c r="C17" s="186">
        <f>+SCI!F38</f>
        <v>100</v>
      </c>
      <c r="D17" s="185">
        <v>80</v>
      </c>
      <c r="E17" s="182">
        <f>C17*D17%</f>
        <v>80</v>
      </c>
      <c r="F17" s="183" t="str">
        <f>+SCI!F40</f>
        <v>SD</v>
      </c>
      <c r="G17" s="184" t="str">
        <f>+SCI!F44</f>
        <v>RB</v>
      </c>
      <c r="H17" s="174"/>
      <c r="I17" s="174"/>
      <c r="J17" s="174"/>
    </row>
    <row r="18" spans="1:10" ht="15.75" customHeight="1" x14ac:dyDescent="0.3">
      <c r="A18" s="355"/>
      <c r="B18" s="185" t="s">
        <v>76</v>
      </c>
      <c r="C18" s="186">
        <f>+SCE!F21</f>
        <v>100</v>
      </c>
      <c r="D18" s="185">
        <v>20</v>
      </c>
      <c r="E18" s="182">
        <f>C18*D18%</f>
        <v>20</v>
      </c>
      <c r="F18" s="183" t="str">
        <f>+SCE!F23</f>
        <v>SD</v>
      </c>
      <c r="G18" s="184" t="str">
        <f>+SCE!F27</f>
        <v>RB</v>
      </c>
      <c r="H18" s="174"/>
      <c r="I18" s="174"/>
      <c r="J18" s="174"/>
    </row>
    <row r="19" spans="1:10" ht="15.75" customHeight="1" thickBot="1" x14ac:dyDescent="0.35">
      <c r="A19" s="193" t="s">
        <v>69</v>
      </c>
      <c r="B19" s="194"/>
      <c r="C19" s="195"/>
      <c r="D19" s="194"/>
      <c r="E19" s="196">
        <f>SUM(E17:E18)</f>
        <v>100</v>
      </c>
      <c r="F19" s="197" t="str">
        <f>IF(E19&gt;81,"SD",IF(E19&gt;61,"MD",IF(E19&gt;41,"ID","ND")))</f>
        <v>SD</v>
      </c>
      <c r="G19" s="198" t="str">
        <f>IF(E19&gt;80,"RB",IF(E19&gt;60,"RM",IF(E19&gt;40,"RS","RA")))</f>
        <v>RB</v>
      </c>
      <c r="H19" s="174"/>
      <c r="I19" s="174"/>
      <c r="J19" s="174"/>
    </row>
    <row r="20" spans="1:10" ht="15.75" customHeight="1" thickBot="1" x14ac:dyDescent="0.35">
      <c r="A20" s="174"/>
      <c r="B20" s="174"/>
      <c r="C20" s="174"/>
      <c r="D20" s="174"/>
      <c r="E20" s="174"/>
      <c r="F20" s="174"/>
      <c r="G20" s="174"/>
      <c r="H20" s="174"/>
      <c r="I20" s="174"/>
      <c r="J20" s="174"/>
    </row>
    <row r="21" spans="1:10" ht="15.75" customHeight="1" x14ac:dyDescent="0.3">
      <c r="A21" s="358" t="s">
        <v>77</v>
      </c>
      <c r="B21" s="359"/>
      <c r="C21" s="347" t="s">
        <v>63</v>
      </c>
      <c r="D21" s="348"/>
      <c r="E21" s="349"/>
      <c r="F21" s="340" t="s">
        <v>53</v>
      </c>
      <c r="G21" s="342" t="s">
        <v>64</v>
      </c>
      <c r="H21" s="174"/>
      <c r="I21" s="174"/>
      <c r="J21" s="174"/>
    </row>
    <row r="22" spans="1:10" ht="15.75" customHeight="1" thickBot="1" x14ac:dyDescent="0.35">
      <c r="A22" s="360"/>
      <c r="B22" s="361"/>
      <c r="C22" s="199" t="s">
        <v>39</v>
      </c>
      <c r="D22" s="179" t="s">
        <v>65</v>
      </c>
      <c r="E22" s="200" t="s">
        <v>38</v>
      </c>
      <c r="F22" s="341"/>
      <c r="G22" s="343"/>
      <c r="H22" s="174"/>
      <c r="I22" s="174"/>
      <c r="J22" s="174"/>
    </row>
    <row r="23" spans="1:10" ht="15.75" customHeight="1" thickTop="1" x14ac:dyDescent="0.3">
      <c r="A23" s="356" t="s">
        <v>66</v>
      </c>
      <c r="B23" s="357"/>
      <c r="C23" s="201">
        <f>E12</f>
        <v>100</v>
      </c>
      <c r="D23" s="202">
        <v>25</v>
      </c>
      <c r="E23" s="201">
        <f>C23*D23%</f>
        <v>25</v>
      </c>
      <c r="F23" s="180" t="str">
        <f>IF(C23&gt;80,"SD",IF(C23&gt;60,"MD",IF(C23&gt;40,"ID","ND")))</f>
        <v>SD</v>
      </c>
      <c r="G23" s="203" t="str">
        <f>IF(C23&gt;80,"RB",IF(C23&gt;60,"RM",IF(C23&gt;40,"RS","RA")))</f>
        <v>RB</v>
      </c>
      <c r="H23" s="174"/>
      <c r="I23" s="174"/>
      <c r="J23" s="174"/>
    </row>
    <row r="24" spans="1:10" ht="15.75" customHeight="1" x14ac:dyDescent="0.3">
      <c r="A24" s="352" t="s">
        <v>70</v>
      </c>
      <c r="B24" s="353"/>
      <c r="C24" s="201">
        <f>E16</f>
        <v>94.181818181818187</v>
      </c>
      <c r="D24" s="202">
        <v>45</v>
      </c>
      <c r="E24" s="201">
        <f>C24*D24%</f>
        <v>42.381818181818183</v>
      </c>
      <c r="F24" s="180" t="str">
        <f>IF(C24&gt;80,"SD",IF(C24&gt;60,"MD",IF(C24&gt;40,"ID","ND")))</f>
        <v>SD</v>
      </c>
      <c r="G24" s="203" t="str">
        <f>IF(C24&gt;80,"RB",IF(C24&gt;60,"RM",IF(C24&gt;40,"RS","RA")))</f>
        <v>RB</v>
      </c>
      <c r="H24" s="174"/>
      <c r="I24" s="174"/>
      <c r="J24" s="174"/>
    </row>
    <row r="25" spans="1:10" ht="15.75" customHeight="1" x14ac:dyDescent="0.3">
      <c r="A25" s="352" t="s">
        <v>74</v>
      </c>
      <c r="B25" s="353"/>
      <c r="C25" s="204">
        <f>E19</f>
        <v>100</v>
      </c>
      <c r="D25" s="205">
        <v>30</v>
      </c>
      <c r="E25" s="204">
        <f>C25*D25%</f>
        <v>30</v>
      </c>
      <c r="F25" s="180" t="str">
        <f>IF(C25&gt;80,"SD",IF(C25&gt;60,"MD",IF(C25&gt;40,"ID","ND")))</f>
        <v>SD</v>
      </c>
      <c r="G25" s="203" t="str">
        <f>IF(C25&gt;80,"RB",IF(C25&gt;60,"RM",IF(C25&gt;40,"RS","RA")))</f>
        <v>RB</v>
      </c>
      <c r="H25" s="174"/>
      <c r="I25" s="174"/>
      <c r="J25" s="174"/>
    </row>
    <row r="26" spans="1:10" ht="15.75" customHeight="1" thickBot="1" x14ac:dyDescent="0.35">
      <c r="A26" s="350" t="s">
        <v>69</v>
      </c>
      <c r="B26" s="351"/>
      <c r="C26" s="206"/>
      <c r="D26" s="207">
        <f>SUM(D23:D25)</f>
        <v>100</v>
      </c>
      <c r="E26" s="206">
        <f>SUM(E23:E25)</f>
        <v>97.381818181818176</v>
      </c>
      <c r="F26" s="197" t="str">
        <f>IF(E26&gt;80,"SD",IF(E26&gt;60,"MD",IF(E26&gt;40,"ID","ND")))</f>
        <v>SD</v>
      </c>
      <c r="G26" s="198" t="str">
        <f>IF(E26&gt;80,"RB",IF(E26&gt;60,"RM",IF(E26&gt;40,"RS","RA")))</f>
        <v>RB</v>
      </c>
      <c r="H26" s="174"/>
      <c r="I26" s="174"/>
      <c r="J26" s="174"/>
    </row>
    <row r="27" spans="1:10" ht="15.6" x14ac:dyDescent="0.3">
      <c r="A27" s="174"/>
      <c r="B27" s="174"/>
      <c r="C27" s="174"/>
      <c r="D27" s="174"/>
      <c r="E27" s="174"/>
      <c r="F27" s="174"/>
      <c r="G27" s="174"/>
      <c r="H27" s="174"/>
      <c r="I27" s="174"/>
      <c r="J27" s="174"/>
    </row>
    <row r="28" spans="1:10" ht="15.6" x14ac:dyDescent="0.3">
      <c r="A28" s="174"/>
      <c r="B28" s="174"/>
      <c r="C28" s="174"/>
      <c r="D28" s="174"/>
      <c r="E28" s="174"/>
      <c r="F28" s="174"/>
      <c r="G28" s="174"/>
      <c r="H28" s="174"/>
      <c r="I28" s="174"/>
      <c r="J28" s="174"/>
    </row>
    <row r="29" spans="1:10" ht="15.6" x14ac:dyDescent="0.3">
      <c r="A29" s="208" t="s">
        <v>380</v>
      </c>
      <c r="B29" s="209"/>
      <c r="C29" s="209"/>
      <c r="D29" s="209"/>
      <c r="E29" s="209"/>
      <c r="G29" s="209" t="s">
        <v>383</v>
      </c>
      <c r="H29" s="174"/>
      <c r="I29" s="174"/>
      <c r="J29" s="174"/>
    </row>
    <row r="30" spans="1:10" ht="15.6" x14ac:dyDescent="0.3">
      <c r="A30" s="174"/>
      <c r="B30" s="210"/>
      <c r="C30" s="210"/>
      <c r="D30" s="210"/>
      <c r="E30" s="210"/>
      <c r="G30" s="210"/>
      <c r="H30" s="174"/>
      <c r="I30" s="174"/>
      <c r="J30" s="174"/>
    </row>
    <row r="31" spans="1:10" ht="15.6" x14ac:dyDescent="0.3">
      <c r="A31" s="208" t="s">
        <v>381</v>
      </c>
      <c r="B31" s="209"/>
      <c r="C31" s="209"/>
      <c r="D31" s="209"/>
      <c r="E31" s="209"/>
      <c r="G31" s="209" t="s">
        <v>382</v>
      </c>
      <c r="H31" s="174"/>
      <c r="I31" s="174"/>
      <c r="J31" s="174"/>
    </row>
    <row r="32" spans="1:10" ht="15.6" x14ac:dyDescent="0.3">
      <c r="A32" s="174"/>
      <c r="B32" s="174"/>
      <c r="C32" s="174"/>
      <c r="D32" s="174"/>
      <c r="E32" s="174"/>
      <c r="F32" s="174"/>
      <c r="G32" s="174"/>
      <c r="H32" s="174"/>
      <c r="I32" s="174"/>
      <c r="J32" s="174"/>
    </row>
    <row r="33" spans="1:10" ht="15.6" x14ac:dyDescent="0.3">
      <c r="A33" s="208" t="s">
        <v>400</v>
      </c>
      <c r="B33" s="208"/>
      <c r="C33" s="208"/>
      <c r="D33" s="208"/>
      <c r="E33" s="208"/>
      <c r="F33" s="174"/>
      <c r="G33" s="208" t="s">
        <v>401</v>
      </c>
      <c r="H33" s="174"/>
      <c r="I33" s="174"/>
      <c r="J33" s="174"/>
    </row>
    <row r="35" spans="1:10" ht="15.6" x14ac:dyDescent="0.3">
      <c r="A35" s="208" t="s">
        <v>437</v>
      </c>
      <c r="B35" s="208"/>
      <c r="C35" s="208"/>
      <c r="D35" s="208"/>
      <c r="E35" s="208"/>
      <c r="F35" s="174"/>
      <c r="G35" s="208" t="s">
        <v>438</v>
      </c>
    </row>
    <row r="37" spans="1:10" ht="15.6" x14ac:dyDescent="0.3">
      <c r="A37" s="208" t="s">
        <v>439</v>
      </c>
      <c r="B37" s="209"/>
      <c r="C37" s="209"/>
      <c r="D37" s="209"/>
      <c r="E37" s="209"/>
      <c r="G37" s="208" t="s">
        <v>440</v>
      </c>
    </row>
  </sheetData>
  <mergeCells count="26">
    <mergeCell ref="A7:B7"/>
    <mergeCell ref="C7:G7"/>
    <mergeCell ref="A8:A9"/>
    <mergeCell ref="B8:B9"/>
    <mergeCell ref="A1:G1"/>
    <mergeCell ref="A2:G2"/>
    <mergeCell ref="A6:B6"/>
    <mergeCell ref="A5:B5"/>
    <mergeCell ref="C5:G5"/>
    <mergeCell ref="C6:E6"/>
    <mergeCell ref="F6:G6"/>
    <mergeCell ref="A3:G3"/>
    <mergeCell ref="A26:B26"/>
    <mergeCell ref="A24:B24"/>
    <mergeCell ref="A10:A11"/>
    <mergeCell ref="A13:A15"/>
    <mergeCell ref="A17:A18"/>
    <mergeCell ref="A23:B23"/>
    <mergeCell ref="A21:B22"/>
    <mergeCell ref="A25:B25"/>
    <mergeCell ref="F21:F22"/>
    <mergeCell ref="G21:G22"/>
    <mergeCell ref="C8:E8"/>
    <mergeCell ref="F8:F9"/>
    <mergeCell ref="G8:G9"/>
    <mergeCell ref="C21:E21"/>
  </mergeCells>
  <phoneticPr fontId="0" type="noConversion"/>
  <hyperlinks>
    <hyperlink ref="C10" location="SPA!Print_Area" display="SPA!Print_Area" xr:uid="{00000000-0004-0000-0000-000000000000}"/>
    <hyperlink ref="C18" location="SCE!Print_Area" display="SCE!Print_Area" xr:uid="{00000000-0004-0000-0000-000001000000}"/>
    <hyperlink ref="F10" location="SPA!Print_Area" display="SPA!Print_Area" xr:uid="{00000000-0004-0000-0000-000002000000}"/>
    <hyperlink ref="G10" location="SPA!Print_Area" display="SPA!Print_Area" xr:uid="{00000000-0004-0000-0000-000003000000}"/>
    <hyperlink ref="C11" location="SOA!Print_Area" display="SOA!Print_Area" xr:uid="{00000000-0004-0000-0000-000004000000}"/>
    <hyperlink ref="F11" location="SOA!Print_Titles" display="SOA!Print_Titles" xr:uid="{00000000-0004-0000-0000-000005000000}"/>
    <hyperlink ref="G11" location="SOA!Print_Area" display="SOA!Print_Area" xr:uid="{00000000-0004-0000-0000-000006000000}"/>
    <hyperlink ref="C13" location="SAP!Print_Area" display="SAP!Print_Area" xr:uid="{00000000-0004-0000-0000-000007000000}"/>
    <hyperlink ref="F13" location="SAP!Print_Area" display="SAP!Print_Area" xr:uid="{00000000-0004-0000-0000-000008000000}"/>
    <hyperlink ref="G13" location="SAP!Print_Area" display="SAP!Print_Area" xr:uid="{00000000-0004-0000-0000-000009000000}"/>
    <hyperlink ref="C14" location="SABS!Print_Area" display="SABS!Print_Area" xr:uid="{00000000-0004-0000-0000-00000A000000}"/>
    <hyperlink ref="F14" location="SABS!Print_Area" display="SABS!Print_Area" xr:uid="{00000000-0004-0000-0000-00000B000000}"/>
    <hyperlink ref="G14" location="SABS!Print_Area" display="SABS!Print_Area" xr:uid="{00000000-0004-0000-0000-00000C000000}"/>
    <hyperlink ref="C15" location="SAF!Print_Area" display="SAF!Print_Area" xr:uid="{00000000-0004-0000-0000-00000D000000}"/>
    <hyperlink ref="F15" location="SAF!Print_Area" display="SAF!Print_Area" xr:uid="{00000000-0004-0000-0000-00000E000000}"/>
    <hyperlink ref="G15" location="SAF!Print_Area" display="SAF!Print_Area" xr:uid="{00000000-0004-0000-0000-00000F000000}"/>
    <hyperlink ref="C17" location="SCI!Print_Area" display="SCI!Print_Area" xr:uid="{00000000-0004-0000-0000-000010000000}"/>
    <hyperlink ref="F17" location="SCI!Print_Area" display="SCI!Print_Area" xr:uid="{00000000-0004-0000-0000-000011000000}"/>
    <hyperlink ref="G17" location="SCI!Print_Area" display="SCI!Print_Area" xr:uid="{00000000-0004-0000-0000-000012000000}"/>
    <hyperlink ref="F18" location="SCE!Print_Area" display="SCE!Print_Area" xr:uid="{00000000-0004-0000-0000-000013000000}"/>
    <hyperlink ref="G18" location="SCE!Print_Area" display="SCE!Print_Area" xr:uid="{00000000-0004-0000-0000-000014000000}"/>
  </hyperlinks>
  <printOptions horizontalCentered="1"/>
  <pageMargins left="0.59055118110236227" right="0.59055118110236227" top="0.59055118110236227" bottom="0.59055118110236227" header="0.39370078740157483" footer="0.39370078740157483"/>
  <pageSetup scale="90" orientation="landscape" r:id="rId1"/>
  <headerFooter alignWithMargins="0">
    <oddFooter>&amp;LBID - Matriz de Resultados&amp;R&amp;P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N120"/>
  <sheetViews>
    <sheetView showGridLines="0" zoomScaleNormal="100" workbookViewId="0">
      <selection activeCell="F26" sqref="F26"/>
    </sheetView>
  </sheetViews>
  <sheetFormatPr defaultColWidth="11.44140625" defaultRowHeight="13.2" x14ac:dyDescent="0.25"/>
  <cols>
    <col min="1" max="1" width="3.109375" style="110" customWidth="1"/>
    <col min="2" max="2" width="61" style="102" customWidth="1"/>
    <col min="3" max="3" width="11.44140625" style="102" customWidth="1"/>
    <col min="4" max="4" width="9.109375" style="102" customWidth="1"/>
    <col min="5" max="5" width="9.6640625" style="102" customWidth="1"/>
    <col min="6" max="6" width="40" style="152" customWidth="1"/>
    <col min="7" max="17" width="11.44140625" style="34" customWidth="1"/>
    <col min="18" max="28" width="11.44140625" style="52" customWidth="1"/>
    <col min="29" max="40" width="11.44140625" style="60" customWidth="1"/>
    <col min="41" max="16384" width="11.44140625" style="102"/>
  </cols>
  <sheetData>
    <row r="1" spans="1:40" s="51" customFormat="1" ht="21" customHeight="1" x14ac:dyDescent="0.25">
      <c r="A1" s="377" t="s">
        <v>150</v>
      </c>
      <c r="B1" s="378"/>
      <c r="C1" s="98" t="s">
        <v>51</v>
      </c>
      <c r="D1" s="98" t="s">
        <v>52</v>
      </c>
      <c r="E1" s="99" t="s">
        <v>50</v>
      </c>
      <c r="F1" s="147" t="s">
        <v>287</v>
      </c>
    </row>
    <row r="2" spans="1:40" s="5" customFormat="1" ht="13.5" customHeight="1" x14ac:dyDescent="0.25">
      <c r="A2" s="140" t="s">
        <v>218</v>
      </c>
      <c r="B2" s="120"/>
      <c r="C2" s="120"/>
      <c r="D2" s="120"/>
      <c r="E2" s="121"/>
      <c r="F2" s="13"/>
      <c r="G2" s="4"/>
      <c r="H2" s="4"/>
      <c r="I2" s="4"/>
      <c r="J2" s="4"/>
      <c r="K2" s="4"/>
      <c r="L2" s="4"/>
      <c r="M2" s="4"/>
      <c r="N2" s="4"/>
      <c r="O2" s="4"/>
      <c r="P2" s="4"/>
      <c r="Q2" s="4"/>
      <c r="AC2" s="4"/>
      <c r="AD2" s="4"/>
      <c r="AE2" s="4"/>
      <c r="AF2" s="4"/>
      <c r="AG2" s="4"/>
      <c r="AH2" s="4"/>
      <c r="AI2" s="4"/>
      <c r="AJ2" s="4"/>
      <c r="AK2" s="4"/>
      <c r="AL2" s="4"/>
      <c r="AM2" s="4"/>
      <c r="AN2" s="4"/>
    </row>
    <row r="3" spans="1:40" s="34" customFormat="1" x14ac:dyDescent="0.25">
      <c r="A3" s="393" t="s">
        <v>190</v>
      </c>
      <c r="B3" s="394"/>
      <c r="C3" s="86"/>
      <c r="D3" s="86"/>
      <c r="E3" s="86"/>
      <c r="F3" s="13"/>
    </row>
    <row r="4" spans="1:40" s="34" customFormat="1" ht="13.5" customHeight="1" x14ac:dyDescent="0.25">
      <c r="A4" s="395">
        <v>1</v>
      </c>
      <c r="B4" s="387" t="s">
        <v>207</v>
      </c>
      <c r="C4" s="410">
        <v>1</v>
      </c>
      <c r="D4" s="404"/>
      <c r="E4" s="404"/>
      <c r="F4" s="398" t="s">
        <v>409</v>
      </c>
    </row>
    <row r="5" spans="1:40" s="34" customFormat="1" ht="21.75" customHeight="1" x14ac:dyDescent="0.25">
      <c r="A5" s="396"/>
      <c r="B5" s="388"/>
      <c r="C5" s="411"/>
      <c r="D5" s="405"/>
      <c r="E5" s="405"/>
      <c r="F5" s="399"/>
    </row>
    <row r="6" spans="1:40" s="5" customFormat="1" ht="26.25" customHeight="1" x14ac:dyDescent="0.25">
      <c r="A6" s="397"/>
      <c r="B6" s="389"/>
      <c r="C6" s="412"/>
      <c r="D6" s="406"/>
      <c r="E6" s="406"/>
      <c r="F6" s="400"/>
      <c r="G6" s="4"/>
      <c r="H6" s="4"/>
      <c r="I6" s="4"/>
      <c r="J6" s="4"/>
      <c r="K6" s="4"/>
      <c r="L6" s="4"/>
      <c r="M6" s="4"/>
      <c r="N6" s="4"/>
      <c r="O6" s="4"/>
      <c r="P6" s="4"/>
      <c r="Q6" s="4"/>
      <c r="AC6" s="4"/>
      <c r="AD6" s="4"/>
      <c r="AE6" s="4"/>
      <c r="AF6" s="4"/>
      <c r="AG6" s="4"/>
      <c r="AH6" s="4"/>
      <c r="AI6" s="4"/>
      <c r="AJ6" s="4"/>
      <c r="AK6" s="4"/>
      <c r="AL6" s="4"/>
      <c r="AM6" s="4"/>
      <c r="AN6" s="4"/>
    </row>
    <row r="7" spans="1:40" ht="60.75" customHeight="1" x14ac:dyDescent="0.25">
      <c r="A7" s="82">
        <v>2</v>
      </c>
      <c r="B7" s="101" t="s">
        <v>170</v>
      </c>
      <c r="C7" s="166">
        <v>1</v>
      </c>
      <c r="D7" s="166"/>
      <c r="E7" s="166"/>
      <c r="F7" s="268" t="s">
        <v>410</v>
      </c>
    </row>
    <row r="8" spans="1:40" ht="12.75" customHeight="1" x14ac:dyDescent="0.25">
      <c r="A8" s="390">
        <v>3</v>
      </c>
      <c r="B8" s="387" t="s">
        <v>171</v>
      </c>
      <c r="C8" s="384">
        <v>1</v>
      </c>
      <c r="D8" s="407"/>
      <c r="E8" s="384"/>
      <c r="F8" s="398" t="s">
        <v>411</v>
      </c>
    </row>
    <row r="9" spans="1:40" ht="12.75" customHeight="1" x14ac:dyDescent="0.25">
      <c r="A9" s="391"/>
      <c r="B9" s="388"/>
      <c r="C9" s="385"/>
      <c r="D9" s="408"/>
      <c r="E9" s="385"/>
      <c r="F9" s="399"/>
    </row>
    <row r="10" spans="1:40" ht="12.75" customHeight="1" x14ac:dyDescent="0.25">
      <c r="A10" s="391"/>
      <c r="B10" s="388"/>
      <c r="C10" s="385"/>
      <c r="D10" s="408"/>
      <c r="E10" s="385"/>
      <c r="F10" s="399"/>
    </row>
    <row r="11" spans="1:40" ht="12.75" customHeight="1" x14ac:dyDescent="0.25">
      <c r="A11" s="392"/>
      <c r="B11" s="389"/>
      <c r="C11" s="386"/>
      <c r="D11" s="409"/>
      <c r="E11" s="386"/>
      <c r="F11" s="400"/>
    </row>
    <row r="12" spans="1:40" ht="39" customHeight="1" x14ac:dyDescent="0.25">
      <c r="A12" s="82">
        <v>4</v>
      </c>
      <c r="B12" s="101" t="s">
        <v>169</v>
      </c>
      <c r="C12" s="159">
        <v>1</v>
      </c>
      <c r="D12" s="264"/>
      <c r="E12" s="166"/>
      <c r="F12" s="334" t="s">
        <v>412</v>
      </c>
    </row>
    <row r="13" spans="1:40" ht="62.25" customHeight="1" x14ac:dyDescent="0.25">
      <c r="A13" s="82">
        <v>5</v>
      </c>
      <c r="B13" s="101" t="s">
        <v>172</v>
      </c>
      <c r="C13" s="159">
        <v>1</v>
      </c>
      <c r="D13" s="166"/>
      <c r="E13" s="166"/>
      <c r="F13" s="334" t="s">
        <v>413</v>
      </c>
    </row>
    <row r="14" spans="1:40" ht="92.25" customHeight="1" x14ac:dyDescent="0.25">
      <c r="A14" s="144">
        <v>6</v>
      </c>
      <c r="B14" s="144" t="s">
        <v>226</v>
      </c>
      <c r="C14" s="166">
        <v>1</v>
      </c>
      <c r="D14" s="166"/>
      <c r="E14" s="166"/>
      <c r="F14" s="334" t="s">
        <v>423</v>
      </c>
    </row>
    <row r="15" spans="1:40" ht="52.5" customHeight="1" x14ac:dyDescent="0.25">
      <c r="A15" s="144">
        <v>7</v>
      </c>
      <c r="B15" s="144" t="s">
        <v>227</v>
      </c>
      <c r="C15" s="166">
        <v>1</v>
      </c>
      <c r="D15" s="166"/>
      <c r="E15" s="166"/>
      <c r="F15" s="334" t="s">
        <v>424</v>
      </c>
    </row>
    <row r="16" spans="1:40" ht="12" customHeight="1" x14ac:dyDescent="0.25">
      <c r="A16" s="390">
        <v>8</v>
      </c>
      <c r="B16" s="387" t="s">
        <v>191</v>
      </c>
      <c r="C16" s="381">
        <v>1</v>
      </c>
      <c r="D16" s="384"/>
      <c r="E16" s="384"/>
      <c r="F16" s="401" t="s">
        <v>414</v>
      </c>
    </row>
    <row r="17" spans="1:22" ht="12" customHeight="1" x14ac:dyDescent="0.25">
      <c r="A17" s="391"/>
      <c r="B17" s="388"/>
      <c r="C17" s="382"/>
      <c r="D17" s="385"/>
      <c r="E17" s="385"/>
      <c r="F17" s="402"/>
    </row>
    <row r="18" spans="1:22" s="14" customFormat="1" ht="42.75" customHeight="1" x14ac:dyDescent="0.25">
      <c r="A18" s="392"/>
      <c r="B18" s="389"/>
      <c r="C18" s="383"/>
      <c r="D18" s="386"/>
      <c r="E18" s="386"/>
      <c r="F18" s="403"/>
      <c r="G18" s="15"/>
      <c r="H18" s="15"/>
      <c r="I18" s="15"/>
      <c r="J18" s="15"/>
      <c r="K18" s="15"/>
      <c r="L18" s="15"/>
      <c r="M18" s="15"/>
      <c r="N18" s="15"/>
      <c r="O18" s="15"/>
      <c r="P18" s="15"/>
      <c r="Q18" s="15"/>
      <c r="R18" s="15"/>
      <c r="S18" s="15"/>
      <c r="T18" s="15"/>
      <c r="U18" s="15"/>
      <c r="V18" s="15"/>
    </row>
    <row r="19" spans="1:22" ht="28.5" customHeight="1" x14ac:dyDescent="0.25">
      <c r="A19" s="379" t="s">
        <v>228</v>
      </c>
      <c r="B19" s="380"/>
      <c r="C19" s="162"/>
      <c r="D19" s="162"/>
      <c r="E19" s="162"/>
      <c r="F19" s="103"/>
    </row>
    <row r="20" spans="1:22" ht="63" customHeight="1" x14ac:dyDescent="0.25">
      <c r="A20" s="137">
        <v>9</v>
      </c>
      <c r="B20" s="144" t="s">
        <v>229</v>
      </c>
      <c r="C20" s="159">
        <v>1</v>
      </c>
      <c r="D20" s="159"/>
      <c r="E20" s="159"/>
      <c r="F20" s="334" t="s">
        <v>425</v>
      </c>
    </row>
    <row r="21" spans="1:22" ht="45.75" customHeight="1" x14ac:dyDescent="0.25">
      <c r="A21" s="137">
        <v>10</v>
      </c>
      <c r="B21" s="144" t="s">
        <v>230</v>
      </c>
      <c r="C21" s="159">
        <v>1</v>
      </c>
      <c r="D21" s="159"/>
      <c r="E21" s="159"/>
      <c r="F21" s="334" t="s">
        <v>426</v>
      </c>
    </row>
    <row r="22" spans="1:22" ht="40.799999999999997" x14ac:dyDescent="0.25">
      <c r="A22" s="137">
        <v>11</v>
      </c>
      <c r="B22" s="144" t="s">
        <v>80</v>
      </c>
      <c r="C22" s="159">
        <v>1</v>
      </c>
      <c r="D22" s="159"/>
      <c r="E22" s="159"/>
      <c r="F22" s="334" t="s">
        <v>426</v>
      </c>
    </row>
    <row r="23" spans="1:22" ht="40.799999999999997" x14ac:dyDescent="0.25">
      <c r="A23" s="137">
        <v>12</v>
      </c>
      <c r="B23" s="144" t="s">
        <v>123</v>
      </c>
      <c r="C23" s="159">
        <v>1</v>
      </c>
      <c r="D23" s="159"/>
      <c r="E23" s="159"/>
      <c r="F23" s="334" t="s">
        <v>426</v>
      </c>
    </row>
    <row r="24" spans="1:22" ht="47.25" customHeight="1" x14ac:dyDescent="0.25">
      <c r="A24" s="137">
        <v>13</v>
      </c>
      <c r="B24" s="144" t="s">
        <v>81</v>
      </c>
      <c r="C24" s="159">
        <v>1</v>
      </c>
      <c r="D24" s="159"/>
      <c r="E24" s="159"/>
      <c r="F24" s="334" t="s">
        <v>426</v>
      </c>
    </row>
    <row r="25" spans="1:22" ht="20.399999999999999" x14ac:dyDescent="0.25">
      <c r="A25" s="137">
        <v>14</v>
      </c>
      <c r="B25" s="144" t="s">
        <v>231</v>
      </c>
      <c r="C25" s="159">
        <v>1</v>
      </c>
      <c r="D25" s="159"/>
      <c r="E25" s="159"/>
      <c r="F25" s="334" t="s">
        <v>427</v>
      </c>
    </row>
    <row r="26" spans="1:22" ht="30.6" x14ac:dyDescent="0.25">
      <c r="A26" s="137">
        <v>15</v>
      </c>
      <c r="B26" s="144" t="s">
        <v>124</v>
      </c>
      <c r="C26" s="159">
        <v>1</v>
      </c>
      <c r="D26" s="159"/>
      <c r="E26" s="159"/>
      <c r="F26" s="334" t="s">
        <v>428</v>
      </c>
    </row>
    <row r="27" spans="1:22" ht="18.75" customHeight="1" x14ac:dyDescent="0.25">
      <c r="A27" s="91" t="s">
        <v>108</v>
      </c>
      <c r="B27" s="91"/>
      <c r="C27" s="162"/>
      <c r="D27" s="162"/>
      <c r="E27" s="162"/>
      <c r="F27" s="103"/>
    </row>
    <row r="28" spans="1:22" ht="39.75" customHeight="1" x14ac:dyDescent="0.25">
      <c r="A28" s="137">
        <v>16</v>
      </c>
      <c r="B28" s="144" t="s">
        <v>173</v>
      </c>
      <c r="C28" s="159">
        <v>1</v>
      </c>
      <c r="D28" s="159"/>
      <c r="E28" s="159"/>
      <c r="F28" s="334" t="s">
        <v>422</v>
      </c>
    </row>
    <row r="29" spans="1:22" ht="36" customHeight="1" x14ac:dyDescent="0.25">
      <c r="A29" s="137">
        <v>17</v>
      </c>
      <c r="B29" s="144" t="s">
        <v>174</v>
      </c>
      <c r="C29" s="159">
        <v>1</v>
      </c>
      <c r="D29" s="159"/>
      <c r="E29" s="159"/>
      <c r="F29" s="306" t="s">
        <v>415</v>
      </c>
    </row>
    <row r="30" spans="1:22" ht="24" customHeight="1" x14ac:dyDescent="0.25">
      <c r="A30" s="137">
        <v>18</v>
      </c>
      <c r="B30" s="144" t="s">
        <v>232</v>
      </c>
      <c r="C30" s="159">
        <v>1</v>
      </c>
      <c r="D30" s="159"/>
      <c r="E30" s="159"/>
      <c r="F30" s="334" t="s">
        <v>429</v>
      </c>
    </row>
    <row r="31" spans="1:22" ht="27" customHeight="1" x14ac:dyDescent="0.25">
      <c r="A31" s="137">
        <v>19</v>
      </c>
      <c r="B31" s="144" t="s">
        <v>233</v>
      </c>
      <c r="C31" s="159">
        <v>1</v>
      </c>
      <c r="D31" s="159"/>
      <c r="E31" s="159"/>
      <c r="F31" s="334" t="s">
        <v>430</v>
      </c>
    </row>
    <row r="32" spans="1:22" ht="17.25" customHeight="1" x14ac:dyDescent="0.25">
      <c r="A32" s="137">
        <v>20</v>
      </c>
      <c r="B32" s="144" t="s">
        <v>234</v>
      </c>
      <c r="C32" s="159"/>
      <c r="D32" s="159"/>
      <c r="E32" s="159">
        <v>1</v>
      </c>
      <c r="F32" s="30"/>
    </row>
    <row r="33" spans="1:28" ht="13.8" x14ac:dyDescent="0.25">
      <c r="A33" s="97"/>
      <c r="B33" s="105" t="s">
        <v>107</v>
      </c>
      <c r="C33" s="247">
        <f>+COUNT(C4:C32)</f>
        <v>19</v>
      </c>
      <c r="D33" s="247">
        <f>+COUNT(D4:D32)</f>
        <v>0</v>
      </c>
      <c r="E33" s="247"/>
      <c r="F33" s="13"/>
    </row>
    <row r="34" spans="1:28" x14ac:dyDescent="0.25">
      <c r="A34" s="106"/>
      <c r="B34" s="107" t="s">
        <v>125</v>
      </c>
      <c r="C34" s="59"/>
      <c r="D34" s="59"/>
      <c r="E34" s="59" t="s">
        <v>125</v>
      </c>
    </row>
    <row r="35" spans="1:28" x14ac:dyDescent="0.25">
      <c r="A35" s="427" t="s">
        <v>94</v>
      </c>
      <c r="B35" s="427"/>
      <c r="C35" s="432" t="s">
        <v>51</v>
      </c>
      <c r="D35" s="433"/>
      <c r="E35" s="434" t="s">
        <v>95</v>
      </c>
      <c r="F35" s="414">
        <f>+IF(C33+D33=0,0,(C33/(C33+D33)*100))</f>
        <v>100</v>
      </c>
    </row>
    <row r="36" spans="1:28" x14ac:dyDescent="0.25">
      <c r="A36" s="427"/>
      <c r="B36" s="427"/>
      <c r="C36" s="416" t="s">
        <v>96</v>
      </c>
      <c r="D36" s="417"/>
      <c r="E36" s="435"/>
      <c r="F36" s="415"/>
    </row>
    <row r="37" spans="1:28" x14ac:dyDescent="0.25">
      <c r="A37" s="418" t="s">
        <v>97</v>
      </c>
      <c r="B37" s="419"/>
      <c r="C37" s="62" t="s">
        <v>98</v>
      </c>
      <c r="D37" s="63"/>
      <c r="E37" s="64"/>
      <c r="F37" s="424" t="str">
        <f>+IF(F35&gt;81,"SD",IF(F35&gt;61,"MD",IF(F35&gt;41,"ID","ND")))</f>
        <v>SD</v>
      </c>
    </row>
    <row r="38" spans="1:28" x14ac:dyDescent="0.25">
      <c r="A38" s="420"/>
      <c r="B38" s="421"/>
      <c r="C38" s="276" t="s">
        <v>149</v>
      </c>
      <c r="D38" s="65"/>
      <c r="E38" s="66"/>
      <c r="F38" s="425" t="s">
        <v>99</v>
      </c>
    </row>
    <row r="39" spans="1:28" x14ac:dyDescent="0.25">
      <c r="A39" s="420"/>
      <c r="B39" s="421"/>
      <c r="C39" s="276" t="s">
        <v>100</v>
      </c>
      <c r="D39" s="65"/>
      <c r="E39" s="277"/>
      <c r="F39" s="425" t="s">
        <v>99</v>
      </c>
    </row>
    <row r="40" spans="1:28" x14ac:dyDescent="0.25">
      <c r="A40" s="422"/>
      <c r="B40" s="423"/>
      <c r="C40" s="276" t="s">
        <v>101</v>
      </c>
      <c r="D40" s="65"/>
      <c r="E40" s="66"/>
      <c r="F40" s="426" t="s">
        <v>99</v>
      </c>
    </row>
    <row r="41" spans="1:28" x14ac:dyDescent="0.25">
      <c r="A41" s="427" t="s">
        <v>102</v>
      </c>
      <c r="B41" s="428"/>
      <c r="C41" s="67" t="s">
        <v>103</v>
      </c>
      <c r="D41" s="68"/>
      <c r="E41" s="69"/>
      <c r="F41" s="424" t="str">
        <f>+IF(F35&gt;81,"RB",IF(F35&gt;61,"RM",IF(F35&gt;41,"RS","RA")))</f>
        <v>RB</v>
      </c>
    </row>
    <row r="42" spans="1:28" x14ac:dyDescent="0.25">
      <c r="A42" s="427"/>
      <c r="B42" s="428"/>
      <c r="C42" s="276" t="s">
        <v>104</v>
      </c>
      <c r="D42" s="65"/>
      <c r="E42" s="70"/>
      <c r="F42" s="425" t="s">
        <v>99</v>
      </c>
    </row>
    <row r="43" spans="1:28" x14ac:dyDescent="0.25">
      <c r="A43" s="427"/>
      <c r="B43" s="428"/>
      <c r="C43" s="429" t="s">
        <v>105</v>
      </c>
      <c r="D43" s="430"/>
      <c r="E43" s="431"/>
      <c r="F43" s="425" t="s">
        <v>99</v>
      </c>
    </row>
    <row r="44" spans="1:28" x14ac:dyDescent="0.25">
      <c r="A44" s="427"/>
      <c r="B44" s="428"/>
      <c r="C44" s="73" t="s">
        <v>106</v>
      </c>
      <c r="D44" s="74"/>
      <c r="E44" s="75"/>
      <c r="F44" s="426" t="s">
        <v>99</v>
      </c>
    </row>
    <row r="45" spans="1:28" s="79" customFormat="1" x14ac:dyDescent="0.25">
      <c r="A45" s="108"/>
      <c r="B45" s="77"/>
      <c r="C45" s="77"/>
      <c r="D45" s="77"/>
      <c r="E45" s="77"/>
      <c r="F45" s="153"/>
      <c r="G45" s="34"/>
      <c r="H45" s="34"/>
      <c r="I45" s="34"/>
      <c r="J45" s="34"/>
      <c r="K45" s="34"/>
      <c r="L45" s="34"/>
      <c r="M45" s="34"/>
      <c r="N45" s="34"/>
      <c r="O45" s="34"/>
      <c r="P45" s="34"/>
      <c r="Q45" s="34"/>
      <c r="R45" s="34"/>
      <c r="S45" s="34"/>
      <c r="T45" s="34"/>
      <c r="U45" s="34"/>
      <c r="V45" s="34"/>
      <c r="W45" s="34"/>
      <c r="X45" s="34"/>
      <c r="Y45" s="34"/>
      <c r="Z45" s="34"/>
      <c r="AA45" s="34"/>
      <c r="AB45" s="34"/>
    </row>
    <row r="46" spans="1:28" s="79" customFormat="1" ht="33.75" customHeight="1" x14ac:dyDescent="0.25">
      <c r="A46" s="413" t="s">
        <v>85</v>
      </c>
      <c r="B46" s="413"/>
      <c r="C46" s="413"/>
      <c r="D46" s="413"/>
      <c r="E46" s="413"/>
      <c r="F46" s="413"/>
      <c r="G46" s="34"/>
      <c r="H46" s="34"/>
      <c r="I46" s="34"/>
      <c r="J46" s="34"/>
      <c r="K46" s="34"/>
      <c r="L46" s="34"/>
      <c r="M46" s="34"/>
      <c r="N46" s="34"/>
      <c r="O46" s="34"/>
      <c r="P46" s="34"/>
      <c r="Q46" s="34"/>
      <c r="R46" s="34"/>
      <c r="S46" s="34"/>
      <c r="T46" s="34"/>
      <c r="U46" s="34"/>
      <c r="V46" s="34"/>
      <c r="W46" s="34"/>
      <c r="X46" s="34"/>
      <c r="Y46" s="34"/>
      <c r="Z46" s="34"/>
      <c r="AA46" s="34"/>
      <c r="AB46" s="34"/>
    </row>
    <row r="47" spans="1:28" s="79" customFormat="1" x14ac:dyDescent="0.25">
      <c r="A47" s="109"/>
      <c r="B47" s="77"/>
      <c r="C47" s="77"/>
      <c r="D47" s="77"/>
      <c r="E47" s="77"/>
      <c r="F47" s="153"/>
      <c r="G47" s="34"/>
      <c r="H47" s="34"/>
      <c r="I47" s="34"/>
      <c r="J47" s="34"/>
      <c r="K47" s="34"/>
      <c r="L47" s="34"/>
      <c r="M47" s="34"/>
      <c r="N47" s="34"/>
      <c r="O47" s="34"/>
      <c r="P47" s="34"/>
      <c r="Q47" s="34"/>
      <c r="R47" s="34"/>
      <c r="S47" s="34"/>
      <c r="T47" s="34"/>
      <c r="U47" s="34"/>
      <c r="V47" s="34"/>
      <c r="W47" s="34"/>
      <c r="X47" s="34"/>
      <c r="Y47" s="34"/>
      <c r="Z47" s="34"/>
      <c r="AA47" s="34"/>
      <c r="AB47" s="34"/>
    </row>
    <row r="48" spans="1:28" s="79" customFormat="1" x14ac:dyDescent="0.25">
      <c r="A48" s="109"/>
      <c r="F48" s="154"/>
      <c r="G48" s="34"/>
      <c r="H48" s="34"/>
      <c r="I48" s="34"/>
      <c r="J48" s="34"/>
      <c r="K48" s="34"/>
      <c r="L48" s="34"/>
      <c r="M48" s="34"/>
      <c r="N48" s="34"/>
      <c r="O48" s="34"/>
      <c r="P48" s="34"/>
      <c r="Q48" s="34"/>
      <c r="R48" s="34"/>
      <c r="S48" s="34"/>
      <c r="T48" s="34"/>
      <c r="U48" s="34"/>
      <c r="V48" s="34"/>
      <c r="W48" s="34"/>
      <c r="X48" s="34"/>
      <c r="Y48" s="34"/>
      <c r="Z48" s="34"/>
      <c r="AA48" s="34"/>
      <c r="AB48" s="34"/>
    </row>
    <row r="49" spans="1:28" s="79" customFormat="1" x14ac:dyDescent="0.25">
      <c r="A49" s="109"/>
      <c r="F49" s="154"/>
      <c r="G49" s="34"/>
      <c r="H49" s="34"/>
      <c r="I49" s="34"/>
      <c r="J49" s="34"/>
      <c r="K49" s="34"/>
      <c r="L49" s="34"/>
      <c r="M49" s="34"/>
      <c r="N49" s="34"/>
      <c r="O49" s="34"/>
      <c r="P49" s="34"/>
      <c r="Q49" s="34"/>
      <c r="R49" s="34"/>
      <c r="S49" s="34"/>
      <c r="T49" s="34"/>
      <c r="U49" s="34"/>
      <c r="V49" s="34"/>
      <c r="W49" s="34"/>
      <c r="X49" s="34"/>
      <c r="Y49" s="34"/>
      <c r="Z49" s="34"/>
      <c r="AA49" s="34"/>
      <c r="AB49" s="34"/>
    </row>
    <row r="50" spans="1:28" s="79" customFormat="1" x14ac:dyDescent="0.25">
      <c r="A50" s="109"/>
      <c r="F50" s="154"/>
      <c r="G50" s="34"/>
      <c r="H50" s="34"/>
      <c r="I50" s="34"/>
      <c r="J50" s="34"/>
      <c r="K50" s="34"/>
      <c r="L50" s="34"/>
      <c r="M50" s="34"/>
      <c r="N50" s="34"/>
      <c r="O50" s="34"/>
      <c r="P50" s="34"/>
      <c r="Q50" s="34"/>
      <c r="R50" s="34"/>
      <c r="S50" s="34"/>
      <c r="T50" s="34"/>
      <c r="U50" s="34"/>
      <c r="V50" s="34"/>
      <c r="W50" s="34"/>
      <c r="X50" s="34"/>
      <c r="Y50" s="34"/>
      <c r="Z50" s="34"/>
      <c r="AA50" s="34"/>
      <c r="AB50" s="34"/>
    </row>
    <row r="51" spans="1:28" s="79" customFormat="1" ht="15" customHeight="1" x14ac:dyDescent="0.25">
      <c r="A51" s="109"/>
      <c r="F51" s="154"/>
      <c r="G51" s="34"/>
      <c r="H51" s="34"/>
      <c r="I51" s="34"/>
      <c r="J51" s="34"/>
      <c r="K51" s="34"/>
      <c r="L51" s="34"/>
      <c r="M51" s="34"/>
      <c r="N51" s="34"/>
      <c r="O51" s="34"/>
      <c r="P51" s="34"/>
      <c r="Q51" s="34"/>
      <c r="R51" s="34"/>
      <c r="S51" s="34"/>
      <c r="T51" s="34"/>
      <c r="U51" s="34"/>
      <c r="V51" s="34"/>
      <c r="W51" s="34"/>
      <c r="X51" s="34"/>
      <c r="Y51" s="34"/>
      <c r="Z51" s="34"/>
      <c r="AA51" s="34"/>
      <c r="AB51" s="34"/>
    </row>
    <row r="52" spans="1:28" s="79" customFormat="1" x14ac:dyDescent="0.25">
      <c r="A52" s="109"/>
      <c r="F52" s="154"/>
      <c r="G52" s="34"/>
      <c r="H52" s="34"/>
      <c r="I52" s="34"/>
      <c r="J52" s="34"/>
      <c r="K52" s="34"/>
      <c r="L52" s="34"/>
      <c r="M52" s="34"/>
      <c r="N52" s="34"/>
      <c r="O52" s="34"/>
      <c r="P52" s="34"/>
      <c r="Q52" s="34"/>
      <c r="R52" s="34"/>
      <c r="S52" s="34"/>
      <c r="T52" s="34"/>
      <c r="U52" s="34"/>
      <c r="V52" s="34"/>
      <c r="W52" s="34"/>
      <c r="X52" s="34"/>
      <c r="Y52" s="34"/>
      <c r="Z52" s="34"/>
      <c r="AA52" s="34"/>
      <c r="AB52" s="34"/>
    </row>
    <row r="53" spans="1:28" s="79" customFormat="1" x14ac:dyDescent="0.25">
      <c r="A53" s="109"/>
      <c r="F53" s="154"/>
      <c r="G53" s="34"/>
      <c r="H53" s="34"/>
      <c r="I53" s="34"/>
      <c r="J53" s="34"/>
      <c r="K53" s="34"/>
      <c r="L53" s="34"/>
      <c r="M53" s="34"/>
      <c r="N53" s="34"/>
      <c r="O53" s="34"/>
      <c r="P53" s="34"/>
      <c r="Q53" s="34"/>
      <c r="R53" s="34"/>
      <c r="S53" s="34"/>
      <c r="T53" s="34"/>
      <c r="U53" s="34"/>
      <c r="V53" s="34"/>
      <c r="W53" s="34"/>
      <c r="X53" s="34"/>
      <c r="Y53" s="34"/>
      <c r="Z53" s="34"/>
      <c r="AA53" s="34"/>
      <c r="AB53" s="34"/>
    </row>
    <row r="54" spans="1:28" s="79" customFormat="1" x14ac:dyDescent="0.25">
      <c r="A54" s="109"/>
      <c r="F54" s="154"/>
      <c r="G54" s="34"/>
      <c r="H54" s="34"/>
      <c r="I54" s="34"/>
      <c r="J54" s="34"/>
      <c r="K54" s="34"/>
      <c r="L54" s="34"/>
      <c r="M54" s="34"/>
      <c r="N54" s="34"/>
      <c r="O54" s="34"/>
      <c r="P54" s="34"/>
      <c r="Q54" s="34"/>
      <c r="R54" s="34"/>
      <c r="S54" s="34"/>
      <c r="T54" s="34"/>
      <c r="U54" s="34"/>
      <c r="V54" s="34"/>
      <c r="W54" s="34"/>
      <c r="X54" s="34"/>
      <c r="Y54" s="34"/>
      <c r="Z54" s="34"/>
      <c r="AA54" s="34"/>
      <c r="AB54" s="34"/>
    </row>
    <row r="55" spans="1:28" s="79" customFormat="1" x14ac:dyDescent="0.25">
      <c r="A55" s="109"/>
      <c r="F55" s="154"/>
      <c r="G55" s="34"/>
      <c r="H55" s="34"/>
      <c r="I55" s="34"/>
      <c r="J55" s="34"/>
      <c r="K55" s="34"/>
      <c r="L55" s="34"/>
      <c r="M55" s="34"/>
      <c r="N55" s="34"/>
      <c r="O55" s="34"/>
      <c r="P55" s="34"/>
      <c r="Q55" s="34"/>
      <c r="R55" s="34"/>
      <c r="S55" s="34"/>
      <c r="T55" s="34"/>
      <c r="U55" s="34"/>
      <c r="V55" s="34"/>
      <c r="W55" s="34"/>
      <c r="X55" s="34"/>
      <c r="Y55" s="34"/>
      <c r="Z55" s="34"/>
      <c r="AA55" s="34"/>
      <c r="AB55" s="34"/>
    </row>
    <row r="56" spans="1:28" s="79" customFormat="1" x14ac:dyDescent="0.25">
      <c r="A56" s="109"/>
      <c r="F56" s="154"/>
      <c r="G56" s="34"/>
      <c r="H56" s="34"/>
      <c r="I56" s="34"/>
      <c r="J56" s="34"/>
      <c r="K56" s="34"/>
      <c r="L56" s="34"/>
      <c r="M56" s="34"/>
      <c r="N56" s="34"/>
      <c r="O56" s="34"/>
      <c r="P56" s="34"/>
      <c r="Q56" s="34"/>
      <c r="R56" s="34"/>
      <c r="S56" s="34"/>
      <c r="T56" s="34"/>
      <c r="U56" s="34"/>
      <c r="V56" s="34"/>
      <c r="W56" s="34"/>
      <c r="X56" s="34"/>
      <c r="Y56" s="34"/>
      <c r="Z56" s="34"/>
      <c r="AA56" s="34"/>
      <c r="AB56" s="34"/>
    </row>
    <row r="57" spans="1:28" s="79" customFormat="1" x14ac:dyDescent="0.25">
      <c r="A57" s="109"/>
      <c r="F57" s="154"/>
      <c r="G57" s="34"/>
      <c r="H57" s="34"/>
      <c r="I57" s="34"/>
      <c r="J57" s="34"/>
      <c r="K57" s="34"/>
      <c r="L57" s="34"/>
      <c r="M57" s="34"/>
      <c r="N57" s="34"/>
      <c r="O57" s="34"/>
      <c r="P57" s="34"/>
      <c r="Q57" s="34"/>
      <c r="R57" s="34"/>
      <c r="S57" s="34"/>
      <c r="T57" s="34"/>
      <c r="U57" s="34"/>
      <c r="V57" s="34"/>
      <c r="W57" s="34"/>
      <c r="X57" s="34"/>
      <c r="Y57" s="34"/>
      <c r="Z57" s="34"/>
      <c r="AA57" s="34"/>
      <c r="AB57" s="34"/>
    </row>
    <row r="58" spans="1:28" s="79" customFormat="1" x14ac:dyDescent="0.25">
      <c r="A58" s="109"/>
      <c r="F58" s="154"/>
      <c r="G58" s="34"/>
      <c r="H58" s="34"/>
      <c r="I58" s="34"/>
      <c r="J58" s="34"/>
      <c r="K58" s="34"/>
      <c r="L58" s="34"/>
      <c r="M58" s="34"/>
      <c r="N58" s="34"/>
      <c r="O58" s="34"/>
      <c r="P58" s="34"/>
      <c r="Q58" s="34"/>
      <c r="R58" s="34"/>
      <c r="S58" s="34"/>
      <c r="T58" s="34"/>
      <c r="U58" s="34"/>
      <c r="V58" s="34"/>
      <c r="W58" s="34"/>
      <c r="X58" s="34"/>
      <c r="Y58" s="34"/>
      <c r="Z58" s="34"/>
      <c r="AA58" s="34"/>
      <c r="AB58" s="34"/>
    </row>
    <row r="59" spans="1:28" s="79" customFormat="1" x14ac:dyDescent="0.25">
      <c r="A59" s="109"/>
      <c r="F59" s="154"/>
      <c r="G59" s="34"/>
      <c r="H59" s="34"/>
      <c r="I59" s="34"/>
      <c r="J59" s="34"/>
      <c r="K59" s="34"/>
      <c r="L59" s="34"/>
      <c r="M59" s="34"/>
      <c r="N59" s="34"/>
      <c r="O59" s="34"/>
      <c r="P59" s="34"/>
      <c r="Q59" s="34"/>
      <c r="R59" s="34"/>
      <c r="S59" s="34"/>
      <c r="T59" s="34"/>
      <c r="U59" s="34"/>
      <c r="V59" s="34"/>
      <c r="W59" s="34"/>
      <c r="X59" s="34"/>
      <c r="Y59" s="34"/>
      <c r="Z59" s="34"/>
      <c r="AA59" s="34"/>
      <c r="AB59" s="34"/>
    </row>
    <row r="60" spans="1:28" s="79" customFormat="1" x14ac:dyDescent="0.25">
      <c r="A60" s="109"/>
      <c r="F60" s="154"/>
      <c r="G60" s="34"/>
      <c r="H60" s="34"/>
      <c r="I60" s="34"/>
      <c r="J60" s="34"/>
      <c r="K60" s="34"/>
      <c r="L60" s="34"/>
      <c r="M60" s="34"/>
      <c r="N60" s="34"/>
      <c r="O60" s="34"/>
      <c r="P60" s="34"/>
      <c r="Q60" s="34"/>
      <c r="R60" s="34"/>
      <c r="S60" s="34"/>
      <c r="T60" s="34"/>
      <c r="U60" s="34"/>
      <c r="V60" s="34"/>
      <c r="W60" s="34"/>
      <c r="X60" s="34"/>
      <c r="Y60" s="34"/>
      <c r="Z60" s="34"/>
      <c r="AA60" s="34"/>
      <c r="AB60" s="34"/>
    </row>
    <row r="61" spans="1:28" s="79" customFormat="1" x14ac:dyDescent="0.25">
      <c r="A61" s="109"/>
      <c r="F61" s="154"/>
      <c r="G61" s="34"/>
      <c r="H61" s="34"/>
      <c r="I61" s="34"/>
      <c r="J61" s="34"/>
      <c r="K61" s="34"/>
      <c r="L61" s="34"/>
      <c r="M61" s="34"/>
      <c r="N61" s="34"/>
      <c r="O61" s="34"/>
      <c r="P61" s="34"/>
      <c r="Q61" s="34"/>
      <c r="R61" s="34"/>
      <c r="S61" s="34"/>
      <c r="T61" s="34"/>
      <c r="U61" s="34"/>
      <c r="V61" s="34"/>
      <c r="W61" s="34"/>
      <c r="X61" s="34"/>
      <c r="Y61" s="34"/>
      <c r="Z61" s="34"/>
      <c r="AA61" s="34"/>
      <c r="AB61" s="34"/>
    </row>
    <row r="62" spans="1:28" s="79" customFormat="1" x14ac:dyDescent="0.25">
      <c r="A62" s="109"/>
      <c r="F62" s="154"/>
      <c r="G62" s="34"/>
      <c r="H62" s="34"/>
      <c r="I62" s="34"/>
      <c r="J62" s="34"/>
      <c r="K62" s="34"/>
      <c r="L62" s="34"/>
      <c r="M62" s="34"/>
      <c r="N62" s="34"/>
      <c r="O62" s="34"/>
      <c r="P62" s="34"/>
      <c r="Q62" s="34"/>
      <c r="R62" s="34"/>
      <c r="S62" s="34"/>
      <c r="T62" s="34"/>
      <c r="U62" s="34"/>
      <c r="V62" s="34"/>
      <c r="W62" s="34"/>
      <c r="X62" s="34"/>
      <c r="Y62" s="34"/>
      <c r="Z62" s="34"/>
      <c r="AA62" s="34"/>
      <c r="AB62" s="34"/>
    </row>
    <row r="63" spans="1:28" s="79" customFormat="1" x14ac:dyDescent="0.25">
      <c r="A63" s="109"/>
      <c r="F63" s="154"/>
      <c r="G63" s="34"/>
      <c r="H63" s="34"/>
      <c r="I63" s="34"/>
      <c r="J63" s="34"/>
      <c r="K63" s="34"/>
      <c r="L63" s="34"/>
      <c r="M63" s="34"/>
      <c r="N63" s="34"/>
      <c r="O63" s="34"/>
      <c r="P63" s="34"/>
      <c r="Q63" s="34"/>
      <c r="R63" s="34"/>
      <c r="S63" s="34"/>
      <c r="T63" s="34"/>
      <c r="U63" s="34"/>
      <c r="V63" s="34"/>
      <c r="W63" s="34"/>
      <c r="X63" s="34"/>
      <c r="Y63" s="34"/>
      <c r="Z63" s="34"/>
      <c r="AA63" s="34"/>
      <c r="AB63" s="34"/>
    </row>
    <row r="64" spans="1:28" s="79" customFormat="1" x14ac:dyDescent="0.25">
      <c r="A64" s="109"/>
      <c r="F64" s="154"/>
      <c r="G64" s="34"/>
      <c r="H64" s="34"/>
      <c r="I64" s="34"/>
      <c r="J64" s="34"/>
      <c r="K64" s="34"/>
      <c r="L64" s="34"/>
      <c r="M64" s="34"/>
      <c r="N64" s="34"/>
      <c r="O64" s="34"/>
      <c r="P64" s="34"/>
      <c r="Q64" s="34"/>
      <c r="R64" s="34"/>
      <c r="S64" s="34"/>
      <c r="T64" s="34"/>
      <c r="U64" s="34"/>
      <c r="V64" s="34"/>
      <c r="W64" s="34"/>
      <c r="X64" s="34"/>
      <c r="Y64" s="34"/>
      <c r="Z64" s="34"/>
      <c r="AA64" s="34"/>
      <c r="AB64" s="34"/>
    </row>
    <row r="65" spans="1:28" s="79" customFormat="1" x14ac:dyDescent="0.25">
      <c r="A65" s="109"/>
      <c r="F65" s="154"/>
      <c r="G65" s="34"/>
      <c r="H65" s="34"/>
      <c r="I65" s="34"/>
      <c r="J65" s="34"/>
      <c r="K65" s="34"/>
      <c r="L65" s="34"/>
      <c r="M65" s="34"/>
      <c r="N65" s="34"/>
      <c r="O65" s="34"/>
      <c r="P65" s="34"/>
      <c r="Q65" s="34"/>
      <c r="R65" s="34"/>
      <c r="S65" s="34"/>
      <c r="T65" s="34"/>
      <c r="U65" s="34"/>
      <c r="V65" s="34"/>
      <c r="W65" s="34"/>
      <c r="X65" s="34"/>
      <c r="Y65" s="34"/>
      <c r="Z65" s="34"/>
      <c r="AA65" s="34"/>
      <c r="AB65" s="34"/>
    </row>
    <row r="66" spans="1:28" s="79" customFormat="1" x14ac:dyDescent="0.25">
      <c r="A66" s="109"/>
      <c r="F66" s="154"/>
      <c r="G66" s="34"/>
      <c r="H66" s="34"/>
      <c r="I66" s="34"/>
      <c r="J66" s="34"/>
      <c r="K66" s="34"/>
      <c r="L66" s="34"/>
      <c r="M66" s="34"/>
      <c r="N66" s="34"/>
      <c r="O66" s="34"/>
      <c r="P66" s="34"/>
      <c r="Q66" s="34"/>
      <c r="R66" s="34"/>
      <c r="S66" s="34"/>
      <c r="T66" s="34"/>
      <c r="U66" s="34"/>
      <c r="V66" s="34"/>
      <c r="W66" s="34"/>
      <c r="X66" s="34"/>
      <c r="Y66" s="34"/>
      <c r="Z66" s="34"/>
      <c r="AA66" s="34"/>
      <c r="AB66" s="34"/>
    </row>
    <row r="67" spans="1:28" s="79" customFormat="1" x14ac:dyDescent="0.25">
      <c r="A67" s="109"/>
      <c r="F67" s="154"/>
      <c r="G67" s="34"/>
      <c r="H67" s="34"/>
      <c r="I67" s="34"/>
      <c r="J67" s="34"/>
      <c r="K67" s="34"/>
      <c r="L67" s="34"/>
      <c r="M67" s="34"/>
      <c r="N67" s="34"/>
      <c r="O67" s="34"/>
      <c r="P67" s="34"/>
      <c r="Q67" s="34"/>
      <c r="R67" s="34"/>
      <c r="S67" s="34"/>
      <c r="T67" s="34"/>
      <c r="U67" s="34"/>
      <c r="V67" s="34"/>
      <c r="W67" s="34"/>
      <c r="X67" s="34"/>
      <c r="Y67" s="34"/>
      <c r="Z67" s="34"/>
      <c r="AA67" s="34"/>
      <c r="AB67" s="34"/>
    </row>
    <row r="68" spans="1:28" s="79" customFormat="1" x14ac:dyDescent="0.25">
      <c r="A68" s="109"/>
      <c r="F68" s="154"/>
      <c r="G68" s="34"/>
      <c r="H68" s="34"/>
      <c r="I68" s="34"/>
      <c r="J68" s="34"/>
      <c r="K68" s="34"/>
      <c r="L68" s="34"/>
      <c r="M68" s="34"/>
      <c r="N68" s="34"/>
      <c r="O68" s="34"/>
      <c r="P68" s="34"/>
      <c r="Q68" s="34"/>
      <c r="R68" s="34"/>
      <c r="S68" s="34"/>
      <c r="T68" s="34"/>
      <c r="U68" s="34"/>
      <c r="V68" s="34"/>
      <c r="W68" s="34"/>
      <c r="X68" s="34"/>
      <c r="Y68" s="34"/>
      <c r="Z68" s="34"/>
      <c r="AA68" s="34"/>
      <c r="AB68" s="34"/>
    </row>
    <row r="69" spans="1:28" s="79" customFormat="1" x14ac:dyDescent="0.25">
      <c r="A69" s="109"/>
      <c r="F69" s="154"/>
      <c r="G69" s="34"/>
      <c r="H69" s="34"/>
      <c r="I69" s="34"/>
      <c r="J69" s="34"/>
      <c r="K69" s="34"/>
      <c r="L69" s="34"/>
      <c r="M69" s="34"/>
      <c r="N69" s="34"/>
      <c r="O69" s="34"/>
      <c r="P69" s="34"/>
      <c r="Q69" s="34"/>
      <c r="R69" s="34"/>
      <c r="S69" s="34"/>
      <c r="T69" s="34"/>
      <c r="U69" s="34"/>
      <c r="V69" s="34"/>
      <c r="W69" s="34"/>
      <c r="X69" s="34"/>
      <c r="Y69" s="34"/>
      <c r="Z69" s="34"/>
      <c r="AA69" s="34"/>
      <c r="AB69" s="34"/>
    </row>
    <row r="70" spans="1:28" s="79" customFormat="1" x14ac:dyDescent="0.25">
      <c r="A70" s="109"/>
      <c r="F70" s="154"/>
      <c r="G70" s="34"/>
      <c r="H70" s="34"/>
      <c r="I70" s="34"/>
      <c r="J70" s="34"/>
      <c r="K70" s="34"/>
      <c r="L70" s="34"/>
      <c r="M70" s="34"/>
      <c r="N70" s="34"/>
      <c r="O70" s="34"/>
      <c r="P70" s="34"/>
      <c r="Q70" s="34"/>
      <c r="R70" s="34"/>
      <c r="S70" s="34"/>
      <c r="T70" s="34"/>
      <c r="U70" s="34"/>
      <c r="V70" s="34"/>
      <c r="W70" s="34"/>
      <c r="X70" s="34"/>
      <c r="Y70" s="34"/>
      <c r="Z70" s="34"/>
      <c r="AA70" s="34"/>
      <c r="AB70" s="34"/>
    </row>
    <row r="71" spans="1:28" s="79" customFormat="1" x14ac:dyDescent="0.25">
      <c r="A71" s="109"/>
      <c r="F71" s="154"/>
      <c r="G71" s="34"/>
      <c r="H71" s="34"/>
      <c r="I71" s="34"/>
      <c r="J71" s="34"/>
      <c r="K71" s="34"/>
      <c r="L71" s="34"/>
      <c r="M71" s="34"/>
      <c r="N71" s="34"/>
      <c r="O71" s="34"/>
      <c r="P71" s="34"/>
      <c r="Q71" s="34"/>
      <c r="R71" s="34"/>
      <c r="S71" s="34"/>
      <c r="T71" s="34"/>
      <c r="U71" s="34"/>
      <c r="V71" s="34"/>
      <c r="W71" s="34"/>
      <c r="X71" s="34"/>
      <c r="Y71" s="34"/>
      <c r="Z71" s="34"/>
      <c r="AA71" s="34"/>
      <c r="AB71" s="34"/>
    </row>
    <row r="72" spans="1:28" s="79" customFormat="1" x14ac:dyDescent="0.25">
      <c r="A72" s="109"/>
      <c r="F72" s="154"/>
      <c r="G72" s="34"/>
      <c r="H72" s="34"/>
      <c r="I72" s="34"/>
      <c r="J72" s="34"/>
      <c r="K72" s="34"/>
      <c r="L72" s="34"/>
      <c r="M72" s="34"/>
      <c r="N72" s="34"/>
      <c r="O72" s="34"/>
      <c r="P72" s="34"/>
      <c r="Q72" s="34"/>
      <c r="R72" s="34"/>
      <c r="S72" s="34"/>
      <c r="T72" s="34"/>
      <c r="U72" s="34"/>
      <c r="V72" s="34"/>
      <c r="W72" s="34"/>
      <c r="X72" s="34"/>
      <c r="Y72" s="34"/>
      <c r="Z72" s="34"/>
      <c r="AA72" s="34"/>
      <c r="AB72" s="34"/>
    </row>
    <row r="73" spans="1:28" s="79" customFormat="1" x14ac:dyDescent="0.25">
      <c r="A73" s="109"/>
      <c r="F73" s="154"/>
      <c r="G73" s="34"/>
      <c r="H73" s="34"/>
      <c r="I73" s="34"/>
      <c r="J73" s="34"/>
      <c r="K73" s="34"/>
      <c r="L73" s="34"/>
      <c r="M73" s="34"/>
      <c r="N73" s="34"/>
      <c r="O73" s="34"/>
      <c r="P73" s="34"/>
      <c r="Q73" s="34"/>
      <c r="R73" s="34"/>
      <c r="S73" s="34"/>
      <c r="T73" s="34"/>
      <c r="U73" s="34"/>
      <c r="V73" s="34"/>
      <c r="W73" s="34"/>
      <c r="X73" s="34"/>
      <c r="Y73" s="34"/>
      <c r="Z73" s="34"/>
      <c r="AA73" s="34"/>
      <c r="AB73" s="34"/>
    </row>
    <row r="74" spans="1:28" s="79" customFormat="1" x14ac:dyDescent="0.25">
      <c r="A74" s="109"/>
      <c r="F74" s="154"/>
      <c r="G74" s="34"/>
      <c r="H74" s="34"/>
      <c r="I74" s="34"/>
      <c r="J74" s="34"/>
      <c r="K74" s="34"/>
      <c r="L74" s="34"/>
      <c r="M74" s="34"/>
      <c r="N74" s="34"/>
      <c r="O74" s="34"/>
      <c r="P74" s="34"/>
      <c r="Q74" s="34"/>
      <c r="R74" s="34"/>
      <c r="S74" s="34"/>
      <c r="T74" s="34"/>
      <c r="U74" s="34"/>
      <c r="V74" s="34"/>
      <c r="W74" s="34"/>
      <c r="X74" s="34"/>
      <c r="Y74" s="34"/>
      <c r="Z74" s="34"/>
      <c r="AA74" s="34"/>
      <c r="AB74" s="34"/>
    </row>
    <row r="75" spans="1:28" s="79" customFormat="1" x14ac:dyDescent="0.25">
      <c r="A75" s="109"/>
      <c r="F75" s="154"/>
      <c r="G75" s="34"/>
      <c r="H75" s="34"/>
      <c r="I75" s="34"/>
      <c r="J75" s="34"/>
      <c r="K75" s="34"/>
      <c r="L75" s="34"/>
      <c r="M75" s="34"/>
      <c r="N75" s="34"/>
      <c r="O75" s="34"/>
      <c r="P75" s="34"/>
      <c r="Q75" s="34"/>
      <c r="R75" s="34"/>
      <c r="S75" s="34"/>
      <c r="T75" s="34"/>
      <c r="U75" s="34"/>
      <c r="V75" s="34"/>
      <c r="W75" s="34"/>
      <c r="X75" s="34"/>
      <c r="Y75" s="34"/>
      <c r="Z75" s="34"/>
      <c r="AA75" s="34"/>
      <c r="AB75" s="34"/>
    </row>
    <row r="76" spans="1:28" s="79" customFormat="1" x14ac:dyDescent="0.25">
      <c r="A76" s="109"/>
      <c r="F76" s="154"/>
      <c r="G76" s="34"/>
      <c r="H76" s="34"/>
      <c r="I76" s="34"/>
      <c r="J76" s="34"/>
      <c r="K76" s="34"/>
      <c r="L76" s="34"/>
      <c r="M76" s="34"/>
      <c r="N76" s="34"/>
      <c r="O76" s="34"/>
      <c r="P76" s="34"/>
      <c r="Q76" s="34"/>
      <c r="R76" s="34"/>
      <c r="S76" s="34"/>
      <c r="T76" s="34"/>
      <c r="U76" s="34"/>
      <c r="V76" s="34"/>
      <c r="W76" s="34"/>
      <c r="X76" s="34"/>
      <c r="Y76" s="34"/>
      <c r="Z76" s="34"/>
      <c r="AA76" s="34"/>
      <c r="AB76" s="34"/>
    </row>
    <row r="77" spans="1:28" s="79" customFormat="1" x14ac:dyDescent="0.25">
      <c r="A77" s="109"/>
      <c r="F77" s="154"/>
      <c r="G77" s="34"/>
      <c r="H77" s="34"/>
      <c r="I77" s="34"/>
      <c r="J77" s="34"/>
      <c r="K77" s="34"/>
      <c r="L77" s="34"/>
      <c r="M77" s="34"/>
      <c r="N77" s="34"/>
      <c r="O77" s="34"/>
      <c r="P77" s="34"/>
      <c r="Q77" s="34"/>
      <c r="R77" s="34"/>
      <c r="S77" s="34"/>
      <c r="T77" s="34"/>
      <c r="U77" s="34"/>
      <c r="V77" s="34"/>
      <c r="W77" s="34"/>
      <c r="X77" s="34"/>
      <c r="Y77" s="34"/>
      <c r="Z77" s="34"/>
      <c r="AA77" s="34"/>
      <c r="AB77" s="34"/>
    </row>
    <row r="78" spans="1:28" s="79" customFormat="1" x14ac:dyDescent="0.25">
      <c r="A78" s="109"/>
      <c r="F78" s="154"/>
      <c r="G78" s="34"/>
      <c r="H78" s="34"/>
      <c r="I78" s="34"/>
      <c r="J78" s="34"/>
      <c r="K78" s="34"/>
      <c r="L78" s="34"/>
      <c r="M78" s="34"/>
      <c r="N78" s="34"/>
      <c r="O78" s="34"/>
      <c r="P78" s="34"/>
      <c r="Q78" s="34"/>
      <c r="R78" s="34"/>
      <c r="S78" s="34"/>
      <c r="T78" s="34"/>
      <c r="U78" s="34"/>
      <c r="V78" s="34"/>
      <c r="W78" s="34"/>
      <c r="X78" s="34"/>
      <c r="Y78" s="34"/>
      <c r="Z78" s="34"/>
      <c r="AA78" s="34"/>
      <c r="AB78" s="34"/>
    </row>
    <row r="79" spans="1:28" s="79" customFormat="1" x14ac:dyDescent="0.25">
      <c r="A79" s="109"/>
      <c r="F79" s="154"/>
      <c r="G79" s="34"/>
      <c r="H79" s="34"/>
      <c r="I79" s="34"/>
      <c r="J79" s="34"/>
      <c r="K79" s="34"/>
      <c r="L79" s="34"/>
      <c r="M79" s="34"/>
      <c r="N79" s="34"/>
      <c r="O79" s="34"/>
      <c r="P79" s="34"/>
      <c r="Q79" s="34"/>
      <c r="R79" s="34"/>
      <c r="S79" s="34"/>
      <c r="T79" s="34"/>
      <c r="U79" s="34"/>
      <c r="V79" s="34"/>
      <c r="W79" s="34"/>
      <c r="X79" s="34"/>
      <c r="Y79" s="34"/>
      <c r="Z79" s="34"/>
      <c r="AA79" s="34"/>
      <c r="AB79" s="34"/>
    </row>
    <row r="80" spans="1:28" s="79" customFormat="1" x14ac:dyDescent="0.25">
      <c r="A80" s="109"/>
      <c r="F80" s="154"/>
      <c r="G80" s="34"/>
      <c r="H80" s="34"/>
      <c r="I80" s="34"/>
      <c r="J80" s="34"/>
      <c r="K80" s="34"/>
      <c r="L80" s="34"/>
      <c r="M80" s="34"/>
      <c r="N80" s="34"/>
      <c r="O80" s="34"/>
      <c r="P80" s="34"/>
      <c r="Q80" s="34"/>
      <c r="R80" s="34"/>
      <c r="S80" s="34"/>
      <c r="T80" s="34"/>
      <c r="U80" s="34"/>
      <c r="V80" s="34"/>
      <c r="W80" s="34"/>
      <c r="X80" s="34"/>
      <c r="Y80" s="34"/>
      <c r="Z80" s="34"/>
      <c r="AA80" s="34"/>
      <c r="AB80" s="34"/>
    </row>
    <row r="81" spans="1:28" s="79" customFormat="1" x14ac:dyDescent="0.25">
      <c r="A81" s="109"/>
      <c r="F81" s="154"/>
      <c r="G81" s="34"/>
      <c r="H81" s="34"/>
      <c r="I81" s="34"/>
      <c r="J81" s="34"/>
      <c r="K81" s="34"/>
      <c r="L81" s="34"/>
      <c r="M81" s="34"/>
      <c r="N81" s="34"/>
      <c r="O81" s="34"/>
      <c r="P81" s="34"/>
      <c r="Q81" s="34"/>
      <c r="R81" s="34"/>
      <c r="S81" s="34"/>
      <c r="T81" s="34"/>
      <c r="U81" s="34"/>
      <c r="V81" s="34"/>
      <c r="W81" s="34"/>
      <c r="X81" s="34"/>
      <c r="Y81" s="34"/>
      <c r="Z81" s="34"/>
      <c r="AA81" s="34"/>
      <c r="AB81" s="34"/>
    </row>
    <row r="82" spans="1:28" s="79" customFormat="1" x14ac:dyDescent="0.25">
      <c r="A82" s="109"/>
      <c r="F82" s="154"/>
      <c r="G82" s="34"/>
      <c r="H82" s="34"/>
      <c r="I82" s="34"/>
      <c r="J82" s="34"/>
      <c r="K82" s="34"/>
      <c r="L82" s="34"/>
      <c r="M82" s="34"/>
      <c r="N82" s="34"/>
      <c r="O82" s="34"/>
      <c r="P82" s="34"/>
      <c r="Q82" s="34"/>
      <c r="R82" s="34"/>
      <c r="S82" s="34"/>
      <c r="T82" s="34"/>
      <c r="U82" s="34"/>
      <c r="V82" s="34"/>
      <c r="W82" s="34"/>
      <c r="X82" s="34"/>
      <c r="Y82" s="34"/>
      <c r="Z82" s="34"/>
      <c r="AA82" s="34"/>
      <c r="AB82" s="34"/>
    </row>
    <row r="83" spans="1:28" s="79" customFormat="1" x14ac:dyDescent="0.25">
      <c r="A83" s="109"/>
      <c r="F83" s="154"/>
      <c r="G83" s="34"/>
      <c r="H83" s="34"/>
      <c r="I83" s="34"/>
      <c r="J83" s="34"/>
      <c r="K83" s="34"/>
      <c r="L83" s="34"/>
      <c r="M83" s="34"/>
      <c r="N83" s="34"/>
      <c r="O83" s="34"/>
      <c r="P83" s="34"/>
      <c r="Q83" s="34"/>
      <c r="R83" s="34"/>
      <c r="S83" s="34"/>
      <c r="T83" s="34"/>
      <c r="U83" s="34"/>
      <c r="V83" s="34"/>
      <c r="W83" s="34"/>
      <c r="X83" s="34"/>
      <c r="Y83" s="34"/>
      <c r="Z83" s="34"/>
      <c r="AA83" s="34"/>
      <c r="AB83" s="34"/>
    </row>
    <row r="84" spans="1:28" s="79" customFormat="1" x14ac:dyDescent="0.25">
      <c r="A84" s="109"/>
      <c r="F84" s="154"/>
      <c r="G84" s="34"/>
      <c r="H84" s="34"/>
      <c r="I84" s="34"/>
      <c r="J84" s="34"/>
      <c r="K84" s="34"/>
      <c r="L84" s="34"/>
      <c r="M84" s="34"/>
      <c r="N84" s="34"/>
      <c r="O84" s="34"/>
      <c r="P84" s="34"/>
      <c r="Q84" s="34"/>
      <c r="R84" s="34"/>
      <c r="S84" s="34"/>
      <c r="T84" s="34"/>
      <c r="U84" s="34"/>
      <c r="V84" s="34"/>
      <c r="W84" s="34"/>
      <c r="X84" s="34"/>
      <c r="Y84" s="34"/>
      <c r="Z84" s="34"/>
      <c r="AA84" s="34"/>
      <c r="AB84" s="34"/>
    </row>
    <row r="85" spans="1:28" s="79" customFormat="1" x14ac:dyDescent="0.25">
      <c r="A85" s="109"/>
      <c r="F85" s="154"/>
      <c r="G85" s="34"/>
      <c r="H85" s="34"/>
      <c r="I85" s="34"/>
      <c r="J85" s="34"/>
      <c r="K85" s="34"/>
      <c r="L85" s="34"/>
      <c r="M85" s="34"/>
      <c r="N85" s="34"/>
      <c r="O85" s="34"/>
      <c r="P85" s="34"/>
      <c r="Q85" s="34"/>
      <c r="R85" s="34"/>
      <c r="S85" s="34"/>
      <c r="T85" s="34"/>
      <c r="U85" s="34"/>
      <c r="V85" s="34"/>
      <c r="W85" s="34"/>
      <c r="X85" s="34"/>
      <c r="Y85" s="34"/>
      <c r="Z85" s="34"/>
      <c r="AA85" s="34"/>
      <c r="AB85" s="34"/>
    </row>
    <row r="86" spans="1:28" s="79" customFormat="1" x14ac:dyDescent="0.25">
      <c r="A86" s="109"/>
      <c r="F86" s="154"/>
      <c r="G86" s="34"/>
      <c r="H86" s="34"/>
      <c r="I86" s="34"/>
      <c r="J86" s="34"/>
      <c r="K86" s="34"/>
      <c r="L86" s="34"/>
      <c r="M86" s="34"/>
      <c r="N86" s="34"/>
      <c r="O86" s="34"/>
      <c r="P86" s="34"/>
      <c r="Q86" s="34"/>
      <c r="R86" s="34"/>
      <c r="S86" s="34"/>
      <c r="T86" s="34"/>
      <c r="U86" s="34"/>
      <c r="V86" s="34"/>
      <c r="W86" s="34"/>
      <c r="X86" s="34"/>
      <c r="Y86" s="34"/>
      <c r="Z86" s="34"/>
      <c r="AA86" s="34"/>
      <c r="AB86" s="34"/>
    </row>
    <row r="87" spans="1:28" s="79" customFormat="1" x14ac:dyDescent="0.25">
      <c r="A87" s="109"/>
      <c r="F87" s="154"/>
      <c r="G87" s="34"/>
      <c r="H87" s="34"/>
      <c r="I87" s="34"/>
      <c r="J87" s="34"/>
      <c r="K87" s="34"/>
      <c r="L87" s="34"/>
      <c r="M87" s="34"/>
      <c r="N87" s="34"/>
      <c r="O87" s="34"/>
      <c r="P87" s="34"/>
      <c r="Q87" s="34"/>
      <c r="R87" s="34"/>
      <c r="S87" s="34"/>
      <c r="T87" s="34"/>
      <c r="U87" s="34"/>
      <c r="V87" s="34"/>
      <c r="W87" s="34"/>
      <c r="X87" s="34"/>
      <c r="Y87" s="34"/>
      <c r="Z87" s="34"/>
      <c r="AA87" s="34"/>
      <c r="AB87" s="34"/>
    </row>
    <row r="88" spans="1:28" s="79" customFormat="1" x14ac:dyDescent="0.25">
      <c r="A88" s="109"/>
      <c r="F88" s="154"/>
      <c r="G88" s="34"/>
      <c r="H88" s="34"/>
      <c r="I88" s="34"/>
      <c r="J88" s="34"/>
      <c r="K88" s="34"/>
      <c r="L88" s="34"/>
      <c r="M88" s="34"/>
      <c r="N88" s="34"/>
      <c r="O88" s="34"/>
      <c r="P88" s="34"/>
      <c r="Q88" s="34"/>
      <c r="R88" s="34"/>
      <c r="S88" s="34"/>
      <c r="T88" s="34"/>
      <c r="U88" s="34"/>
      <c r="V88" s="34"/>
      <c r="W88" s="34"/>
      <c r="X88" s="34"/>
      <c r="Y88" s="34"/>
      <c r="Z88" s="34"/>
      <c r="AA88" s="34"/>
      <c r="AB88" s="34"/>
    </row>
    <row r="89" spans="1:28" s="79" customFormat="1" x14ac:dyDescent="0.25">
      <c r="A89" s="109"/>
      <c r="F89" s="154"/>
      <c r="G89" s="34"/>
      <c r="H89" s="34"/>
      <c r="I89" s="34"/>
      <c r="J89" s="34"/>
      <c r="K89" s="34"/>
      <c r="L89" s="34"/>
      <c r="M89" s="34"/>
      <c r="N89" s="34"/>
      <c r="O89" s="34"/>
      <c r="P89" s="34"/>
      <c r="Q89" s="34"/>
      <c r="R89" s="34"/>
      <c r="S89" s="34"/>
      <c r="T89" s="34"/>
      <c r="U89" s="34"/>
      <c r="V89" s="34"/>
      <c r="W89" s="34"/>
      <c r="X89" s="34"/>
      <c r="Y89" s="34"/>
      <c r="Z89" s="34"/>
      <c r="AA89" s="34"/>
      <c r="AB89" s="34"/>
    </row>
    <row r="90" spans="1:28" s="79" customFormat="1" x14ac:dyDescent="0.25">
      <c r="A90" s="109"/>
      <c r="F90" s="154"/>
      <c r="G90" s="34"/>
      <c r="H90" s="34"/>
      <c r="I90" s="34"/>
      <c r="J90" s="34"/>
      <c r="K90" s="34"/>
      <c r="L90" s="34"/>
      <c r="M90" s="34"/>
      <c r="N90" s="34"/>
      <c r="O90" s="34"/>
      <c r="P90" s="34"/>
      <c r="Q90" s="34"/>
      <c r="R90" s="34"/>
      <c r="S90" s="34"/>
      <c r="T90" s="34"/>
      <c r="U90" s="34"/>
      <c r="V90" s="34"/>
      <c r="W90" s="34"/>
      <c r="X90" s="34"/>
      <c r="Y90" s="34"/>
      <c r="Z90" s="34"/>
      <c r="AA90" s="34"/>
      <c r="AB90" s="34"/>
    </row>
    <row r="91" spans="1:28" x14ac:dyDescent="0.25">
      <c r="A91" s="109"/>
      <c r="B91" s="60"/>
      <c r="C91" s="60"/>
      <c r="D91" s="60"/>
      <c r="E91" s="60"/>
    </row>
    <row r="92" spans="1:28" x14ac:dyDescent="0.25">
      <c r="A92" s="109"/>
      <c r="B92" s="60"/>
      <c r="C92" s="60"/>
      <c r="D92" s="60"/>
      <c r="E92" s="60"/>
    </row>
    <row r="93" spans="1:28" x14ac:dyDescent="0.25">
      <c r="A93" s="109"/>
      <c r="B93" s="60"/>
      <c r="C93" s="60"/>
      <c r="D93" s="60"/>
      <c r="E93" s="60"/>
    </row>
    <row r="94" spans="1:28" x14ac:dyDescent="0.25">
      <c r="A94" s="109"/>
      <c r="B94" s="60"/>
      <c r="C94" s="60"/>
      <c r="D94" s="60"/>
      <c r="E94" s="60"/>
    </row>
    <row r="95" spans="1:28" x14ac:dyDescent="0.25">
      <c r="A95" s="109"/>
      <c r="B95" s="60"/>
      <c r="C95" s="60"/>
      <c r="D95" s="60"/>
      <c r="E95" s="60"/>
    </row>
    <row r="96" spans="1:28" x14ac:dyDescent="0.25">
      <c r="A96" s="109"/>
      <c r="B96" s="60"/>
      <c r="C96" s="60"/>
      <c r="D96" s="60"/>
      <c r="E96" s="60"/>
    </row>
    <row r="97" spans="1:1" x14ac:dyDescent="0.25">
      <c r="A97" s="109"/>
    </row>
    <row r="98" spans="1:1" x14ac:dyDescent="0.25">
      <c r="A98" s="109"/>
    </row>
    <row r="99" spans="1:1" x14ac:dyDescent="0.25">
      <c r="A99" s="109"/>
    </row>
    <row r="100" spans="1:1" x14ac:dyDescent="0.25">
      <c r="A100" s="109"/>
    </row>
    <row r="101" spans="1:1" x14ac:dyDescent="0.25">
      <c r="A101" s="109"/>
    </row>
    <row r="102" spans="1:1" x14ac:dyDescent="0.25">
      <c r="A102" s="109"/>
    </row>
    <row r="103" spans="1:1" x14ac:dyDescent="0.25">
      <c r="A103" s="109"/>
    </row>
    <row r="104" spans="1:1" x14ac:dyDescent="0.25">
      <c r="A104" s="109"/>
    </row>
    <row r="105" spans="1:1" x14ac:dyDescent="0.25">
      <c r="A105" s="109"/>
    </row>
    <row r="106" spans="1:1" x14ac:dyDescent="0.25">
      <c r="A106" s="109"/>
    </row>
    <row r="107" spans="1:1" x14ac:dyDescent="0.25">
      <c r="A107" s="109"/>
    </row>
    <row r="108" spans="1:1" x14ac:dyDescent="0.25">
      <c r="A108" s="109"/>
    </row>
    <row r="109" spans="1:1" x14ac:dyDescent="0.25">
      <c r="A109" s="109"/>
    </row>
    <row r="110" spans="1:1" x14ac:dyDescent="0.25">
      <c r="A110" s="109"/>
    </row>
    <row r="111" spans="1:1" x14ac:dyDescent="0.25">
      <c r="A111" s="109"/>
    </row>
    <row r="112" spans="1:1" x14ac:dyDescent="0.25">
      <c r="A112" s="109"/>
    </row>
    <row r="113" spans="1:1" x14ac:dyDescent="0.25">
      <c r="A113" s="109"/>
    </row>
    <row r="114" spans="1:1" x14ac:dyDescent="0.25">
      <c r="A114" s="109"/>
    </row>
    <row r="115" spans="1:1" x14ac:dyDescent="0.25">
      <c r="A115" s="109"/>
    </row>
    <row r="116" spans="1:1" x14ac:dyDescent="0.25">
      <c r="A116" s="109"/>
    </row>
    <row r="117" spans="1:1" x14ac:dyDescent="0.25">
      <c r="A117" s="109"/>
    </row>
    <row r="118" spans="1:1" x14ac:dyDescent="0.25">
      <c r="A118" s="109"/>
    </row>
    <row r="119" spans="1:1" x14ac:dyDescent="0.25">
      <c r="A119" s="109"/>
    </row>
    <row r="120" spans="1:1" x14ac:dyDescent="0.25">
      <c r="A120" s="109"/>
    </row>
  </sheetData>
  <mergeCells count="32">
    <mergeCell ref="A46:F46"/>
    <mergeCell ref="F35:F36"/>
    <mergeCell ref="C36:D36"/>
    <mergeCell ref="A37:B40"/>
    <mergeCell ref="F37:F40"/>
    <mergeCell ref="A41:B44"/>
    <mergeCell ref="F41:F44"/>
    <mergeCell ref="C43:E43"/>
    <mergeCell ref="A35:B36"/>
    <mergeCell ref="C35:D35"/>
    <mergeCell ref="E35:E36"/>
    <mergeCell ref="F4:F6"/>
    <mergeCell ref="F8:F11"/>
    <mergeCell ref="F16:F18"/>
    <mergeCell ref="E4:E6"/>
    <mergeCell ref="B8:B11"/>
    <mergeCell ref="C8:C11"/>
    <mergeCell ref="D8:D11"/>
    <mergeCell ref="E8:E11"/>
    <mergeCell ref="B4:B6"/>
    <mergeCell ref="C4:C6"/>
    <mergeCell ref="D4:D6"/>
    <mergeCell ref="A1:B1"/>
    <mergeCell ref="A19:B19"/>
    <mergeCell ref="C16:C18"/>
    <mergeCell ref="D16:D18"/>
    <mergeCell ref="E16:E18"/>
    <mergeCell ref="B16:B18"/>
    <mergeCell ref="A16:A18"/>
    <mergeCell ref="A8:A11"/>
    <mergeCell ref="A3:B3"/>
    <mergeCell ref="A4:A6"/>
  </mergeCells>
  <hyperlinks>
    <hyperlink ref="F41:F44" location="'Resumen de Resultados'!G10" display="'Resumen de Resultados'!G10" xr:uid="{00000000-0004-0000-0100-000000000000}"/>
    <hyperlink ref="F37:F40" location="'Resumen de Resultados'!F10" display="'Resumen de Resultados'!F10" xr:uid="{00000000-0004-0000-0100-000001000000}"/>
    <hyperlink ref="F35:F36" location="'Resumen de Resultados'!C10" display="'Resumen de Resultados'!C10" xr:uid="{00000000-0004-0000-0100-000002000000}"/>
  </hyperlinks>
  <printOptions horizontalCentered="1"/>
  <pageMargins left="0.2" right="0.2" top="0.5" bottom="0.25" header="0.3" footer="0.3"/>
  <pageSetup scale="75"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F72"/>
  <sheetViews>
    <sheetView showGridLines="0" zoomScaleNormal="100" workbookViewId="0">
      <selection activeCell="F7" sqref="F7"/>
    </sheetView>
  </sheetViews>
  <sheetFormatPr defaultColWidth="11.44140625" defaultRowHeight="13.2" x14ac:dyDescent="0.25"/>
  <cols>
    <col min="1" max="1" width="3.33203125" style="78" customWidth="1"/>
    <col min="2" max="2" width="66.109375" style="96" customWidth="1"/>
    <col min="3" max="3" width="5.6640625" style="96" customWidth="1"/>
    <col min="4" max="4" width="6.5546875" style="96" customWidth="1"/>
    <col min="5" max="5" width="7" style="96" customWidth="1"/>
    <col min="6" max="6" width="48.33203125" style="154" customWidth="1"/>
    <col min="7" max="16384" width="11.44140625" style="51"/>
  </cols>
  <sheetData>
    <row r="1" spans="1:6" ht="35.25" customHeight="1" x14ac:dyDescent="0.25">
      <c r="A1" s="377" t="s">
        <v>25</v>
      </c>
      <c r="B1" s="378"/>
      <c r="C1" s="98" t="s">
        <v>51</v>
      </c>
      <c r="D1" s="98" t="s">
        <v>52</v>
      </c>
      <c r="E1" s="99" t="s">
        <v>50</v>
      </c>
      <c r="F1" s="150" t="s">
        <v>287</v>
      </c>
    </row>
    <row r="2" spans="1:6" ht="13.5" customHeight="1" x14ac:dyDescent="0.25">
      <c r="A2" s="450" t="s">
        <v>218</v>
      </c>
      <c r="B2" s="451"/>
      <c r="C2" s="451"/>
      <c r="D2" s="451"/>
      <c r="E2" s="452"/>
      <c r="F2" s="13"/>
    </row>
    <row r="3" spans="1:6" s="55" customFormat="1" ht="16.5" customHeight="1" x14ac:dyDescent="0.25">
      <c r="A3" s="453" t="s">
        <v>160</v>
      </c>
      <c r="B3" s="453"/>
      <c r="C3" s="53"/>
      <c r="D3" s="53"/>
      <c r="E3" s="53"/>
      <c r="F3" s="54"/>
    </row>
    <row r="4" spans="1:6" s="55" customFormat="1" ht="16.5" customHeight="1" x14ac:dyDescent="0.25">
      <c r="A4" s="165">
        <v>1</v>
      </c>
      <c r="B4" s="167" t="s">
        <v>155</v>
      </c>
      <c r="C4" s="244">
        <v>1</v>
      </c>
      <c r="D4" s="245"/>
      <c r="E4" s="245"/>
      <c r="F4" s="268" t="s">
        <v>416</v>
      </c>
    </row>
    <row r="5" spans="1:6" s="55" customFormat="1" ht="73.5" customHeight="1" x14ac:dyDescent="0.25">
      <c r="A5" s="56">
        <v>2</v>
      </c>
      <c r="B5" s="81" t="s">
        <v>161</v>
      </c>
      <c r="C5" s="246">
        <v>1</v>
      </c>
      <c r="D5" s="246"/>
      <c r="E5" s="246"/>
      <c r="F5" s="149"/>
    </row>
    <row r="6" spans="1:6" s="55" customFormat="1" ht="36.75" customHeight="1" x14ac:dyDescent="0.25">
      <c r="A6" s="89">
        <v>3</v>
      </c>
      <c r="B6" s="83" t="s">
        <v>157</v>
      </c>
      <c r="C6" s="246"/>
      <c r="D6" s="246"/>
      <c r="E6" s="246">
        <v>1</v>
      </c>
      <c r="F6" s="54"/>
    </row>
    <row r="7" spans="1:6" s="55" customFormat="1" ht="33.75" customHeight="1" x14ac:dyDescent="0.25">
      <c r="A7" s="89">
        <v>4</v>
      </c>
      <c r="B7" s="83" t="s">
        <v>158</v>
      </c>
      <c r="C7" s="246">
        <v>1</v>
      </c>
      <c r="D7" s="246"/>
      <c r="E7" s="246"/>
      <c r="F7" s="149"/>
    </row>
    <row r="8" spans="1:6" ht="15.75" customHeight="1" x14ac:dyDescent="0.25">
      <c r="A8" s="112" t="s">
        <v>109</v>
      </c>
      <c r="B8" s="113"/>
      <c r="C8" s="246"/>
      <c r="D8" s="246"/>
      <c r="E8" s="246"/>
      <c r="F8" s="155"/>
    </row>
    <row r="9" spans="1:6" ht="15.75" customHeight="1" x14ac:dyDescent="0.25">
      <c r="A9" s="436">
        <v>5</v>
      </c>
      <c r="B9" s="455" t="s">
        <v>162</v>
      </c>
      <c r="C9" s="438">
        <v>1</v>
      </c>
      <c r="D9" s="438"/>
      <c r="E9" s="438"/>
      <c r="F9" s="441"/>
    </row>
    <row r="10" spans="1:6" ht="13.5" customHeight="1" x14ac:dyDescent="0.25">
      <c r="A10" s="437"/>
      <c r="B10" s="456"/>
      <c r="C10" s="439"/>
      <c r="D10" s="439"/>
      <c r="E10" s="439"/>
      <c r="F10" s="442"/>
    </row>
    <row r="11" spans="1:6" ht="13.5" customHeight="1" x14ac:dyDescent="0.25">
      <c r="A11" s="437"/>
      <c r="B11" s="456"/>
      <c r="C11" s="439"/>
      <c r="D11" s="439"/>
      <c r="E11" s="439"/>
      <c r="F11" s="442"/>
    </row>
    <row r="12" spans="1:6" ht="13.5" customHeight="1" x14ac:dyDescent="0.25">
      <c r="A12" s="437"/>
      <c r="B12" s="456"/>
      <c r="C12" s="439"/>
      <c r="D12" s="439"/>
      <c r="E12" s="439"/>
      <c r="F12" s="443"/>
    </row>
    <row r="13" spans="1:6" ht="20.399999999999999" x14ac:dyDescent="0.25">
      <c r="A13" s="56">
        <v>6</v>
      </c>
      <c r="B13" s="81" t="s">
        <v>156</v>
      </c>
      <c r="C13" s="246">
        <v>1</v>
      </c>
      <c r="D13" s="246"/>
      <c r="E13" s="246"/>
      <c r="F13" s="30"/>
    </row>
    <row r="14" spans="1:6" ht="32.25" customHeight="1" x14ac:dyDescent="0.25">
      <c r="A14" s="56">
        <v>7</v>
      </c>
      <c r="B14" s="81" t="s">
        <v>163</v>
      </c>
      <c r="C14" s="265">
        <v>1</v>
      </c>
      <c r="D14" s="246"/>
      <c r="E14" s="246"/>
      <c r="F14" s="30"/>
    </row>
    <row r="15" spans="1:6" ht="28.5" customHeight="1" x14ac:dyDescent="0.25">
      <c r="A15" s="56">
        <v>8</v>
      </c>
      <c r="B15" s="81" t="s">
        <v>164</v>
      </c>
      <c r="C15" s="246">
        <v>1</v>
      </c>
      <c r="D15" s="246"/>
      <c r="E15" s="246"/>
      <c r="F15" s="30"/>
    </row>
    <row r="16" spans="1:6" ht="20.399999999999999" x14ac:dyDescent="0.25">
      <c r="A16" s="56">
        <v>9</v>
      </c>
      <c r="B16" s="81" t="s">
        <v>129</v>
      </c>
      <c r="C16" s="246">
        <v>1</v>
      </c>
      <c r="D16" s="246"/>
      <c r="E16" s="246"/>
      <c r="F16" s="30"/>
    </row>
    <row r="17" spans="1:6" ht="27.75" customHeight="1" x14ac:dyDescent="0.25">
      <c r="A17" s="56">
        <v>10</v>
      </c>
      <c r="B17" s="81" t="s">
        <v>130</v>
      </c>
      <c r="C17" s="246">
        <v>1</v>
      </c>
      <c r="D17" s="246"/>
      <c r="E17" s="246"/>
      <c r="F17" s="307" t="s">
        <v>319</v>
      </c>
    </row>
    <row r="18" spans="1:6" ht="12" customHeight="1" x14ac:dyDescent="0.25">
      <c r="A18" s="436">
        <v>11</v>
      </c>
      <c r="B18" s="455" t="s">
        <v>165</v>
      </c>
      <c r="C18" s="438">
        <v>1</v>
      </c>
      <c r="D18" s="438"/>
      <c r="E18" s="438"/>
      <c r="F18" s="444" t="s">
        <v>319</v>
      </c>
    </row>
    <row r="19" spans="1:6" ht="12" customHeight="1" x14ac:dyDescent="0.25">
      <c r="A19" s="437"/>
      <c r="B19" s="456"/>
      <c r="C19" s="439"/>
      <c r="D19" s="439"/>
      <c r="E19" s="439"/>
      <c r="F19" s="445"/>
    </row>
    <row r="20" spans="1:6" ht="12" customHeight="1" x14ac:dyDescent="0.25">
      <c r="A20" s="437"/>
      <c r="B20" s="456"/>
      <c r="C20" s="439"/>
      <c r="D20" s="439"/>
      <c r="E20" s="439"/>
      <c r="F20" s="445"/>
    </row>
    <row r="21" spans="1:6" ht="12" customHeight="1" x14ac:dyDescent="0.25">
      <c r="A21" s="458"/>
      <c r="B21" s="457"/>
      <c r="C21" s="454"/>
      <c r="D21" s="454"/>
      <c r="E21" s="454"/>
      <c r="F21" s="446"/>
    </row>
    <row r="22" spans="1:6" ht="27.75" customHeight="1" x14ac:dyDescent="0.25">
      <c r="A22" s="56">
        <v>12</v>
      </c>
      <c r="B22" s="81" t="s">
        <v>203</v>
      </c>
      <c r="C22" s="246">
        <v>1</v>
      </c>
      <c r="D22" s="246"/>
      <c r="E22" s="246"/>
      <c r="F22" s="308"/>
    </row>
    <row r="23" spans="1:6" ht="51.75" customHeight="1" x14ac:dyDescent="0.25">
      <c r="A23" s="56">
        <v>13</v>
      </c>
      <c r="B23" s="81" t="s">
        <v>166</v>
      </c>
      <c r="C23" s="246">
        <v>1</v>
      </c>
      <c r="D23" s="246"/>
      <c r="E23" s="246"/>
      <c r="F23" s="308" t="s">
        <v>349</v>
      </c>
    </row>
    <row r="24" spans="1:6" ht="18.75" customHeight="1" x14ac:dyDescent="0.25">
      <c r="A24" s="390">
        <v>14</v>
      </c>
      <c r="B24" s="455" t="s">
        <v>216</v>
      </c>
      <c r="C24" s="459">
        <v>1</v>
      </c>
      <c r="D24" s="459"/>
      <c r="E24" s="459"/>
      <c r="F24" s="447" t="s">
        <v>431</v>
      </c>
    </row>
    <row r="25" spans="1:6" ht="18.75" customHeight="1" x14ac:dyDescent="0.25">
      <c r="A25" s="391"/>
      <c r="B25" s="456"/>
      <c r="C25" s="460"/>
      <c r="D25" s="460"/>
      <c r="E25" s="460"/>
      <c r="F25" s="448"/>
    </row>
    <row r="26" spans="1:6" ht="18.75" customHeight="1" x14ac:dyDescent="0.25">
      <c r="A26" s="392"/>
      <c r="B26" s="457"/>
      <c r="C26" s="461"/>
      <c r="D26" s="461"/>
      <c r="E26" s="461"/>
      <c r="F26" s="449"/>
    </row>
    <row r="27" spans="1:6" ht="40.5" customHeight="1" x14ac:dyDescent="0.25">
      <c r="A27" s="82">
        <v>15</v>
      </c>
      <c r="B27" s="81" t="s">
        <v>204</v>
      </c>
      <c r="C27" s="265">
        <v>1</v>
      </c>
      <c r="D27" s="265"/>
      <c r="E27" s="265"/>
      <c r="F27" s="335" t="s">
        <v>432</v>
      </c>
    </row>
    <row r="28" spans="1:6" ht="33.75" customHeight="1" x14ac:dyDescent="0.25">
      <c r="A28" s="136">
        <v>16</v>
      </c>
      <c r="B28" s="134" t="s">
        <v>217</v>
      </c>
      <c r="C28" s="246"/>
      <c r="D28" s="246"/>
      <c r="E28" s="246">
        <v>1</v>
      </c>
      <c r="F28" s="307"/>
    </row>
    <row r="29" spans="1:6" ht="62.25" customHeight="1" x14ac:dyDescent="0.25">
      <c r="A29" s="56">
        <v>17</v>
      </c>
      <c r="B29" s="81" t="s">
        <v>131</v>
      </c>
      <c r="C29" s="265">
        <v>1</v>
      </c>
      <c r="D29" s="246"/>
      <c r="E29" s="246"/>
      <c r="F29" s="307" t="s">
        <v>417</v>
      </c>
    </row>
    <row r="30" spans="1:6" ht="18" customHeight="1" x14ac:dyDescent="0.25">
      <c r="A30" s="112" t="s">
        <v>110</v>
      </c>
      <c r="B30" s="113"/>
      <c r="C30" s="246"/>
      <c r="D30" s="246"/>
      <c r="E30" s="246"/>
      <c r="F30" s="30"/>
    </row>
    <row r="31" spans="1:6" ht="39.75" customHeight="1" x14ac:dyDescent="0.25">
      <c r="A31" s="137">
        <v>18</v>
      </c>
      <c r="B31" s="134" t="s">
        <v>167</v>
      </c>
      <c r="C31" s="246"/>
      <c r="D31" s="246"/>
      <c r="E31" s="246">
        <v>1</v>
      </c>
      <c r="F31" s="30"/>
    </row>
    <row r="32" spans="1:6" ht="39.75" customHeight="1" x14ac:dyDescent="0.25">
      <c r="A32" s="82">
        <v>19</v>
      </c>
      <c r="B32" s="81" t="s">
        <v>159</v>
      </c>
      <c r="C32" s="246"/>
      <c r="D32" s="246"/>
      <c r="E32" s="246">
        <v>1</v>
      </c>
      <c r="F32" s="149"/>
    </row>
    <row r="33" spans="1:6" s="85" customFormat="1" ht="17.25" customHeight="1" x14ac:dyDescent="0.25">
      <c r="A33" s="82">
        <v>20</v>
      </c>
      <c r="B33" s="81" t="s">
        <v>302</v>
      </c>
      <c r="C33" s="246"/>
      <c r="D33" s="246"/>
      <c r="E33" s="246">
        <v>1</v>
      </c>
      <c r="F33" s="84"/>
    </row>
    <row r="34" spans="1:6" ht="16.5" customHeight="1" x14ac:dyDescent="0.25">
      <c r="A34" s="112" t="s">
        <v>111</v>
      </c>
      <c r="B34" s="113"/>
      <c r="C34" s="246"/>
      <c r="D34" s="246"/>
      <c r="E34" s="246"/>
      <c r="F34" s="30"/>
    </row>
    <row r="35" spans="1:6" ht="27" customHeight="1" x14ac:dyDescent="0.25">
      <c r="A35" s="135">
        <v>21</v>
      </c>
      <c r="B35" s="139" t="s">
        <v>219</v>
      </c>
      <c r="C35" s="246">
        <v>1</v>
      </c>
      <c r="D35" s="246"/>
      <c r="E35" s="246"/>
      <c r="F35" s="149"/>
    </row>
    <row r="36" spans="1:6" ht="68.25" customHeight="1" x14ac:dyDescent="0.25">
      <c r="A36" s="135">
        <v>22</v>
      </c>
      <c r="B36" s="139" t="s">
        <v>221</v>
      </c>
      <c r="C36" s="246"/>
      <c r="D36" s="246"/>
      <c r="E36" s="246">
        <v>1</v>
      </c>
      <c r="F36" s="30"/>
    </row>
    <row r="37" spans="1:6" ht="17.25" customHeight="1" x14ac:dyDescent="0.25">
      <c r="A37" s="112" t="s">
        <v>112</v>
      </c>
      <c r="B37" s="113"/>
      <c r="C37" s="246"/>
      <c r="D37" s="246"/>
      <c r="E37" s="246"/>
      <c r="F37" s="156"/>
    </row>
    <row r="38" spans="1:6" ht="13.8" x14ac:dyDescent="0.25">
      <c r="A38" s="135">
        <v>23</v>
      </c>
      <c r="B38" s="134" t="s">
        <v>168</v>
      </c>
      <c r="C38" s="246">
        <v>1</v>
      </c>
      <c r="D38" s="246"/>
      <c r="E38" s="246"/>
      <c r="F38" s="30"/>
    </row>
    <row r="39" spans="1:6" ht="26.25" customHeight="1" x14ac:dyDescent="0.25">
      <c r="A39" s="135">
        <v>24</v>
      </c>
      <c r="B39" s="134" t="s">
        <v>0</v>
      </c>
      <c r="C39" s="246">
        <v>1</v>
      </c>
      <c r="D39" s="246"/>
      <c r="E39" s="246"/>
      <c r="F39" s="30"/>
    </row>
    <row r="40" spans="1:6" ht="33" customHeight="1" x14ac:dyDescent="0.25">
      <c r="A40" s="135">
        <v>25</v>
      </c>
      <c r="B40" s="134" t="s">
        <v>1</v>
      </c>
      <c r="C40" s="246">
        <v>1</v>
      </c>
      <c r="D40" s="246"/>
      <c r="E40" s="246"/>
      <c r="F40" s="30"/>
    </row>
    <row r="41" spans="1:6" ht="27.75" customHeight="1" x14ac:dyDescent="0.25">
      <c r="A41" s="135">
        <v>26</v>
      </c>
      <c r="B41" s="134" t="s">
        <v>2</v>
      </c>
      <c r="C41" s="246">
        <v>1</v>
      </c>
      <c r="D41" s="246"/>
      <c r="E41" s="246"/>
      <c r="F41" s="30"/>
    </row>
    <row r="42" spans="1:6" ht="42.75" customHeight="1" x14ac:dyDescent="0.25">
      <c r="A42" s="135">
        <v>27</v>
      </c>
      <c r="B42" s="134" t="s">
        <v>3</v>
      </c>
      <c r="C42" s="246">
        <v>1</v>
      </c>
      <c r="D42" s="246"/>
      <c r="E42" s="246"/>
      <c r="F42" s="30"/>
    </row>
    <row r="43" spans="1:6" ht="29.25" customHeight="1" x14ac:dyDescent="0.25">
      <c r="A43" s="453" t="s">
        <v>113</v>
      </c>
      <c r="B43" s="453"/>
      <c r="C43" s="246"/>
      <c r="D43" s="246"/>
      <c r="E43" s="246"/>
      <c r="F43" s="30"/>
    </row>
    <row r="44" spans="1:6" ht="13.8" x14ac:dyDescent="0.25">
      <c r="A44" s="135">
        <v>28</v>
      </c>
      <c r="B44" s="134" t="s">
        <v>4</v>
      </c>
      <c r="C44" s="246"/>
      <c r="D44" s="246"/>
      <c r="E44" s="246">
        <v>1</v>
      </c>
      <c r="F44" s="30"/>
    </row>
    <row r="45" spans="1:6" ht="13.8" x14ac:dyDescent="0.25">
      <c r="A45" s="135">
        <v>29</v>
      </c>
      <c r="B45" s="134" t="s">
        <v>5</v>
      </c>
      <c r="C45" s="246"/>
      <c r="D45" s="246"/>
      <c r="E45" s="246">
        <v>1</v>
      </c>
      <c r="F45" s="30"/>
    </row>
    <row r="46" spans="1:6" ht="20.399999999999999" x14ac:dyDescent="0.25">
      <c r="A46" s="135">
        <v>30</v>
      </c>
      <c r="B46" s="138" t="s">
        <v>205</v>
      </c>
      <c r="C46" s="246"/>
      <c r="D46" s="246"/>
      <c r="E46" s="246">
        <v>1</v>
      </c>
      <c r="F46" s="30"/>
    </row>
    <row r="47" spans="1:6" ht="13.8" x14ac:dyDescent="0.25">
      <c r="A47" s="135">
        <v>31</v>
      </c>
      <c r="B47" s="134" t="s">
        <v>6</v>
      </c>
      <c r="C47" s="246"/>
      <c r="D47" s="246"/>
      <c r="E47" s="246">
        <v>1</v>
      </c>
      <c r="F47" s="30"/>
    </row>
    <row r="48" spans="1:6" ht="13.8" x14ac:dyDescent="0.25">
      <c r="A48" s="135">
        <v>32</v>
      </c>
      <c r="B48" s="134" t="s">
        <v>220</v>
      </c>
      <c r="C48" s="246"/>
      <c r="D48" s="246"/>
      <c r="E48" s="246">
        <v>1</v>
      </c>
      <c r="F48" s="30"/>
    </row>
    <row r="49" spans="1:6" ht="15.75" customHeight="1" x14ac:dyDescent="0.25">
      <c r="A49" s="135">
        <v>33</v>
      </c>
      <c r="B49" s="134" t="s">
        <v>7</v>
      </c>
      <c r="C49" s="246"/>
      <c r="D49" s="246"/>
      <c r="E49" s="246">
        <v>1</v>
      </c>
      <c r="F49" s="30"/>
    </row>
    <row r="50" spans="1:6" ht="27" customHeight="1" x14ac:dyDescent="0.25">
      <c r="A50" s="453" t="s">
        <v>114</v>
      </c>
      <c r="B50" s="453"/>
      <c r="C50" s="246"/>
      <c r="D50" s="246"/>
      <c r="E50" s="246"/>
      <c r="F50" s="30"/>
    </row>
    <row r="51" spans="1:6" ht="13.8" x14ac:dyDescent="0.25">
      <c r="A51" s="135">
        <v>34</v>
      </c>
      <c r="B51" s="134" t="s">
        <v>4</v>
      </c>
      <c r="C51" s="246">
        <v>1</v>
      </c>
      <c r="D51" s="246"/>
      <c r="E51" s="246"/>
      <c r="F51" s="30"/>
    </row>
    <row r="52" spans="1:6" ht="13.8" x14ac:dyDescent="0.25">
      <c r="A52" s="135">
        <v>35</v>
      </c>
      <c r="B52" s="134" t="s">
        <v>5</v>
      </c>
      <c r="C52" s="246">
        <v>1</v>
      </c>
      <c r="D52" s="246"/>
      <c r="E52" s="246"/>
      <c r="F52" s="30"/>
    </row>
    <row r="53" spans="1:6" ht="20.399999999999999" x14ac:dyDescent="0.25">
      <c r="A53" s="135">
        <v>36</v>
      </c>
      <c r="B53" s="134" t="s">
        <v>128</v>
      </c>
      <c r="C53" s="246">
        <v>1</v>
      </c>
      <c r="D53" s="246"/>
      <c r="E53" s="246"/>
      <c r="F53" s="30"/>
    </row>
    <row r="54" spans="1:6" ht="13.8" x14ac:dyDescent="0.25">
      <c r="A54" s="135">
        <v>37</v>
      </c>
      <c r="B54" s="134" t="s">
        <v>8</v>
      </c>
      <c r="C54" s="246">
        <v>1</v>
      </c>
      <c r="D54" s="246"/>
      <c r="E54" s="246"/>
      <c r="F54" s="30"/>
    </row>
    <row r="55" spans="1:6" ht="13.8" x14ac:dyDescent="0.25">
      <c r="A55" s="135">
        <v>38</v>
      </c>
      <c r="B55" s="134" t="s">
        <v>9</v>
      </c>
      <c r="C55" s="246">
        <v>1</v>
      </c>
      <c r="D55" s="246"/>
      <c r="E55" s="246"/>
      <c r="F55" s="30"/>
    </row>
    <row r="56" spans="1:6" ht="13.8" x14ac:dyDescent="0.25">
      <c r="A56" s="135">
        <v>39</v>
      </c>
      <c r="B56" s="134" t="s">
        <v>86</v>
      </c>
      <c r="C56" s="246">
        <v>1</v>
      </c>
      <c r="D56" s="246"/>
      <c r="E56" s="246"/>
      <c r="F56" s="30"/>
    </row>
    <row r="57" spans="1:6" ht="13.8" x14ac:dyDescent="0.25">
      <c r="A57" s="135">
        <v>40</v>
      </c>
      <c r="B57" s="134" t="s">
        <v>10</v>
      </c>
      <c r="C57" s="246">
        <v>1</v>
      </c>
      <c r="D57" s="246"/>
      <c r="E57" s="246"/>
      <c r="F57" s="30"/>
    </row>
    <row r="58" spans="1:6" ht="13.8" x14ac:dyDescent="0.25">
      <c r="A58" s="82"/>
      <c r="B58" s="57" t="s">
        <v>107</v>
      </c>
      <c r="C58" s="247">
        <f>+COUNT(C4:C57)</f>
        <v>28</v>
      </c>
      <c r="D58" s="247">
        <f>+COUNT(D4:D57)</f>
        <v>0</v>
      </c>
      <c r="E58" s="246"/>
      <c r="F58" s="13"/>
    </row>
    <row r="59" spans="1:6" x14ac:dyDescent="0.25">
      <c r="A59" s="58"/>
      <c r="B59" s="94"/>
      <c r="C59" s="95"/>
      <c r="D59" s="95"/>
      <c r="E59" s="95"/>
      <c r="F59" s="152"/>
    </row>
    <row r="60" spans="1:6" x14ac:dyDescent="0.25">
      <c r="A60" s="440" t="s">
        <v>94</v>
      </c>
      <c r="B60" s="440"/>
      <c r="C60" s="432" t="s">
        <v>51</v>
      </c>
      <c r="D60" s="433"/>
      <c r="E60" s="434" t="s">
        <v>95</v>
      </c>
      <c r="F60" s="464">
        <f>+IF(C58+D58=0,0,(C58/(C58+D58)*100))</f>
        <v>100</v>
      </c>
    </row>
    <row r="61" spans="1:6" x14ac:dyDescent="0.25">
      <c r="A61" s="440"/>
      <c r="B61" s="440"/>
      <c r="C61" s="416" t="s">
        <v>96</v>
      </c>
      <c r="D61" s="417"/>
      <c r="E61" s="435"/>
      <c r="F61" s="464"/>
    </row>
    <row r="62" spans="1:6" x14ac:dyDescent="0.25">
      <c r="A62" s="440" t="s">
        <v>97</v>
      </c>
      <c r="B62" s="440"/>
      <c r="C62" s="62" t="s">
        <v>98</v>
      </c>
      <c r="D62" s="63"/>
      <c r="E62" s="64"/>
      <c r="F62" s="462" t="str">
        <f>+IF(F60&gt;81,"SD",IF(F60&gt;61,"MD",IF(F60&gt;41,"ID","ND")))</f>
        <v>SD</v>
      </c>
    </row>
    <row r="63" spans="1:6" x14ac:dyDescent="0.25">
      <c r="A63" s="440"/>
      <c r="B63" s="440"/>
      <c r="C63" s="71" t="s">
        <v>149</v>
      </c>
      <c r="D63" s="65"/>
      <c r="E63" s="66"/>
      <c r="F63" s="462" t="s">
        <v>99</v>
      </c>
    </row>
    <row r="64" spans="1:6" x14ac:dyDescent="0.25">
      <c r="A64" s="440"/>
      <c r="B64" s="440"/>
      <c r="C64" s="71" t="s">
        <v>100</v>
      </c>
      <c r="D64" s="65"/>
      <c r="E64" s="72"/>
      <c r="F64" s="462" t="s">
        <v>99</v>
      </c>
    </row>
    <row r="65" spans="1:6" x14ac:dyDescent="0.25">
      <c r="A65" s="463"/>
      <c r="B65" s="463"/>
      <c r="C65" s="71" t="s">
        <v>101</v>
      </c>
      <c r="D65" s="65"/>
      <c r="E65" s="66"/>
      <c r="F65" s="462" t="s">
        <v>99</v>
      </c>
    </row>
    <row r="66" spans="1:6" x14ac:dyDescent="0.25">
      <c r="A66" s="440" t="s">
        <v>102</v>
      </c>
      <c r="B66" s="440"/>
      <c r="C66" s="67" t="s">
        <v>103</v>
      </c>
      <c r="D66" s="68"/>
      <c r="E66" s="69"/>
      <c r="F66" s="462" t="str">
        <f>+IF(F60&gt;81,"RB",IF(F60&gt;61,"RM",IF(F60&gt;41,"RS","RA")))</f>
        <v>RB</v>
      </c>
    </row>
    <row r="67" spans="1:6" x14ac:dyDescent="0.25">
      <c r="A67" s="440"/>
      <c r="B67" s="440"/>
      <c r="C67" s="71" t="s">
        <v>104</v>
      </c>
      <c r="D67" s="65"/>
      <c r="E67" s="70"/>
      <c r="F67" s="462" t="s">
        <v>99</v>
      </c>
    </row>
    <row r="68" spans="1:6" x14ac:dyDescent="0.25">
      <c r="A68" s="440"/>
      <c r="B68" s="440"/>
      <c r="C68" s="429" t="s">
        <v>105</v>
      </c>
      <c r="D68" s="430"/>
      <c r="E68" s="431"/>
      <c r="F68" s="462" t="s">
        <v>99</v>
      </c>
    </row>
    <row r="69" spans="1:6" x14ac:dyDescent="0.25">
      <c r="A69" s="440"/>
      <c r="B69" s="440"/>
      <c r="C69" s="73" t="s">
        <v>106</v>
      </c>
      <c r="D69" s="74"/>
      <c r="E69" s="75"/>
      <c r="F69" s="462" t="s">
        <v>99</v>
      </c>
    </row>
    <row r="70" spans="1:6" x14ac:dyDescent="0.25">
      <c r="A70" s="90"/>
      <c r="B70" s="88"/>
      <c r="C70" s="88"/>
      <c r="D70" s="88"/>
      <c r="E70" s="88"/>
      <c r="F70" s="157"/>
    </row>
    <row r="71" spans="1:6" ht="30" customHeight="1" x14ac:dyDescent="0.25">
      <c r="A71" s="413" t="s">
        <v>85</v>
      </c>
      <c r="B71" s="413"/>
      <c r="C71" s="413"/>
      <c r="D71" s="413"/>
      <c r="E71" s="413"/>
      <c r="F71" s="413"/>
    </row>
    <row r="72" spans="1:6" x14ac:dyDescent="0.25">
      <c r="B72" s="88"/>
      <c r="C72" s="88"/>
      <c r="D72" s="88"/>
      <c r="E72" s="88"/>
      <c r="F72" s="157"/>
    </row>
  </sheetData>
  <mergeCells count="34">
    <mergeCell ref="A66:B69"/>
    <mergeCell ref="F66:F69"/>
    <mergeCell ref="C68:E68"/>
    <mergeCell ref="A71:F71"/>
    <mergeCell ref="E18:E21"/>
    <mergeCell ref="A62:B65"/>
    <mergeCell ref="F60:F61"/>
    <mergeCell ref="C61:D61"/>
    <mergeCell ref="F62:F65"/>
    <mergeCell ref="C60:D60"/>
    <mergeCell ref="E60:E61"/>
    <mergeCell ref="A50:B50"/>
    <mergeCell ref="A1:B1"/>
    <mergeCell ref="A2:E2"/>
    <mergeCell ref="A3:B3"/>
    <mergeCell ref="A43:B43"/>
    <mergeCell ref="E9:E12"/>
    <mergeCell ref="D18:D21"/>
    <mergeCell ref="B18:B21"/>
    <mergeCell ref="A18:A21"/>
    <mergeCell ref="C18:C21"/>
    <mergeCell ref="C24:C26"/>
    <mergeCell ref="E24:E26"/>
    <mergeCell ref="A24:A26"/>
    <mergeCell ref="B24:B26"/>
    <mergeCell ref="D24:D26"/>
    <mergeCell ref="D9:D12"/>
    <mergeCell ref="B9:B12"/>
    <mergeCell ref="A9:A12"/>
    <mergeCell ref="C9:C12"/>
    <mergeCell ref="A60:B61"/>
    <mergeCell ref="F9:F12"/>
    <mergeCell ref="F18:F21"/>
    <mergeCell ref="F24:F26"/>
  </mergeCells>
  <hyperlinks>
    <hyperlink ref="F66:F69" location="'Resumen de Resultados'!G10" display="'Resumen de Resultados'!G10" xr:uid="{00000000-0004-0000-0200-000000000000}"/>
    <hyperlink ref="F62:F65" location="'Resumen de Resultados'!F10" display="'Resumen de Resultados'!F10" xr:uid="{00000000-0004-0000-0200-000001000000}"/>
  </hyperlinks>
  <printOptions horizontalCentered="1"/>
  <pageMargins left="0.7" right="0.7" top="0.75" bottom="0.75" header="0.3" footer="0.3"/>
  <pageSetup scale="67"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F45"/>
  <sheetViews>
    <sheetView showGridLines="0" zoomScale="110" zoomScaleNormal="110" workbookViewId="0">
      <selection activeCell="F9" sqref="F9"/>
    </sheetView>
  </sheetViews>
  <sheetFormatPr defaultColWidth="11.44140625" defaultRowHeight="13.2" x14ac:dyDescent="0.25"/>
  <cols>
    <col min="1" max="1" width="4" style="36" customWidth="1"/>
    <col min="2" max="2" width="57.109375" style="79" customWidth="1"/>
    <col min="3" max="5" width="7.6640625" style="34" customWidth="1"/>
    <col min="6" max="6" width="43.5546875" style="80" customWidth="1"/>
    <col min="7" max="16384" width="11.44140625" style="34"/>
  </cols>
  <sheetData>
    <row r="1" spans="1:6" s="51" customFormat="1" ht="21" customHeight="1" x14ac:dyDescent="0.25">
      <c r="A1" s="465" t="s">
        <v>24</v>
      </c>
      <c r="B1" s="466"/>
      <c r="C1" s="98" t="s">
        <v>51</v>
      </c>
      <c r="D1" s="98" t="s">
        <v>52</v>
      </c>
      <c r="E1" s="99" t="s">
        <v>50</v>
      </c>
      <c r="F1" s="133" t="s">
        <v>287</v>
      </c>
    </row>
    <row r="2" spans="1:6" s="36" customFormat="1" x14ac:dyDescent="0.25">
      <c r="A2" s="140" t="s">
        <v>218</v>
      </c>
      <c r="B2" s="111"/>
      <c r="C2" s="141"/>
      <c r="D2" s="141"/>
      <c r="E2" s="141"/>
      <c r="F2" s="475"/>
    </row>
    <row r="3" spans="1:6" x14ac:dyDescent="0.25">
      <c r="A3" s="393" t="s">
        <v>190</v>
      </c>
      <c r="B3" s="394"/>
      <c r="C3" s="142"/>
      <c r="D3" s="142"/>
      <c r="E3" s="142"/>
      <c r="F3" s="476"/>
    </row>
    <row r="4" spans="1:6" s="5" customFormat="1" ht="20.399999999999999" x14ac:dyDescent="0.25">
      <c r="A4" s="92">
        <v>1</v>
      </c>
      <c r="B4" s="100" t="s">
        <v>176</v>
      </c>
      <c r="C4" s="158">
        <v>1</v>
      </c>
      <c r="D4" s="159"/>
      <c r="E4" s="234"/>
      <c r="F4" s="148"/>
    </row>
    <row r="5" spans="1:6" ht="23.25" customHeight="1" x14ac:dyDescent="0.25">
      <c r="A5" s="92">
        <v>2</v>
      </c>
      <c r="B5" s="168" t="s">
        <v>175</v>
      </c>
      <c r="C5" s="159">
        <v>1</v>
      </c>
      <c r="D5" s="159"/>
      <c r="E5" s="159"/>
      <c r="F5" s="309" t="s">
        <v>312</v>
      </c>
    </row>
    <row r="6" spans="1:6" ht="14.25" customHeight="1" x14ac:dyDescent="0.25">
      <c r="A6" s="469">
        <v>3</v>
      </c>
      <c r="B6" s="387" t="s">
        <v>87</v>
      </c>
      <c r="C6" s="381">
        <v>1</v>
      </c>
      <c r="D6" s="381"/>
      <c r="E6" s="381"/>
      <c r="F6" s="484"/>
    </row>
    <row r="7" spans="1:6" ht="14.25" customHeight="1" x14ac:dyDescent="0.25">
      <c r="A7" s="470"/>
      <c r="B7" s="388"/>
      <c r="C7" s="382"/>
      <c r="D7" s="382"/>
      <c r="E7" s="382"/>
      <c r="F7" s="485"/>
    </row>
    <row r="8" spans="1:6" x14ac:dyDescent="0.25">
      <c r="A8" s="471"/>
      <c r="B8" s="389"/>
      <c r="C8" s="383"/>
      <c r="D8" s="383"/>
      <c r="E8" s="383"/>
      <c r="F8" s="486"/>
    </row>
    <row r="9" spans="1:6" s="102" customFormat="1" ht="20.399999999999999" x14ac:dyDescent="0.25">
      <c r="A9" s="92">
        <v>4</v>
      </c>
      <c r="B9" s="101" t="s">
        <v>177</v>
      </c>
      <c r="C9" s="159">
        <v>1</v>
      </c>
      <c r="D9" s="166"/>
      <c r="E9" s="166"/>
      <c r="F9" s="310"/>
    </row>
    <row r="10" spans="1:6" s="102" customFormat="1" ht="30.6" x14ac:dyDescent="0.25">
      <c r="A10" s="143">
        <v>5</v>
      </c>
      <c r="B10" s="144" t="s">
        <v>178</v>
      </c>
      <c r="C10" s="159"/>
      <c r="D10" s="166"/>
      <c r="E10" s="166">
        <v>1</v>
      </c>
      <c r="F10" s="310" t="s">
        <v>348</v>
      </c>
    </row>
    <row r="11" spans="1:6" ht="30" customHeight="1" x14ac:dyDescent="0.25">
      <c r="A11" s="379" t="s">
        <v>206</v>
      </c>
      <c r="B11" s="467"/>
      <c r="C11" s="160"/>
      <c r="D11" s="160"/>
      <c r="E11" s="160"/>
      <c r="F11" s="311"/>
    </row>
    <row r="12" spans="1:6" ht="12.75" customHeight="1" x14ac:dyDescent="0.25">
      <c r="A12" s="283">
        <v>6</v>
      </c>
      <c r="B12" s="282" t="s">
        <v>11</v>
      </c>
      <c r="C12" s="285">
        <v>1</v>
      </c>
      <c r="D12" s="286"/>
      <c r="E12" s="287"/>
      <c r="F12" s="330" t="s">
        <v>313</v>
      </c>
    </row>
    <row r="13" spans="1:6" ht="13.8" x14ac:dyDescent="0.25">
      <c r="A13" s="92">
        <v>7</v>
      </c>
      <c r="B13" s="104" t="s">
        <v>12</v>
      </c>
      <c r="C13" s="232">
        <v>1</v>
      </c>
      <c r="D13" s="232"/>
      <c r="E13" s="232"/>
      <c r="F13" s="312" t="s">
        <v>313</v>
      </c>
    </row>
    <row r="14" spans="1:6" ht="13.8" x14ac:dyDescent="0.25">
      <c r="A14" s="92">
        <v>8</v>
      </c>
      <c r="B14" s="104" t="s">
        <v>13</v>
      </c>
      <c r="C14" s="232">
        <v>1</v>
      </c>
      <c r="D14" s="232"/>
      <c r="E14" s="232"/>
      <c r="F14" s="312" t="s">
        <v>313</v>
      </c>
    </row>
    <row r="15" spans="1:6" ht="13.8" x14ac:dyDescent="0.25">
      <c r="A15" s="92">
        <v>9</v>
      </c>
      <c r="B15" s="104" t="s">
        <v>14</v>
      </c>
      <c r="C15" s="232">
        <v>1</v>
      </c>
      <c r="D15" s="232"/>
      <c r="E15" s="232"/>
      <c r="F15" s="312" t="s">
        <v>313</v>
      </c>
    </row>
    <row r="16" spans="1:6" ht="13.5" customHeight="1" x14ac:dyDescent="0.25">
      <c r="A16" s="279">
        <v>10</v>
      </c>
      <c r="B16" s="284" t="s">
        <v>15</v>
      </c>
      <c r="C16" s="280">
        <v>1</v>
      </c>
      <c r="D16" s="281"/>
      <c r="E16" s="281"/>
      <c r="F16" s="333" t="s">
        <v>405</v>
      </c>
    </row>
    <row r="17" spans="1:6" ht="21" customHeight="1" x14ac:dyDescent="0.25">
      <c r="A17" s="279">
        <v>11</v>
      </c>
      <c r="B17" s="284" t="s">
        <v>16</v>
      </c>
      <c r="C17" s="281">
        <v>1</v>
      </c>
      <c r="D17" s="281"/>
      <c r="E17" s="281"/>
      <c r="F17" s="331" t="s">
        <v>325</v>
      </c>
    </row>
    <row r="18" spans="1:6" ht="13.8" x14ac:dyDescent="0.25">
      <c r="A18" s="92">
        <v>12</v>
      </c>
      <c r="B18" s="104" t="s">
        <v>17</v>
      </c>
      <c r="C18" s="232">
        <v>1</v>
      </c>
      <c r="D18" s="232"/>
      <c r="E18" s="232"/>
      <c r="F18" s="312" t="s">
        <v>314</v>
      </c>
    </row>
    <row r="19" spans="1:6" ht="15.75" customHeight="1" x14ac:dyDescent="0.25">
      <c r="A19" s="112" t="s">
        <v>115</v>
      </c>
      <c r="B19" s="113"/>
      <c r="C19" s="161"/>
      <c r="D19" s="161"/>
      <c r="E19" s="241"/>
      <c r="F19" s="311"/>
    </row>
    <row r="20" spans="1:6" ht="51.75" customHeight="1" x14ac:dyDescent="0.25">
      <c r="A20" s="92">
        <v>13</v>
      </c>
      <c r="B20" s="104" t="s">
        <v>18</v>
      </c>
      <c r="C20" s="232">
        <v>1</v>
      </c>
      <c r="D20" s="232"/>
      <c r="E20" s="232"/>
      <c r="F20" s="309" t="s">
        <v>315</v>
      </c>
    </row>
    <row r="21" spans="1:6" ht="51.75" customHeight="1" x14ac:dyDescent="0.25">
      <c r="A21" s="92">
        <v>14</v>
      </c>
      <c r="B21" s="104" t="s">
        <v>19</v>
      </c>
      <c r="C21" s="232">
        <v>1</v>
      </c>
      <c r="D21" s="232"/>
      <c r="E21" s="232"/>
      <c r="F21" s="312" t="s">
        <v>317</v>
      </c>
    </row>
    <row r="22" spans="1:6" ht="15.75" customHeight="1" x14ac:dyDescent="0.25">
      <c r="A22" s="469">
        <v>15</v>
      </c>
      <c r="B22" s="489" t="s">
        <v>20</v>
      </c>
      <c r="C22" s="472">
        <v>1</v>
      </c>
      <c r="D22" s="472"/>
      <c r="E22" s="472"/>
      <c r="F22" s="487" t="s">
        <v>318</v>
      </c>
    </row>
    <row r="23" spans="1:6" ht="27" customHeight="1" x14ac:dyDescent="0.25">
      <c r="A23" s="471"/>
      <c r="B23" s="490"/>
      <c r="C23" s="473"/>
      <c r="D23" s="473"/>
      <c r="E23" s="473"/>
      <c r="F23" s="488"/>
    </row>
    <row r="24" spans="1:6" ht="13.8" x14ac:dyDescent="0.25">
      <c r="A24" s="92">
        <v>16</v>
      </c>
      <c r="B24" s="104" t="s">
        <v>21</v>
      </c>
      <c r="C24" s="232">
        <v>1</v>
      </c>
      <c r="D24" s="232"/>
      <c r="E24" s="232"/>
      <c r="F24" s="312" t="s">
        <v>316</v>
      </c>
    </row>
    <row r="25" spans="1:6" ht="13.8" x14ac:dyDescent="0.25">
      <c r="A25" s="92">
        <v>17</v>
      </c>
      <c r="B25" s="104" t="s">
        <v>22</v>
      </c>
      <c r="C25" s="232">
        <v>1</v>
      </c>
      <c r="D25" s="232"/>
      <c r="E25" s="232"/>
      <c r="F25" s="312"/>
    </row>
    <row r="26" spans="1:6" ht="17.25" customHeight="1" x14ac:dyDescent="0.25">
      <c r="A26" s="112" t="s">
        <v>179</v>
      </c>
      <c r="B26" s="113"/>
      <c r="C26" s="162"/>
      <c r="D26" s="162"/>
      <c r="E26" s="242"/>
      <c r="F26" s="313"/>
    </row>
    <row r="27" spans="1:6" ht="50.25" customHeight="1" x14ac:dyDescent="0.25">
      <c r="A27" s="143">
        <v>18</v>
      </c>
      <c r="B27" s="144" t="s">
        <v>23</v>
      </c>
      <c r="C27" s="232"/>
      <c r="D27" s="232"/>
      <c r="E27" s="232">
        <v>1</v>
      </c>
      <c r="F27" s="312"/>
    </row>
    <row r="28" spans="1:6" ht="27.75" customHeight="1" x14ac:dyDescent="0.25">
      <c r="A28" s="143">
        <v>19</v>
      </c>
      <c r="B28" s="144" t="s">
        <v>222</v>
      </c>
      <c r="C28" s="232"/>
      <c r="D28" s="232"/>
      <c r="E28" s="232">
        <v>1</v>
      </c>
      <c r="F28" s="313"/>
    </row>
    <row r="29" spans="1:6" ht="24.75" customHeight="1" x14ac:dyDescent="0.25">
      <c r="A29" s="143">
        <v>20</v>
      </c>
      <c r="B29" s="144" t="s">
        <v>223</v>
      </c>
      <c r="C29" s="232"/>
      <c r="D29" s="232"/>
      <c r="E29" s="232">
        <v>1</v>
      </c>
      <c r="F29" s="312"/>
    </row>
    <row r="30" spans="1:6" ht="50.25" customHeight="1" x14ac:dyDescent="0.25">
      <c r="A30" s="143">
        <v>21</v>
      </c>
      <c r="B30" s="144" t="s">
        <v>224</v>
      </c>
      <c r="C30" s="232"/>
      <c r="D30" s="232"/>
      <c r="E30" s="232">
        <v>1</v>
      </c>
      <c r="F30" s="313"/>
    </row>
    <row r="31" spans="1:6" ht="27.75" customHeight="1" x14ac:dyDescent="0.25">
      <c r="A31" s="143">
        <v>22</v>
      </c>
      <c r="B31" s="144" t="s">
        <v>225</v>
      </c>
      <c r="C31" s="232"/>
      <c r="D31" s="232"/>
      <c r="E31" s="232">
        <v>1</v>
      </c>
      <c r="F31" s="312"/>
    </row>
    <row r="32" spans="1:6" ht="13.8" x14ac:dyDescent="0.25">
      <c r="A32" s="114"/>
      <c r="B32" s="115" t="s">
        <v>107</v>
      </c>
      <c r="C32" s="247">
        <f>+COUNT(C4:C31)</f>
        <v>16</v>
      </c>
      <c r="D32" s="247">
        <f>+COUNT(D4:D31)</f>
        <v>0</v>
      </c>
      <c r="E32" s="243"/>
      <c r="F32" s="314"/>
    </row>
    <row r="33" spans="1:6" x14ac:dyDescent="0.25">
      <c r="A33" s="116"/>
      <c r="B33" s="59"/>
      <c r="F33" s="61"/>
    </row>
    <row r="34" spans="1:6" x14ac:dyDescent="0.25">
      <c r="A34" s="468" t="s">
        <v>94</v>
      </c>
      <c r="B34" s="468"/>
      <c r="C34" s="432" t="s">
        <v>51</v>
      </c>
      <c r="D34" s="433"/>
      <c r="E34" s="434" t="s">
        <v>95</v>
      </c>
      <c r="F34" s="474">
        <f>+IF(C32+D32=0,0,(C32/(C32+D32)*100))</f>
        <v>100</v>
      </c>
    </row>
    <row r="35" spans="1:6" x14ac:dyDescent="0.25">
      <c r="A35" s="468"/>
      <c r="B35" s="468"/>
      <c r="C35" s="416" t="s">
        <v>96</v>
      </c>
      <c r="D35" s="417"/>
      <c r="E35" s="435"/>
      <c r="F35" s="474"/>
    </row>
    <row r="36" spans="1:6" x14ac:dyDescent="0.25">
      <c r="A36" s="477" t="s">
        <v>97</v>
      </c>
      <c r="B36" s="478"/>
      <c r="C36" s="62" t="s">
        <v>98</v>
      </c>
      <c r="D36" s="63"/>
      <c r="E36" s="64"/>
      <c r="F36" s="483" t="str">
        <f>+IF(F34&gt;81,"SD",IF(F34&gt;61,"MD",IF(F34&gt;41,"ID","ND")))</f>
        <v>SD</v>
      </c>
    </row>
    <row r="37" spans="1:6" x14ac:dyDescent="0.25">
      <c r="A37" s="479"/>
      <c r="B37" s="480"/>
      <c r="C37" s="71" t="s">
        <v>149</v>
      </c>
      <c r="D37" s="65"/>
      <c r="E37" s="66"/>
      <c r="F37" s="483" t="s">
        <v>99</v>
      </c>
    </row>
    <row r="38" spans="1:6" x14ac:dyDescent="0.25">
      <c r="A38" s="479"/>
      <c r="B38" s="480"/>
      <c r="C38" s="71" t="s">
        <v>100</v>
      </c>
      <c r="D38" s="65"/>
      <c r="E38" s="72"/>
      <c r="F38" s="483" t="s">
        <v>99</v>
      </c>
    </row>
    <row r="39" spans="1:6" x14ac:dyDescent="0.25">
      <c r="A39" s="481"/>
      <c r="B39" s="482"/>
      <c r="C39" s="71" t="s">
        <v>101</v>
      </c>
      <c r="D39" s="65"/>
      <c r="E39" s="66"/>
      <c r="F39" s="483" t="s">
        <v>99</v>
      </c>
    </row>
    <row r="40" spans="1:6" x14ac:dyDescent="0.25">
      <c r="A40" s="468" t="s">
        <v>102</v>
      </c>
      <c r="B40" s="468"/>
      <c r="C40" s="67" t="s">
        <v>103</v>
      </c>
      <c r="D40" s="68"/>
      <c r="E40" s="69"/>
      <c r="F40" s="483" t="str">
        <f>+IF(F34&gt;81,"RB",IF(F34&gt;61,"RM",IF(F34&gt;41,"RS","RA")))</f>
        <v>RB</v>
      </c>
    </row>
    <row r="41" spans="1:6" x14ac:dyDescent="0.25">
      <c r="A41" s="468"/>
      <c r="B41" s="468"/>
      <c r="C41" s="71" t="s">
        <v>104</v>
      </c>
      <c r="D41" s="65"/>
      <c r="E41" s="70"/>
      <c r="F41" s="483" t="s">
        <v>99</v>
      </c>
    </row>
    <row r="42" spans="1:6" x14ac:dyDescent="0.25">
      <c r="A42" s="468"/>
      <c r="B42" s="468"/>
      <c r="C42" s="429" t="s">
        <v>105</v>
      </c>
      <c r="D42" s="430"/>
      <c r="E42" s="431"/>
      <c r="F42" s="483" t="s">
        <v>99</v>
      </c>
    </row>
    <row r="43" spans="1:6" x14ac:dyDescent="0.25">
      <c r="A43" s="468"/>
      <c r="B43" s="468"/>
      <c r="C43" s="73" t="s">
        <v>106</v>
      </c>
      <c r="D43" s="74"/>
      <c r="E43" s="75"/>
      <c r="F43" s="483" t="s">
        <v>99</v>
      </c>
    </row>
    <row r="44" spans="1:6" x14ac:dyDescent="0.25">
      <c r="A44" s="76"/>
      <c r="B44" s="77"/>
      <c r="C44" s="77"/>
      <c r="D44" s="77"/>
      <c r="E44" s="77"/>
      <c r="F44" s="77"/>
    </row>
    <row r="45" spans="1:6" ht="32.25" customHeight="1" x14ac:dyDescent="0.25">
      <c r="A45" s="413" t="s">
        <v>85</v>
      </c>
      <c r="B45" s="413"/>
      <c r="C45" s="413"/>
      <c r="D45" s="413"/>
      <c r="E45" s="413"/>
      <c r="F45" s="413"/>
    </row>
  </sheetData>
  <mergeCells count="27">
    <mergeCell ref="A45:F45"/>
    <mergeCell ref="F34:F35"/>
    <mergeCell ref="C35:D35"/>
    <mergeCell ref="F2:F3"/>
    <mergeCell ref="A36:B39"/>
    <mergeCell ref="F36:F39"/>
    <mergeCell ref="A40:B43"/>
    <mergeCell ref="F40:F43"/>
    <mergeCell ref="C42:E42"/>
    <mergeCell ref="E6:E8"/>
    <mergeCell ref="F6:F8"/>
    <mergeCell ref="F22:F23"/>
    <mergeCell ref="B22:B23"/>
    <mergeCell ref="A22:A23"/>
    <mergeCell ref="C22:C23"/>
    <mergeCell ref="D22:D23"/>
    <mergeCell ref="A1:B1"/>
    <mergeCell ref="A11:B11"/>
    <mergeCell ref="A34:B35"/>
    <mergeCell ref="C34:D34"/>
    <mergeCell ref="E34:E35"/>
    <mergeCell ref="A3:B3"/>
    <mergeCell ref="B6:B8"/>
    <mergeCell ref="A6:A8"/>
    <mergeCell ref="C6:C8"/>
    <mergeCell ref="D6:D8"/>
    <mergeCell ref="E22:E23"/>
  </mergeCells>
  <hyperlinks>
    <hyperlink ref="F40:F43" location="'Resumen de Resultados'!G10" display="'Resumen de Resultados'!G10" xr:uid="{00000000-0004-0000-0300-000000000000}"/>
    <hyperlink ref="F36:F39" location="'Resumen de Resultados'!F10" display="'Resumen de Resultados'!F10" xr:uid="{00000000-0004-0000-0300-000001000000}"/>
  </hyperlinks>
  <printOptions horizontalCentered="1"/>
  <pageMargins left="0.2" right="0.2" top="0.5" bottom="0.25" header="0.3" footer="0.3"/>
  <pageSetup scale="75"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R41"/>
  <sheetViews>
    <sheetView zoomScale="110" zoomScaleNormal="110" workbookViewId="0">
      <selection activeCell="F6" sqref="F6:F7"/>
    </sheetView>
  </sheetViews>
  <sheetFormatPr defaultColWidth="11.44140625" defaultRowHeight="13.2" x14ac:dyDescent="0.25"/>
  <cols>
    <col min="1" max="1" width="3.44140625" style="109" customWidth="1"/>
    <col min="2" max="2" width="52.6640625" style="79" customWidth="1"/>
    <col min="3" max="3" width="8.88671875" style="79" customWidth="1"/>
    <col min="4" max="4" width="9.109375" style="79" customWidth="1"/>
    <col min="5" max="5" width="7.6640625" style="79" customWidth="1"/>
    <col min="6" max="6" width="46.44140625" style="80" customWidth="1"/>
    <col min="7" max="15" width="11.44140625" style="34" customWidth="1"/>
    <col min="16" max="18" width="11.44140625" style="79" customWidth="1"/>
    <col min="19" max="16384" width="11.44140625" style="34"/>
  </cols>
  <sheetData>
    <row r="1" spans="1:18" s="51" customFormat="1" ht="21" customHeight="1" x14ac:dyDescent="0.25">
      <c r="A1" s="377" t="s">
        <v>36</v>
      </c>
      <c r="B1" s="378"/>
      <c r="C1" s="98" t="s">
        <v>51</v>
      </c>
      <c r="D1" s="98" t="s">
        <v>52</v>
      </c>
      <c r="E1" s="99" t="s">
        <v>50</v>
      </c>
      <c r="F1" s="133" t="s">
        <v>287</v>
      </c>
    </row>
    <row r="2" spans="1:18" ht="12.75" customHeight="1" x14ac:dyDescent="0.25">
      <c r="A2" s="510" t="s">
        <v>218</v>
      </c>
      <c r="B2" s="510"/>
      <c r="C2" s="510"/>
      <c r="D2" s="510"/>
      <c r="E2" s="510"/>
      <c r="F2" s="163"/>
      <c r="P2" s="36"/>
      <c r="Q2" s="36"/>
      <c r="R2" s="36"/>
    </row>
    <row r="3" spans="1:18" ht="37.5" customHeight="1" x14ac:dyDescent="0.25">
      <c r="A3" s="390">
        <v>1</v>
      </c>
      <c r="B3" s="455" t="s">
        <v>132</v>
      </c>
      <c r="C3" s="491">
        <v>1</v>
      </c>
      <c r="D3" s="493"/>
      <c r="E3" s="493"/>
      <c r="F3" s="308" t="s">
        <v>320</v>
      </c>
      <c r="P3" s="36"/>
      <c r="Q3" s="36"/>
      <c r="R3" s="36"/>
    </row>
    <row r="4" spans="1:18" ht="1.5" customHeight="1" x14ac:dyDescent="0.25">
      <c r="A4" s="391"/>
      <c r="B4" s="456"/>
      <c r="C4" s="492"/>
      <c r="D4" s="494"/>
      <c r="E4" s="494"/>
      <c r="F4" s="308"/>
      <c r="P4" s="36"/>
      <c r="Q4" s="36"/>
      <c r="R4" s="36"/>
    </row>
    <row r="5" spans="1:18" ht="25.5" customHeight="1" x14ac:dyDescent="0.25">
      <c r="A5" s="145">
        <v>2</v>
      </c>
      <c r="B5" s="81" t="s">
        <v>235</v>
      </c>
      <c r="C5" s="232">
        <v>1</v>
      </c>
      <c r="D5" s="232"/>
      <c r="E5" s="232"/>
      <c r="F5" s="315" t="s">
        <v>326</v>
      </c>
    </row>
    <row r="6" spans="1:18" ht="45" customHeight="1" x14ac:dyDescent="0.25">
      <c r="A6" s="390">
        <v>3</v>
      </c>
      <c r="B6" s="455" t="s">
        <v>133</v>
      </c>
      <c r="C6" s="472">
        <v>1</v>
      </c>
      <c r="D6" s="472"/>
      <c r="E6" s="472"/>
      <c r="F6" s="495" t="s">
        <v>327</v>
      </c>
    </row>
    <row r="7" spans="1:18" ht="22.5" customHeight="1" x14ac:dyDescent="0.25">
      <c r="A7" s="392"/>
      <c r="B7" s="457"/>
      <c r="C7" s="473"/>
      <c r="D7" s="473"/>
      <c r="E7" s="473"/>
      <c r="F7" s="496"/>
    </row>
    <row r="8" spans="1:18" ht="42" customHeight="1" x14ac:dyDescent="0.25">
      <c r="A8" s="275">
        <v>4</v>
      </c>
      <c r="B8" s="278" t="s">
        <v>180</v>
      </c>
      <c r="C8" s="281">
        <v>1</v>
      </c>
      <c r="D8" s="281"/>
      <c r="E8" s="281"/>
      <c r="F8" s="316" t="s">
        <v>328</v>
      </c>
    </row>
    <row r="9" spans="1:18" ht="99.75" customHeight="1" x14ac:dyDescent="0.25">
      <c r="A9" s="511">
        <v>5</v>
      </c>
      <c r="B9" s="455" t="s">
        <v>134</v>
      </c>
      <c r="C9" s="472">
        <v>1</v>
      </c>
      <c r="D9" s="472"/>
      <c r="E9" s="472"/>
      <c r="F9" s="508" t="s">
        <v>404</v>
      </c>
    </row>
    <row r="10" spans="1:18" ht="15" customHeight="1" x14ac:dyDescent="0.25">
      <c r="A10" s="512"/>
      <c r="B10" s="456"/>
      <c r="C10" s="513"/>
      <c r="D10" s="513"/>
      <c r="E10" s="513"/>
      <c r="F10" s="509"/>
    </row>
    <row r="11" spans="1:18" ht="51" customHeight="1" x14ac:dyDescent="0.25">
      <c r="A11" s="275">
        <v>6</v>
      </c>
      <c r="B11" s="278" t="s">
        <v>135</v>
      </c>
      <c r="C11" s="281">
        <v>1</v>
      </c>
      <c r="D11" s="281"/>
      <c r="E11" s="281"/>
      <c r="F11" s="315" t="s">
        <v>321</v>
      </c>
    </row>
    <row r="12" spans="1:18" ht="30.6" x14ac:dyDescent="0.25">
      <c r="A12" s="145">
        <v>7</v>
      </c>
      <c r="B12" s="81" t="s">
        <v>26</v>
      </c>
      <c r="C12" s="232"/>
      <c r="D12" s="232"/>
      <c r="E12" s="232">
        <v>1</v>
      </c>
      <c r="F12" s="306" t="s">
        <v>329</v>
      </c>
    </row>
    <row r="13" spans="1:18" ht="27" customHeight="1" x14ac:dyDescent="0.25">
      <c r="A13" s="82">
        <v>8</v>
      </c>
      <c r="B13" s="81" t="s">
        <v>28</v>
      </c>
      <c r="C13" s="232"/>
      <c r="D13" s="232"/>
      <c r="E13" s="232">
        <v>1</v>
      </c>
      <c r="F13" s="268"/>
    </row>
    <row r="14" spans="1:18" ht="20.399999999999999" x14ac:dyDescent="0.25">
      <c r="A14" s="145">
        <v>9</v>
      </c>
      <c r="B14" s="81" t="s">
        <v>27</v>
      </c>
      <c r="C14" s="232"/>
      <c r="D14" s="232"/>
      <c r="E14" s="232">
        <v>1</v>
      </c>
      <c r="F14" s="306"/>
    </row>
    <row r="15" spans="1:18" ht="20.399999999999999" x14ac:dyDescent="0.25">
      <c r="A15" s="82">
        <v>10</v>
      </c>
      <c r="B15" s="81" t="s">
        <v>29</v>
      </c>
      <c r="C15" s="232">
        <v>1</v>
      </c>
      <c r="D15" s="232"/>
      <c r="E15" s="232"/>
      <c r="F15" s="268"/>
    </row>
    <row r="16" spans="1:18" ht="20.399999999999999" x14ac:dyDescent="0.25">
      <c r="A16" s="145">
        <v>11</v>
      </c>
      <c r="B16" s="81" t="s">
        <v>30</v>
      </c>
      <c r="C16" s="232">
        <v>1</v>
      </c>
      <c r="D16" s="232"/>
      <c r="E16" s="232"/>
      <c r="F16" s="268"/>
    </row>
    <row r="17" spans="1:7" ht="35.25" customHeight="1" x14ac:dyDescent="0.25">
      <c r="A17" s="275">
        <v>12</v>
      </c>
      <c r="B17" s="278" t="s">
        <v>181</v>
      </c>
      <c r="C17" s="281">
        <v>1</v>
      </c>
      <c r="D17" s="281"/>
      <c r="E17" s="281"/>
      <c r="F17" s="268" t="s">
        <v>353</v>
      </c>
    </row>
    <row r="18" spans="1:7" ht="26.25" customHeight="1" x14ac:dyDescent="0.25">
      <c r="A18" s="145">
        <v>13</v>
      </c>
      <c r="B18" s="81" t="s">
        <v>31</v>
      </c>
      <c r="C18" s="232">
        <v>1</v>
      </c>
      <c r="D18" s="232"/>
      <c r="E18" s="232"/>
      <c r="F18" s="268" t="s">
        <v>354</v>
      </c>
    </row>
    <row r="19" spans="1:7" ht="84.75" customHeight="1" x14ac:dyDescent="0.25">
      <c r="A19" s="82">
        <v>14</v>
      </c>
      <c r="B19" s="81" t="s">
        <v>33</v>
      </c>
      <c r="C19" s="232">
        <v>1</v>
      </c>
      <c r="D19" s="232"/>
      <c r="E19" s="232"/>
      <c r="F19" s="268" t="s">
        <v>433</v>
      </c>
      <c r="G19" s="336"/>
    </row>
    <row r="20" spans="1:7" ht="22.5" customHeight="1" x14ac:dyDescent="0.25">
      <c r="A20" s="288">
        <v>15</v>
      </c>
      <c r="B20" s="278" t="s">
        <v>236</v>
      </c>
      <c r="C20" s="281">
        <v>1</v>
      </c>
      <c r="D20" s="281"/>
      <c r="E20" s="281"/>
      <c r="F20" s="305" t="s">
        <v>330</v>
      </c>
    </row>
    <row r="21" spans="1:7" ht="48.75" customHeight="1" x14ac:dyDescent="0.25">
      <c r="A21" s="82">
        <v>16</v>
      </c>
      <c r="B21" s="81" t="s">
        <v>34</v>
      </c>
      <c r="C21" s="232">
        <v>1</v>
      </c>
      <c r="D21" s="232"/>
      <c r="E21" s="232"/>
      <c r="F21" s="268" t="s">
        <v>322</v>
      </c>
    </row>
    <row r="22" spans="1:7" ht="33.75" customHeight="1" x14ac:dyDescent="0.25">
      <c r="A22" s="288">
        <v>17</v>
      </c>
      <c r="B22" s="278" t="s">
        <v>35</v>
      </c>
      <c r="C22" s="281">
        <v>1</v>
      </c>
      <c r="D22" s="281"/>
      <c r="E22" s="281"/>
      <c r="F22" s="268" t="s">
        <v>323</v>
      </c>
    </row>
    <row r="23" spans="1:7" ht="20.399999999999999" x14ac:dyDescent="0.25">
      <c r="A23" s="82">
        <v>18</v>
      </c>
      <c r="B23" s="81" t="s">
        <v>32</v>
      </c>
      <c r="C23" s="232">
        <v>1</v>
      </c>
      <c r="D23" s="232"/>
      <c r="E23" s="232"/>
      <c r="F23" s="268" t="s">
        <v>352</v>
      </c>
    </row>
    <row r="24" spans="1:7" ht="32.25" customHeight="1" x14ac:dyDescent="0.25">
      <c r="A24" s="288">
        <v>19</v>
      </c>
      <c r="B24" s="278" t="s">
        <v>88</v>
      </c>
      <c r="C24" s="281">
        <v>1</v>
      </c>
      <c r="D24" s="281"/>
      <c r="E24" s="281"/>
      <c r="F24" s="268" t="s">
        <v>331</v>
      </c>
    </row>
    <row r="25" spans="1:7" ht="39.75" customHeight="1" x14ac:dyDescent="0.25">
      <c r="A25" s="82">
        <v>20</v>
      </c>
      <c r="B25" s="81" t="s">
        <v>136</v>
      </c>
      <c r="C25" s="232">
        <v>1</v>
      </c>
      <c r="D25" s="232"/>
      <c r="E25" s="232"/>
      <c r="F25" s="268" t="s">
        <v>324</v>
      </c>
    </row>
    <row r="26" spans="1:7" ht="50.25" customHeight="1" x14ac:dyDescent="0.25">
      <c r="A26" s="145">
        <v>21</v>
      </c>
      <c r="B26" s="81" t="s">
        <v>182</v>
      </c>
      <c r="C26" s="260">
        <v>1</v>
      </c>
      <c r="D26" s="262"/>
      <c r="E26" s="232"/>
      <c r="F26" s="268" t="s">
        <v>332</v>
      </c>
    </row>
    <row r="27" spans="1:7" ht="13.8" x14ac:dyDescent="0.25">
      <c r="A27" s="119"/>
      <c r="B27" s="57" t="s">
        <v>107</v>
      </c>
      <c r="C27" s="247">
        <f>+COUNT(C3:C26)</f>
        <v>18</v>
      </c>
      <c r="D27" s="247">
        <f>+COUNT(D3:D26)</f>
        <v>0</v>
      </c>
      <c r="E27" s="233"/>
      <c r="F27" s="123"/>
    </row>
    <row r="28" spans="1:7" x14ac:dyDescent="0.25">
      <c r="A28" s="124"/>
      <c r="B28" s="125"/>
      <c r="C28" s="60"/>
      <c r="D28" s="60"/>
      <c r="E28" s="60"/>
      <c r="F28" s="61"/>
    </row>
    <row r="29" spans="1:7" x14ac:dyDescent="0.25">
      <c r="A29" s="440" t="s">
        <v>94</v>
      </c>
      <c r="B29" s="440"/>
      <c r="C29" s="432" t="s">
        <v>51</v>
      </c>
      <c r="D29" s="433"/>
      <c r="E29" s="434" t="s">
        <v>95</v>
      </c>
      <c r="F29" s="497">
        <f>+IF(C27+D27=0,0,(C27/(C27+D27)*100))</f>
        <v>100</v>
      </c>
    </row>
    <row r="30" spans="1:7" x14ac:dyDescent="0.25">
      <c r="A30" s="440"/>
      <c r="B30" s="440"/>
      <c r="C30" s="416" t="s">
        <v>96</v>
      </c>
      <c r="D30" s="417"/>
      <c r="E30" s="435"/>
      <c r="F30" s="498"/>
    </row>
    <row r="31" spans="1:7" x14ac:dyDescent="0.25">
      <c r="A31" s="499" t="s">
        <v>97</v>
      </c>
      <c r="B31" s="500"/>
      <c r="C31" s="62" t="s">
        <v>98</v>
      </c>
      <c r="D31" s="63"/>
      <c r="E31" s="64"/>
      <c r="F31" s="505" t="str">
        <f>+IF(F29&gt;81,"SD",IF(F29&gt;61,"MD",IF(F29&gt;41,"ID","ND")))</f>
        <v>SD</v>
      </c>
    </row>
    <row r="32" spans="1:7" x14ac:dyDescent="0.25">
      <c r="A32" s="501"/>
      <c r="B32" s="502"/>
      <c r="C32" s="71" t="s">
        <v>149</v>
      </c>
      <c r="D32" s="65"/>
      <c r="E32" s="66"/>
      <c r="F32" s="506" t="s">
        <v>99</v>
      </c>
    </row>
    <row r="33" spans="1:6" x14ac:dyDescent="0.25">
      <c r="A33" s="501"/>
      <c r="B33" s="502"/>
      <c r="C33" s="71" t="s">
        <v>100</v>
      </c>
      <c r="D33" s="65"/>
      <c r="E33" s="72"/>
      <c r="F33" s="506" t="s">
        <v>99</v>
      </c>
    </row>
    <row r="34" spans="1:6" x14ac:dyDescent="0.25">
      <c r="A34" s="503"/>
      <c r="B34" s="504"/>
      <c r="C34" s="71" t="s">
        <v>101</v>
      </c>
      <c r="D34" s="65"/>
      <c r="E34" s="66"/>
      <c r="F34" s="507" t="s">
        <v>99</v>
      </c>
    </row>
    <row r="35" spans="1:6" x14ac:dyDescent="0.25">
      <c r="A35" s="440" t="s">
        <v>102</v>
      </c>
      <c r="B35" s="440"/>
      <c r="C35" s="67" t="s">
        <v>103</v>
      </c>
      <c r="D35" s="68"/>
      <c r="E35" s="69"/>
      <c r="F35" s="505" t="str">
        <f>+IF(F29&gt;81,"RB",IF(F29&gt;61,"RM",IF(F29&gt;41,"RS","RA")))</f>
        <v>RB</v>
      </c>
    </row>
    <row r="36" spans="1:6" x14ac:dyDescent="0.25">
      <c r="A36" s="440"/>
      <c r="B36" s="440"/>
      <c r="C36" s="71" t="s">
        <v>104</v>
      </c>
      <c r="D36" s="65"/>
      <c r="E36" s="70"/>
      <c r="F36" s="506" t="s">
        <v>99</v>
      </c>
    </row>
    <row r="37" spans="1:6" x14ac:dyDescent="0.25">
      <c r="A37" s="440"/>
      <c r="B37" s="440"/>
      <c r="C37" s="429" t="s">
        <v>105</v>
      </c>
      <c r="D37" s="430"/>
      <c r="E37" s="431"/>
      <c r="F37" s="506" t="s">
        <v>99</v>
      </c>
    </row>
    <row r="38" spans="1:6" x14ac:dyDescent="0.25">
      <c r="A38" s="440"/>
      <c r="B38" s="440"/>
      <c r="C38" s="73" t="s">
        <v>106</v>
      </c>
      <c r="D38" s="74"/>
      <c r="E38" s="75"/>
      <c r="F38" s="507" t="s">
        <v>99</v>
      </c>
    </row>
    <row r="39" spans="1:6" x14ac:dyDescent="0.25">
      <c r="A39" s="76"/>
      <c r="B39" s="77"/>
      <c r="C39" s="77"/>
      <c r="D39" s="77"/>
      <c r="E39" s="77"/>
      <c r="F39" s="77"/>
    </row>
    <row r="40" spans="1:6" ht="27.75" customHeight="1" x14ac:dyDescent="0.25">
      <c r="A40" s="413" t="s">
        <v>85</v>
      </c>
      <c r="B40" s="413"/>
      <c r="C40" s="413"/>
      <c r="D40" s="413"/>
      <c r="E40" s="413"/>
      <c r="F40" s="413"/>
    </row>
    <row r="41" spans="1:6" x14ac:dyDescent="0.25">
      <c r="B41" s="77"/>
      <c r="C41" s="77"/>
      <c r="D41" s="77"/>
      <c r="E41" s="77"/>
      <c r="F41" s="77"/>
    </row>
  </sheetData>
  <mergeCells count="30">
    <mergeCell ref="A1:B1"/>
    <mergeCell ref="A2:E2"/>
    <mergeCell ref="A29:B30"/>
    <mergeCell ref="C29:D29"/>
    <mergeCell ref="E29:E30"/>
    <mergeCell ref="C30:D30"/>
    <mergeCell ref="B3:B4"/>
    <mergeCell ref="A3:A4"/>
    <mergeCell ref="D6:D7"/>
    <mergeCell ref="A9:A10"/>
    <mergeCell ref="C9:C10"/>
    <mergeCell ref="D9:D10"/>
    <mergeCell ref="E9:E10"/>
    <mergeCell ref="B6:B7"/>
    <mergeCell ref="A6:A7"/>
    <mergeCell ref="C6:C7"/>
    <mergeCell ref="B9:B10"/>
    <mergeCell ref="A40:F40"/>
    <mergeCell ref="F29:F30"/>
    <mergeCell ref="A31:B34"/>
    <mergeCell ref="F31:F34"/>
    <mergeCell ref="A35:B38"/>
    <mergeCell ref="F35:F38"/>
    <mergeCell ref="C37:E37"/>
    <mergeCell ref="F9:F10"/>
    <mergeCell ref="C3:C4"/>
    <mergeCell ref="D3:D4"/>
    <mergeCell ref="E3:E4"/>
    <mergeCell ref="F6:F7"/>
    <mergeCell ref="E6:E7"/>
  </mergeCells>
  <hyperlinks>
    <hyperlink ref="F35:F38" location="'Resumen de Resultados'!G10" display="'Resumen de Resultados'!G10" xr:uid="{00000000-0004-0000-0400-000000000000}"/>
    <hyperlink ref="F31:F34" location="'Resumen de Resultados'!F10" display="'Resumen de Resultados'!F10" xr:uid="{00000000-0004-0000-0400-000001000000}"/>
  </hyperlinks>
  <printOptions horizontalCentered="1"/>
  <pageMargins left="0.2" right="0.2" top="0.5" bottom="0.2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749992370372631"/>
  </sheetPr>
  <dimension ref="A1:F107"/>
  <sheetViews>
    <sheetView showGridLines="0" topLeftCell="A82" zoomScaleNormal="100" workbookViewId="0">
      <selection activeCell="F76" sqref="F76"/>
    </sheetView>
  </sheetViews>
  <sheetFormatPr defaultColWidth="11.44140625" defaultRowHeight="13.2" x14ac:dyDescent="0.25"/>
  <cols>
    <col min="1" max="1" width="3.44140625" style="7" customWidth="1"/>
    <col min="2" max="2" width="68.33203125" style="3" customWidth="1"/>
    <col min="3" max="5" width="7.6640625" style="6" customWidth="1"/>
    <col min="6" max="6" width="43.33203125" style="2" customWidth="1"/>
    <col min="7" max="16384" width="11.44140625" style="14"/>
  </cols>
  <sheetData>
    <row r="1" spans="1:6" s="51" customFormat="1" ht="21" customHeight="1" x14ac:dyDescent="0.25">
      <c r="A1" s="377" t="s">
        <v>59</v>
      </c>
      <c r="B1" s="378"/>
      <c r="C1" s="98" t="s">
        <v>51</v>
      </c>
      <c r="D1" s="98" t="s">
        <v>52</v>
      </c>
      <c r="E1" s="99" t="s">
        <v>50</v>
      </c>
      <c r="F1" s="133" t="s">
        <v>287</v>
      </c>
    </row>
    <row r="2" spans="1:6" x14ac:dyDescent="0.25">
      <c r="A2" s="510" t="s">
        <v>218</v>
      </c>
      <c r="B2" s="510"/>
      <c r="C2" s="510"/>
      <c r="D2" s="510"/>
      <c r="E2" s="510"/>
      <c r="F2" s="13"/>
    </row>
    <row r="3" spans="1:6" s="34" customFormat="1" x14ac:dyDescent="0.25">
      <c r="A3" s="393" t="s">
        <v>190</v>
      </c>
      <c r="B3" s="394"/>
      <c r="C3" s="86"/>
      <c r="D3" s="86"/>
      <c r="E3" s="86"/>
      <c r="F3" s="13"/>
    </row>
    <row r="4" spans="1:6" ht="30.6" x14ac:dyDescent="0.25">
      <c r="A4" s="119">
        <v>1</v>
      </c>
      <c r="B4" s="118" t="s">
        <v>237</v>
      </c>
      <c r="C4" s="232">
        <v>1</v>
      </c>
      <c r="D4" s="232"/>
      <c r="E4" s="232"/>
      <c r="F4" s="151"/>
    </row>
    <row r="5" spans="1:6" ht="20.399999999999999" x14ac:dyDescent="0.25">
      <c r="A5" s="119">
        <v>2</v>
      </c>
      <c r="B5" s="122" t="s">
        <v>238</v>
      </c>
      <c r="C5" s="232">
        <v>1</v>
      </c>
      <c r="D5" s="232"/>
      <c r="E5" s="232"/>
      <c r="F5" s="151"/>
    </row>
    <row r="6" spans="1:6" ht="35.25" customHeight="1" x14ac:dyDescent="0.25">
      <c r="A6" s="292">
        <v>3</v>
      </c>
      <c r="B6" s="290" t="s">
        <v>239</v>
      </c>
      <c r="C6" s="281">
        <v>1</v>
      </c>
      <c r="D6" s="281"/>
      <c r="E6" s="281"/>
      <c r="F6" s="298" t="s">
        <v>418</v>
      </c>
    </row>
    <row r="7" spans="1:6" ht="32.25" customHeight="1" x14ac:dyDescent="0.25">
      <c r="A7" s="119">
        <v>4</v>
      </c>
      <c r="B7" s="118" t="s">
        <v>307</v>
      </c>
      <c r="C7" s="266">
        <v>1</v>
      </c>
      <c r="D7" s="232"/>
      <c r="E7" s="232"/>
      <c r="F7" s="332" t="s">
        <v>419</v>
      </c>
    </row>
    <row r="8" spans="1:6" ht="46.5" customHeight="1" x14ac:dyDescent="0.25">
      <c r="A8" s="292">
        <v>5</v>
      </c>
      <c r="B8" s="295" t="s">
        <v>240</v>
      </c>
      <c r="C8" s="281">
        <v>1</v>
      </c>
      <c r="D8" s="281"/>
      <c r="E8" s="281"/>
      <c r="F8" s="299" t="s">
        <v>420</v>
      </c>
    </row>
    <row r="9" spans="1:6" ht="33.75" customHeight="1" x14ac:dyDescent="0.25">
      <c r="A9" s="119">
        <v>6</v>
      </c>
      <c r="B9" s="146" t="s">
        <v>208</v>
      </c>
      <c r="C9" s="232"/>
      <c r="D9" s="159"/>
      <c r="E9" s="159">
        <v>1</v>
      </c>
      <c r="F9" s="299" t="s">
        <v>434</v>
      </c>
    </row>
    <row r="10" spans="1:6" ht="16.5" customHeight="1" x14ac:dyDescent="0.25">
      <c r="A10" s="91" t="s">
        <v>117</v>
      </c>
      <c r="B10" s="91"/>
      <c r="C10" s="169"/>
      <c r="D10" s="169"/>
      <c r="E10" s="170"/>
      <c r="F10" s="126"/>
    </row>
    <row r="11" spans="1:6" ht="161.25" customHeight="1" x14ac:dyDescent="0.25">
      <c r="A11" s="292">
        <v>7</v>
      </c>
      <c r="B11" s="278" t="s">
        <v>187</v>
      </c>
      <c r="C11" s="281">
        <v>1</v>
      </c>
      <c r="D11" s="293"/>
      <c r="E11" s="293"/>
      <c r="F11" s="300" t="s">
        <v>363</v>
      </c>
    </row>
    <row r="12" spans="1:6" ht="102" customHeight="1" x14ac:dyDescent="0.25">
      <c r="A12" s="46">
        <v>8</v>
      </c>
      <c r="B12" s="81" t="s">
        <v>43</v>
      </c>
      <c r="C12" s="159">
        <v>1</v>
      </c>
      <c r="D12" s="232"/>
      <c r="E12" s="232"/>
      <c r="F12" s="270" t="s">
        <v>364</v>
      </c>
    </row>
    <row r="13" spans="1:6" ht="64.5" customHeight="1" x14ac:dyDescent="0.25">
      <c r="A13" s="46">
        <v>9</v>
      </c>
      <c r="B13" s="118" t="s">
        <v>195</v>
      </c>
      <c r="C13" s="232">
        <v>1</v>
      </c>
      <c r="D13" s="232"/>
      <c r="E13" s="232"/>
      <c r="F13" s="270" t="s">
        <v>365</v>
      </c>
    </row>
    <row r="14" spans="1:6" ht="72" customHeight="1" x14ac:dyDescent="0.25">
      <c r="A14" s="294">
        <v>10</v>
      </c>
      <c r="B14" s="290" t="s">
        <v>194</v>
      </c>
      <c r="C14" s="274">
        <v>1</v>
      </c>
      <c r="D14" s="281"/>
      <c r="E14" s="274"/>
      <c r="F14" s="301" t="s">
        <v>366</v>
      </c>
    </row>
    <row r="15" spans="1:6" ht="80.25" customHeight="1" x14ac:dyDescent="0.25">
      <c r="A15" s="46">
        <v>11</v>
      </c>
      <c r="B15" s="118" t="s">
        <v>209</v>
      </c>
      <c r="C15" s="232">
        <v>1</v>
      </c>
      <c r="D15" s="232"/>
      <c r="E15" s="159"/>
      <c r="F15" s="269" t="s">
        <v>367</v>
      </c>
    </row>
    <row r="16" spans="1:6" ht="24.75" customHeight="1" x14ac:dyDescent="0.25">
      <c r="A16" s="46">
        <v>12</v>
      </c>
      <c r="B16" s="118" t="s">
        <v>210</v>
      </c>
      <c r="C16" s="232">
        <v>1</v>
      </c>
      <c r="D16" s="232"/>
      <c r="E16" s="232"/>
      <c r="F16" s="164" t="s">
        <v>368</v>
      </c>
    </row>
    <row r="17" spans="1:6" ht="73.5" customHeight="1" x14ac:dyDescent="0.25">
      <c r="A17" s="46">
        <v>13</v>
      </c>
      <c r="B17" s="118" t="s">
        <v>196</v>
      </c>
      <c r="C17" s="159"/>
      <c r="D17" s="159">
        <v>1</v>
      </c>
      <c r="E17" s="232"/>
      <c r="F17" s="270" t="s">
        <v>356</v>
      </c>
    </row>
    <row r="18" spans="1:6" ht="84.75" customHeight="1" x14ac:dyDescent="0.25">
      <c r="A18" s="47">
        <v>14</v>
      </c>
      <c r="B18" s="118" t="s">
        <v>197</v>
      </c>
      <c r="C18" s="232"/>
      <c r="D18" s="232">
        <v>1</v>
      </c>
      <c r="E18" s="263"/>
      <c r="F18" s="270" t="s">
        <v>369</v>
      </c>
    </row>
    <row r="19" spans="1:6" ht="60" customHeight="1" x14ac:dyDescent="0.25">
      <c r="A19" s="47">
        <v>15</v>
      </c>
      <c r="B19" s="93" t="s">
        <v>211</v>
      </c>
      <c r="C19" s="232"/>
      <c r="D19" s="232">
        <v>1</v>
      </c>
      <c r="E19" s="232"/>
      <c r="F19" s="270" t="s">
        <v>355</v>
      </c>
    </row>
    <row r="20" spans="1:6" ht="30.6" x14ac:dyDescent="0.25">
      <c r="A20" s="291">
        <v>16</v>
      </c>
      <c r="B20" s="290" t="s">
        <v>212</v>
      </c>
      <c r="C20" s="274"/>
      <c r="D20" s="281">
        <v>1</v>
      </c>
      <c r="E20" s="281"/>
      <c r="F20" s="268" t="s">
        <v>370</v>
      </c>
    </row>
    <row r="21" spans="1:6" ht="13.5" customHeight="1" x14ac:dyDescent="0.25">
      <c r="A21" s="511">
        <v>17</v>
      </c>
      <c r="B21" s="455" t="s">
        <v>213</v>
      </c>
      <c r="C21" s="381">
        <v>1</v>
      </c>
      <c r="D21" s="384"/>
      <c r="E21" s="472"/>
      <c r="F21" s="540" t="s">
        <v>371</v>
      </c>
    </row>
    <row r="22" spans="1:6" ht="13.5" customHeight="1" x14ac:dyDescent="0.25">
      <c r="A22" s="512"/>
      <c r="B22" s="456"/>
      <c r="C22" s="382"/>
      <c r="D22" s="385"/>
      <c r="E22" s="513"/>
      <c r="F22" s="542"/>
    </row>
    <row r="23" spans="1:6" ht="13.5" customHeight="1" x14ac:dyDescent="0.25">
      <c r="A23" s="512"/>
      <c r="B23" s="456"/>
      <c r="C23" s="382"/>
      <c r="D23" s="385"/>
      <c r="E23" s="513"/>
      <c r="F23" s="542"/>
    </row>
    <row r="24" spans="1:6" ht="32.25" customHeight="1" x14ac:dyDescent="0.25">
      <c r="A24" s="515"/>
      <c r="B24" s="457"/>
      <c r="C24" s="383"/>
      <c r="D24" s="386"/>
      <c r="E24" s="473"/>
      <c r="F24" s="541"/>
    </row>
    <row r="25" spans="1:6" ht="69.75" customHeight="1" x14ac:dyDescent="0.25">
      <c r="A25" s="47">
        <v>18</v>
      </c>
      <c r="B25" s="93" t="s">
        <v>214</v>
      </c>
      <c r="C25" s="159"/>
      <c r="D25" s="232"/>
      <c r="E25" s="232">
        <v>1</v>
      </c>
      <c r="F25" s="267" t="s">
        <v>421</v>
      </c>
    </row>
    <row r="26" spans="1:6" ht="13.5" customHeight="1" x14ac:dyDescent="0.25">
      <c r="A26" s="511">
        <v>19</v>
      </c>
      <c r="B26" s="455" t="s">
        <v>200</v>
      </c>
      <c r="C26" s="381">
        <v>1</v>
      </c>
      <c r="D26" s="381"/>
      <c r="E26" s="472"/>
      <c r="F26" s="540" t="s">
        <v>357</v>
      </c>
    </row>
    <row r="27" spans="1:6" ht="13.5" customHeight="1" x14ac:dyDescent="0.25">
      <c r="A27" s="512"/>
      <c r="B27" s="456"/>
      <c r="C27" s="382"/>
      <c r="D27" s="382"/>
      <c r="E27" s="513"/>
      <c r="F27" s="542"/>
    </row>
    <row r="28" spans="1:6" ht="13.5" customHeight="1" x14ac:dyDescent="0.25">
      <c r="A28" s="512"/>
      <c r="B28" s="456"/>
      <c r="C28" s="382"/>
      <c r="D28" s="382"/>
      <c r="E28" s="513"/>
      <c r="F28" s="542"/>
    </row>
    <row r="29" spans="1:6" ht="42" customHeight="1" x14ac:dyDescent="0.25">
      <c r="A29" s="515"/>
      <c r="B29" s="457"/>
      <c r="C29" s="383"/>
      <c r="D29" s="383"/>
      <c r="E29" s="473"/>
      <c r="F29" s="541"/>
    </row>
    <row r="30" spans="1:6" ht="40.5" customHeight="1" x14ac:dyDescent="0.25">
      <c r="A30" s="47">
        <v>20</v>
      </c>
      <c r="B30" s="118" t="s">
        <v>201</v>
      </c>
      <c r="C30" s="159">
        <v>1</v>
      </c>
      <c r="D30" s="232"/>
      <c r="E30" s="232"/>
      <c r="F30" s="268"/>
    </row>
    <row r="31" spans="1:6" ht="82.5" customHeight="1" x14ac:dyDescent="0.25">
      <c r="A31" s="47">
        <v>21</v>
      </c>
      <c r="B31" s="118" t="s">
        <v>198</v>
      </c>
      <c r="C31" s="159">
        <v>1</v>
      </c>
      <c r="D31" s="232"/>
      <c r="E31" s="232"/>
      <c r="F31" s="270" t="s">
        <v>358</v>
      </c>
    </row>
    <row r="32" spans="1:6" ht="15.75" customHeight="1" x14ac:dyDescent="0.25">
      <c r="A32" s="511">
        <v>22</v>
      </c>
      <c r="B32" s="455" t="s">
        <v>188</v>
      </c>
      <c r="C32" s="381">
        <v>1</v>
      </c>
      <c r="D32" s="472"/>
      <c r="E32" s="472"/>
      <c r="F32" s="398" t="s">
        <v>372</v>
      </c>
    </row>
    <row r="33" spans="1:6" ht="35.25" customHeight="1" x14ac:dyDescent="0.25">
      <c r="A33" s="515"/>
      <c r="B33" s="457"/>
      <c r="C33" s="383"/>
      <c r="D33" s="473"/>
      <c r="E33" s="473"/>
      <c r="F33" s="400"/>
    </row>
    <row r="34" spans="1:6" ht="41.25" customHeight="1" x14ac:dyDescent="0.25">
      <c r="A34" s="145">
        <v>23</v>
      </c>
      <c r="B34" s="118" t="s">
        <v>241</v>
      </c>
      <c r="C34" s="159"/>
      <c r="D34" s="159">
        <v>1</v>
      </c>
      <c r="E34" s="232"/>
      <c r="F34" s="269" t="s">
        <v>373</v>
      </c>
    </row>
    <row r="35" spans="1:6" ht="51.75" customHeight="1" x14ac:dyDescent="0.25">
      <c r="A35" s="145">
        <v>24</v>
      </c>
      <c r="B35" s="118" t="s">
        <v>199</v>
      </c>
      <c r="C35" s="159">
        <v>1</v>
      </c>
      <c r="D35" s="232"/>
      <c r="E35" s="232"/>
      <c r="F35" s="268"/>
    </row>
    <row r="36" spans="1:6" ht="35.25" customHeight="1" x14ac:dyDescent="0.25">
      <c r="A36" s="145">
        <v>25</v>
      </c>
      <c r="B36" s="118" t="s">
        <v>189</v>
      </c>
      <c r="C36" s="232"/>
      <c r="D36" s="232"/>
      <c r="E36" s="232">
        <v>1</v>
      </c>
      <c r="F36" s="164" t="s">
        <v>374</v>
      </c>
    </row>
    <row r="37" spans="1:6" ht="17.25" customHeight="1" x14ac:dyDescent="0.25">
      <c r="A37" s="91" t="s">
        <v>183</v>
      </c>
      <c r="B37" s="91"/>
      <c r="C37" s="169"/>
      <c r="D37" s="169"/>
      <c r="E37" s="170"/>
      <c r="F37" s="126"/>
    </row>
    <row r="38" spans="1:6" ht="42" customHeight="1" x14ac:dyDescent="0.25">
      <c r="A38" s="288">
        <v>26</v>
      </c>
      <c r="B38" s="278" t="s">
        <v>242</v>
      </c>
      <c r="C38" s="302">
        <v>1</v>
      </c>
      <c r="D38" s="289"/>
      <c r="E38" s="289"/>
      <c r="F38" s="269" t="s">
        <v>375</v>
      </c>
    </row>
    <row r="39" spans="1:6" ht="62.25" customHeight="1" x14ac:dyDescent="0.25">
      <c r="A39" s="145">
        <v>27</v>
      </c>
      <c r="B39" s="128" t="s">
        <v>243</v>
      </c>
      <c r="C39" s="159">
        <v>1</v>
      </c>
      <c r="D39" s="232"/>
      <c r="E39" s="232"/>
      <c r="F39" s="270" t="s">
        <v>376</v>
      </c>
    </row>
    <row r="40" spans="1:6" ht="48" customHeight="1" x14ac:dyDescent="0.25">
      <c r="A40" s="145">
        <v>28</v>
      </c>
      <c r="B40" s="93" t="s">
        <v>288</v>
      </c>
      <c r="C40" s="159">
        <v>1</v>
      </c>
      <c r="D40" s="159"/>
      <c r="E40" s="232"/>
      <c r="F40" s="303"/>
    </row>
    <row r="41" spans="1:6" ht="25.5" customHeight="1" x14ac:dyDescent="0.25">
      <c r="A41" s="145">
        <v>29</v>
      </c>
      <c r="B41" s="93" t="s">
        <v>289</v>
      </c>
      <c r="C41" s="159">
        <v>1</v>
      </c>
      <c r="D41" s="232"/>
      <c r="E41" s="232"/>
      <c r="F41" s="304"/>
    </row>
    <row r="42" spans="1:6" ht="25.5" customHeight="1" x14ac:dyDescent="0.25">
      <c r="A42" s="145">
        <v>30</v>
      </c>
      <c r="B42" s="93" t="s">
        <v>290</v>
      </c>
      <c r="C42" s="159">
        <v>1</v>
      </c>
      <c r="D42" s="232"/>
      <c r="E42" s="232"/>
      <c r="F42" s="35"/>
    </row>
    <row r="43" spans="1:6" ht="54" customHeight="1" x14ac:dyDescent="0.25">
      <c r="A43" s="145">
        <v>31</v>
      </c>
      <c r="B43" s="93" t="s">
        <v>291</v>
      </c>
      <c r="C43" s="262"/>
      <c r="D43" s="159">
        <v>1</v>
      </c>
      <c r="E43" s="159"/>
      <c r="F43" s="305" t="s">
        <v>377</v>
      </c>
    </row>
    <row r="44" spans="1:6" ht="13.5" customHeight="1" x14ac:dyDescent="0.25">
      <c r="A44" s="511">
        <v>32</v>
      </c>
      <c r="B44" s="455" t="s">
        <v>184</v>
      </c>
      <c r="C44" s="381">
        <v>1</v>
      </c>
      <c r="D44" s="381"/>
      <c r="E44" s="472"/>
      <c r="F44" s="398" t="s">
        <v>361</v>
      </c>
    </row>
    <row r="45" spans="1:6" ht="13.5" customHeight="1" x14ac:dyDescent="0.25">
      <c r="A45" s="512"/>
      <c r="B45" s="456"/>
      <c r="C45" s="382"/>
      <c r="D45" s="382"/>
      <c r="E45" s="513"/>
      <c r="F45" s="399"/>
    </row>
    <row r="46" spans="1:6" ht="34.5" customHeight="1" x14ac:dyDescent="0.25">
      <c r="A46" s="515"/>
      <c r="B46" s="457"/>
      <c r="C46" s="383"/>
      <c r="D46" s="383"/>
      <c r="E46" s="473"/>
      <c r="F46" s="400"/>
    </row>
    <row r="47" spans="1:6" ht="12.75" customHeight="1" x14ac:dyDescent="0.25">
      <c r="A47" s="511">
        <v>33</v>
      </c>
      <c r="B47" s="455" t="s">
        <v>40</v>
      </c>
      <c r="C47" s="381">
        <v>1</v>
      </c>
      <c r="D47" s="472"/>
      <c r="E47" s="472"/>
      <c r="F47" s="543" t="s">
        <v>378</v>
      </c>
    </row>
    <row r="48" spans="1:6" ht="62.25" customHeight="1" x14ac:dyDescent="0.25">
      <c r="A48" s="515"/>
      <c r="B48" s="457"/>
      <c r="C48" s="383"/>
      <c r="D48" s="473"/>
      <c r="E48" s="473"/>
      <c r="F48" s="544"/>
    </row>
    <row r="49" spans="1:6" ht="48.75" customHeight="1" x14ac:dyDescent="0.25">
      <c r="A49" s="47">
        <v>34</v>
      </c>
      <c r="B49" s="118" t="s">
        <v>185</v>
      </c>
      <c r="C49" s="159"/>
      <c r="D49" s="159">
        <v>1</v>
      </c>
      <c r="E49" s="232"/>
      <c r="F49" s="270" t="s">
        <v>384</v>
      </c>
    </row>
    <row r="50" spans="1:6" s="339" customFormat="1" ht="34.5" customHeight="1" x14ac:dyDescent="0.25">
      <c r="A50" s="338">
        <v>35</v>
      </c>
      <c r="B50" s="93" t="s">
        <v>58</v>
      </c>
      <c r="C50" s="159">
        <v>1</v>
      </c>
      <c r="D50" s="159"/>
      <c r="E50" s="159"/>
      <c r="F50" s="324" t="s">
        <v>436</v>
      </c>
    </row>
    <row r="51" spans="1:6" s="339" customFormat="1" ht="48.75" customHeight="1" x14ac:dyDescent="0.25">
      <c r="A51" s="338">
        <v>36</v>
      </c>
      <c r="B51" s="93" t="s">
        <v>244</v>
      </c>
      <c r="C51" s="159"/>
      <c r="D51" s="159"/>
      <c r="E51" s="159">
        <v>1</v>
      </c>
      <c r="F51" s="324" t="s">
        <v>385</v>
      </c>
    </row>
    <row r="52" spans="1:6" ht="24.75" customHeight="1" x14ac:dyDescent="0.25">
      <c r="A52" s="47">
        <v>37</v>
      </c>
      <c r="B52" s="118" t="s">
        <v>41</v>
      </c>
      <c r="C52" s="159">
        <v>1</v>
      </c>
      <c r="D52" s="232"/>
      <c r="E52" s="232"/>
      <c r="F52" s="324" t="s">
        <v>386</v>
      </c>
    </row>
    <row r="53" spans="1:6" ht="17.25" customHeight="1" x14ac:dyDescent="0.25">
      <c r="A53" s="91" t="s">
        <v>245</v>
      </c>
      <c r="B53" s="131"/>
      <c r="C53" s="169"/>
      <c r="D53" s="169"/>
      <c r="E53" s="170"/>
      <c r="F53" s="320"/>
    </row>
    <row r="54" spans="1:6" ht="56.25" customHeight="1" x14ac:dyDescent="0.25">
      <c r="A54" s="48">
        <v>38</v>
      </c>
      <c r="B54" s="118" t="s">
        <v>246</v>
      </c>
      <c r="C54" s="325">
        <v>1</v>
      </c>
      <c r="D54" s="232"/>
      <c r="E54" s="232"/>
      <c r="F54" s="320" t="s">
        <v>407</v>
      </c>
    </row>
    <row r="55" spans="1:6" ht="57" customHeight="1" x14ac:dyDescent="0.25">
      <c r="A55" s="48">
        <v>39</v>
      </c>
      <c r="B55" s="118" t="s">
        <v>247</v>
      </c>
      <c r="C55" s="325">
        <v>1</v>
      </c>
      <c r="D55" s="232"/>
      <c r="E55" s="232"/>
      <c r="F55" s="324" t="s">
        <v>362</v>
      </c>
    </row>
    <row r="56" spans="1:6" ht="39.75" customHeight="1" x14ac:dyDescent="0.25">
      <c r="A56" s="48">
        <v>40</v>
      </c>
      <c r="B56" s="118" t="s">
        <v>56</v>
      </c>
      <c r="C56" s="232">
        <v>1</v>
      </c>
      <c r="D56" s="232"/>
      <c r="E56" s="232"/>
      <c r="F56" s="320" t="s">
        <v>406</v>
      </c>
    </row>
    <row r="57" spans="1:6" ht="43.5" customHeight="1" x14ac:dyDescent="0.25">
      <c r="A57" s="48">
        <v>41</v>
      </c>
      <c r="B57" s="118" t="s">
        <v>54</v>
      </c>
      <c r="C57" s="159">
        <v>1</v>
      </c>
      <c r="D57" s="232"/>
      <c r="E57" s="232"/>
      <c r="F57" s="326" t="s">
        <v>387</v>
      </c>
    </row>
    <row r="58" spans="1:6" ht="35.25" customHeight="1" x14ac:dyDescent="0.25">
      <c r="A58" s="48">
        <v>42</v>
      </c>
      <c r="B58" s="118" t="s">
        <v>55</v>
      </c>
      <c r="C58" s="159">
        <v>1</v>
      </c>
      <c r="D58" s="232"/>
      <c r="E58" s="232"/>
      <c r="F58" s="327" t="s">
        <v>388</v>
      </c>
    </row>
    <row r="59" spans="1:6" ht="13.8" x14ac:dyDescent="0.25">
      <c r="A59" s="48">
        <v>43</v>
      </c>
      <c r="B59" s="118" t="s">
        <v>57</v>
      </c>
      <c r="C59" s="232">
        <v>1</v>
      </c>
      <c r="D59" s="232"/>
      <c r="E59" s="232"/>
      <c r="F59" s="129"/>
    </row>
    <row r="60" spans="1:6" ht="13.5" customHeight="1" x14ac:dyDescent="0.25">
      <c r="A60" s="91" t="s">
        <v>118</v>
      </c>
      <c r="B60" s="131"/>
      <c r="C60" s="169"/>
      <c r="D60" s="169"/>
      <c r="E60" s="170"/>
      <c r="F60" s="126"/>
    </row>
    <row r="61" spans="1:6" ht="110.25" customHeight="1" x14ac:dyDescent="0.25">
      <c r="A61" s="47">
        <v>44</v>
      </c>
      <c r="B61" s="118" t="s">
        <v>215</v>
      </c>
      <c r="C61" s="232"/>
      <c r="D61" s="159">
        <v>1</v>
      </c>
      <c r="E61" s="232"/>
      <c r="F61" s="268" t="s">
        <v>389</v>
      </c>
    </row>
    <row r="62" spans="1:6" ht="25.5" customHeight="1" x14ac:dyDescent="0.25">
      <c r="A62" s="47">
        <v>45</v>
      </c>
      <c r="B62" s="93" t="s">
        <v>292</v>
      </c>
      <c r="C62" s="159">
        <v>1</v>
      </c>
      <c r="D62" s="232"/>
      <c r="E62" s="232"/>
      <c r="F62" s="268" t="s">
        <v>390</v>
      </c>
    </row>
    <row r="63" spans="1:6" ht="14.25" customHeight="1" x14ac:dyDescent="0.25">
      <c r="A63" s="511">
        <v>46</v>
      </c>
      <c r="B63" s="387" t="s">
        <v>293</v>
      </c>
      <c r="C63" s="381">
        <v>1</v>
      </c>
      <c r="D63" s="472"/>
      <c r="E63" s="472"/>
      <c r="F63" s="538" t="s">
        <v>390</v>
      </c>
    </row>
    <row r="64" spans="1:6" ht="14.25" customHeight="1" x14ac:dyDescent="0.25">
      <c r="A64" s="515"/>
      <c r="B64" s="389"/>
      <c r="C64" s="383"/>
      <c r="D64" s="473"/>
      <c r="E64" s="473"/>
      <c r="F64" s="539"/>
    </row>
    <row r="65" spans="1:6" s="339" customFormat="1" ht="33.75" customHeight="1" x14ac:dyDescent="0.25">
      <c r="A65" s="338">
        <v>47</v>
      </c>
      <c r="B65" s="93" t="s">
        <v>248</v>
      </c>
      <c r="C65" s="159">
        <v>1</v>
      </c>
      <c r="D65" s="159"/>
      <c r="E65" s="159"/>
      <c r="F65" s="269" t="s">
        <v>391</v>
      </c>
    </row>
    <row r="66" spans="1:6" ht="48" customHeight="1" x14ac:dyDescent="0.25">
      <c r="A66" s="145">
        <v>48</v>
      </c>
      <c r="B66" s="93" t="s">
        <v>249</v>
      </c>
      <c r="C66" s="232"/>
      <c r="D66" s="232"/>
      <c r="E66" s="232">
        <v>1</v>
      </c>
      <c r="F66" s="299" t="s">
        <v>385</v>
      </c>
    </row>
    <row r="67" spans="1:6" ht="14.25" customHeight="1" x14ac:dyDescent="0.25">
      <c r="A67" s="511">
        <v>49</v>
      </c>
      <c r="B67" s="455" t="s">
        <v>202</v>
      </c>
      <c r="C67" s="381">
        <v>1</v>
      </c>
      <c r="D67" s="472"/>
      <c r="E67" s="472"/>
      <c r="F67" s="540" t="s">
        <v>392</v>
      </c>
    </row>
    <row r="68" spans="1:6" ht="45.75" customHeight="1" x14ac:dyDescent="0.25">
      <c r="A68" s="515"/>
      <c r="B68" s="457"/>
      <c r="C68" s="383"/>
      <c r="D68" s="473"/>
      <c r="E68" s="473"/>
      <c r="F68" s="541"/>
    </row>
    <row r="69" spans="1:6" ht="54.75" customHeight="1" x14ac:dyDescent="0.25">
      <c r="A69" s="145">
        <v>50</v>
      </c>
      <c r="B69" s="118" t="s">
        <v>250</v>
      </c>
      <c r="C69" s="159"/>
      <c r="D69" s="159"/>
      <c r="E69" s="232">
        <v>1</v>
      </c>
      <c r="F69" s="320" t="s">
        <v>393</v>
      </c>
    </row>
    <row r="70" spans="1:6" ht="18" customHeight="1" x14ac:dyDescent="0.25">
      <c r="A70" s="511">
        <v>51</v>
      </c>
      <c r="B70" s="516" t="s">
        <v>251</v>
      </c>
      <c r="C70" s="384">
        <v>1</v>
      </c>
      <c r="D70" s="472"/>
      <c r="E70" s="472"/>
      <c r="F70" s="540" t="s">
        <v>394</v>
      </c>
    </row>
    <row r="71" spans="1:6" ht="43.5" customHeight="1" x14ac:dyDescent="0.25">
      <c r="A71" s="515"/>
      <c r="B71" s="517"/>
      <c r="C71" s="386"/>
      <c r="D71" s="473"/>
      <c r="E71" s="473"/>
      <c r="F71" s="541"/>
    </row>
    <row r="72" spans="1:6" ht="12" customHeight="1" x14ac:dyDescent="0.25">
      <c r="A72" s="511">
        <v>52</v>
      </c>
      <c r="B72" s="455" t="s">
        <v>252</v>
      </c>
      <c r="C72" s="381">
        <v>1</v>
      </c>
      <c r="D72" s="381"/>
      <c r="E72" s="472"/>
      <c r="F72" s="540" t="s">
        <v>359</v>
      </c>
    </row>
    <row r="73" spans="1:6" ht="12" customHeight="1" x14ac:dyDescent="0.25">
      <c r="A73" s="512"/>
      <c r="B73" s="456"/>
      <c r="C73" s="382"/>
      <c r="D73" s="382"/>
      <c r="E73" s="513"/>
      <c r="F73" s="542"/>
    </row>
    <row r="74" spans="1:6" ht="28.5" customHeight="1" x14ac:dyDescent="0.25">
      <c r="A74" s="515"/>
      <c r="B74" s="457"/>
      <c r="C74" s="383"/>
      <c r="D74" s="383"/>
      <c r="E74" s="473"/>
      <c r="F74" s="541"/>
    </row>
    <row r="75" spans="1:6" ht="39.75" customHeight="1" x14ac:dyDescent="0.25">
      <c r="A75" s="47">
        <v>53</v>
      </c>
      <c r="B75" s="118" t="s">
        <v>44</v>
      </c>
      <c r="C75" s="159">
        <v>1</v>
      </c>
      <c r="D75" s="232"/>
      <c r="E75" s="232"/>
      <c r="F75" s="268" t="s">
        <v>360</v>
      </c>
    </row>
    <row r="76" spans="1:6" ht="36" customHeight="1" x14ac:dyDescent="0.25">
      <c r="A76" s="47">
        <v>54</v>
      </c>
      <c r="B76" s="118" t="s">
        <v>45</v>
      </c>
      <c r="C76" s="232">
        <v>1</v>
      </c>
      <c r="D76" s="232"/>
      <c r="E76" s="232"/>
      <c r="F76" s="268" t="s">
        <v>395</v>
      </c>
    </row>
    <row r="77" spans="1:6" ht="26.25" customHeight="1" x14ac:dyDescent="0.25">
      <c r="A77" s="47">
        <v>55</v>
      </c>
      <c r="B77" s="118" t="s">
        <v>46</v>
      </c>
      <c r="C77" s="232">
        <v>1</v>
      </c>
      <c r="D77" s="232"/>
      <c r="E77" s="232"/>
      <c r="F77" s="268" t="s">
        <v>396</v>
      </c>
    </row>
    <row r="78" spans="1:6" ht="47.25" customHeight="1" x14ac:dyDescent="0.25">
      <c r="A78" s="47">
        <v>56</v>
      </c>
      <c r="B78" s="118" t="s">
        <v>186</v>
      </c>
      <c r="C78" s="328"/>
      <c r="D78" s="232"/>
      <c r="E78" s="232">
        <v>1</v>
      </c>
      <c r="F78" s="270" t="s">
        <v>397</v>
      </c>
    </row>
    <row r="79" spans="1:6" ht="57.75" customHeight="1" x14ac:dyDescent="0.25">
      <c r="A79" s="47">
        <v>57</v>
      </c>
      <c r="B79" s="93" t="s">
        <v>253</v>
      </c>
      <c r="C79" s="159">
        <v>1</v>
      </c>
      <c r="D79" s="159"/>
      <c r="E79" s="159"/>
      <c r="F79" s="270" t="s">
        <v>398</v>
      </c>
    </row>
    <row r="80" spans="1:6" ht="46.5" customHeight="1" x14ac:dyDescent="0.25">
      <c r="A80" s="47">
        <v>58</v>
      </c>
      <c r="B80" s="118" t="s">
        <v>47</v>
      </c>
      <c r="C80" s="285"/>
      <c r="D80" s="232"/>
      <c r="E80" s="232">
        <v>1</v>
      </c>
      <c r="F80" s="270"/>
    </row>
    <row r="81" spans="1:6" ht="35.25" customHeight="1" x14ac:dyDescent="0.25">
      <c r="A81" s="47">
        <v>59</v>
      </c>
      <c r="B81" s="118" t="s">
        <v>82</v>
      </c>
      <c r="C81" s="232"/>
      <c r="D81" s="232"/>
      <c r="E81" s="166">
        <v>1</v>
      </c>
      <c r="F81" s="270"/>
    </row>
    <row r="82" spans="1:6" ht="24" customHeight="1" x14ac:dyDescent="0.25">
      <c r="A82" s="379" t="s">
        <v>254</v>
      </c>
      <c r="B82" s="467"/>
      <c r="C82" s="171"/>
      <c r="D82" s="172"/>
      <c r="E82" s="173"/>
      <c r="F82" s="126"/>
    </row>
    <row r="83" spans="1:6" ht="20.399999999999999" x14ac:dyDescent="0.25">
      <c r="A83" s="47">
        <v>60</v>
      </c>
      <c r="B83" s="132" t="s">
        <v>126</v>
      </c>
      <c r="C83" s="159">
        <v>1</v>
      </c>
      <c r="D83" s="159"/>
      <c r="E83" s="159"/>
      <c r="F83" s="495" t="s">
        <v>399</v>
      </c>
    </row>
    <row r="84" spans="1:6" ht="13.8" x14ac:dyDescent="0.25">
      <c r="A84" s="47">
        <v>61</v>
      </c>
      <c r="B84" s="118" t="s">
        <v>48</v>
      </c>
      <c r="C84" s="159">
        <v>1</v>
      </c>
      <c r="D84" s="159"/>
      <c r="E84" s="159"/>
      <c r="F84" s="514"/>
    </row>
    <row r="85" spans="1:6" ht="24.75" customHeight="1" x14ac:dyDescent="0.25">
      <c r="A85" s="47">
        <v>62</v>
      </c>
      <c r="B85" s="132" t="s">
        <v>127</v>
      </c>
      <c r="C85" s="159">
        <v>1</v>
      </c>
      <c r="D85" s="159"/>
      <c r="E85" s="159"/>
      <c r="F85" s="496"/>
    </row>
    <row r="86" spans="1:6" ht="12.75" customHeight="1" x14ac:dyDescent="0.25">
      <c r="A86" s="91" t="s">
        <v>116</v>
      </c>
      <c r="B86" s="131"/>
      <c r="C86" s="169"/>
      <c r="D86" s="169"/>
      <c r="E86" s="170"/>
      <c r="F86" s="126"/>
    </row>
    <row r="87" spans="1:6" ht="25.5" customHeight="1" x14ac:dyDescent="0.25">
      <c r="A87" s="47">
        <v>63</v>
      </c>
      <c r="B87" s="118" t="s">
        <v>42</v>
      </c>
      <c r="C87" s="232">
        <v>1</v>
      </c>
      <c r="D87" s="232"/>
      <c r="E87" s="232"/>
      <c r="F87" s="326"/>
    </row>
    <row r="88" spans="1:6" ht="24.75" customHeight="1" x14ac:dyDescent="0.25">
      <c r="A88" s="47">
        <v>64</v>
      </c>
      <c r="B88" s="118" t="s">
        <v>49</v>
      </c>
      <c r="C88" s="232">
        <v>1</v>
      </c>
      <c r="D88" s="232"/>
      <c r="E88" s="232"/>
      <c r="F88" s="329"/>
    </row>
    <row r="89" spans="1:6" ht="58.5" customHeight="1" x14ac:dyDescent="0.25">
      <c r="A89" s="47">
        <v>65</v>
      </c>
      <c r="B89" s="118" t="s">
        <v>298</v>
      </c>
      <c r="C89" s="232"/>
      <c r="D89" s="232"/>
      <c r="E89" s="159">
        <v>1</v>
      </c>
      <c r="F89" s="35"/>
    </row>
    <row r="90" spans="1:6" ht="13.8" x14ac:dyDescent="0.25">
      <c r="A90" s="48"/>
      <c r="B90" s="118" t="s">
        <v>107</v>
      </c>
      <c r="C90" s="247">
        <f>+COUNT(C4:C89)</f>
        <v>47</v>
      </c>
      <c r="D90" s="247">
        <f>+COUNT(D4:D89)</f>
        <v>8</v>
      </c>
      <c r="E90" s="232"/>
      <c r="F90" s="127"/>
    </row>
    <row r="91" spans="1:6" x14ac:dyDescent="0.25">
      <c r="A91" s="16"/>
      <c r="B91" s="15"/>
      <c r="C91" s="39"/>
      <c r="D91" s="39"/>
      <c r="E91" s="39"/>
      <c r="F91" s="15"/>
    </row>
    <row r="92" spans="1:6" ht="12.75" customHeight="1" x14ac:dyDescent="0.25">
      <c r="A92" s="518" t="s">
        <v>94</v>
      </c>
      <c r="B92" s="518"/>
      <c r="C92" s="520" t="s">
        <v>51</v>
      </c>
      <c r="D92" s="521"/>
      <c r="E92" s="522" t="s">
        <v>95</v>
      </c>
      <c r="F92" s="497">
        <f>+IF(C90+D90=0,0,(C90/(C90+D90)*100))</f>
        <v>85.454545454545453</v>
      </c>
    </row>
    <row r="93" spans="1:6" x14ac:dyDescent="0.25">
      <c r="A93" s="518"/>
      <c r="B93" s="518"/>
      <c r="C93" s="524" t="s">
        <v>96</v>
      </c>
      <c r="D93" s="525"/>
      <c r="E93" s="523"/>
      <c r="F93" s="498"/>
    </row>
    <row r="94" spans="1:6" ht="12.75" customHeight="1" x14ac:dyDescent="0.25">
      <c r="A94" s="526" t="s">
        <v>97</v>
      </c>
      <c r="B94" s="527"/>
      <c r="C94" s="25" t="s">
        <v>98</v>
      </c>
      <c r="D94" s="17"/>
      <c r="E94" s="26"/>
      <c r="F94" s="532" t="str">
        <f>+IF(F92&gt;81,"SD",IF(F92&gt;61,"MD",IF(F92&gt;41,"ID","ND")))</f>
        <v>SD</v>
      </c>
    </row>
    <row r="95" spans="1:6" x14ac:dyDescent="0.25">
      <c r="A95" s="528"/>
      <c r="B95" s="529"/>
      <c r="C95" s="296" t="s">
        <v>149</v>
      </c>
      <c r="D95" s="22"/>
      <c r="E95" s="18"/>
      <c r="F95" s="533" t="s">
        <v>99</v>
      </c>
    </row>
    <row r="96" spans="1:6" x14ac:dyDescent="0.25">
      <c r="A96" s="528"/>
      <c r="B96" s="529"/>
      <c r="C96" s="296" t="s">
        <v>100</v>
      </c>
      <c r="D96" s="22"/>
      <c r="E96" s="27"/>
      <c r="F96" s="533" t="s">
        <v>99</v>
      </c>
    </row>
    <row r="97" spans="1:6" x14ac:dyDescent="0.25">
      <c r="A97" s="530"/>
      <c r="B97" s="531"/>
      <c r="C97" s="296" t="s">
        <v>101</v>
      </c>
      <c r="D97" s="22"/>
      <c r="E97" s="18"/>
      <c r="F97" s="534" t="s">
        <v>99</v>
      </c>
    </row>
    <row r="98" spans="1:6" ht="12.75" customHeight="1" x14ac:dyDescent="0.25">
      <c r="A98" s="518" t="s">
        <v>102</v>
      </c>
      <c r="B98" s="518"/>
      <c r="C98" s="23" t="s">
        <v>103</v>
      </c>
      <c r="D98" s="24"/>
      <c r="E98" s="28"/>
      <c r="F98" s="532" t="str">
        <f>+IF(F92&gt;81,"RB",IF(F92&gt;61,"RM",IF(F92&gt;41,"RS","RA")))</f>
        <v>RB</v>
      </c>
    </row>
    <row r="99" spans="1:6" x14ac:dyDescent="0.25">
      <c r="A99" s="518"/>
      <c r="B99" s="518"/>
      <c r="C99" s="296" t="s">
        <v>104</v>
      </c>
      <c r="D99" s="22"/>
      <c r="E99" s="29"/>
      <c r="F99" s="533" t="s">
        <v>99</v>
      </c>
    </row>
    <row r="100" spans="1:6" x14ac:dyDescent="0.25">
      <c r="A100" s="518"/>
      <c r="B100" s="518"/>
      <c r="C100" s="535" t="s">
        <v>105</v>
      </c>
      <c r="D100" s="536"/>
      <c r="E100" s="537"/>
      <c r="F100" s="533" t="s">
        <v>99</v>
      </c>
    </row>
    <row r="101" spans="1:6" x14ac:dyDescent="0.25">
      <c r="A101" s="518"/>
      <c r="B101" s="518"/>
      <c r="C101" s="19" t="s">
        <v>106</v>
      </c>
      <c r="D101" s="20"/>
      <c r="E101" s="21"/>
      <c r="F101" s="534" t="s">
        <v>99</v>
      </c>
    </row>
    <row r="102" spans="1:6" x14ac:dyDescent="0.25">
      <c r="A102" s="31"/>
      <c r="B102" s="32"/>
      <c r="C102" s="32"/>
      <c r="D102" s="32"/>
      <c r="E102" s="32"/>
      <c r="F102" s="32"/>
    </row>
    <row r="103" spans="1:6" ht="24.75" customHeight="1" x14ac:dyDescent="0.25">
      <c r="A103" s="519" t="s">
        <v>85</v>
      </c>
      <c r="B103" s="519"/>
      <c r="C103" s="519"/>
      <c r="D103" s="519"/>
      <c r="E103" s="519"/>
      <c r="F103" s="519"/>
    </row>
    <row r="104" spans="1:6" x14ac:dyDescent="0.25">
      <c r="A104" s="16"/>
      <c r="B104" s="15"/>
      <c r="C104" s="39"/>
      <c r="D104" s="39"/>
      <c r="E104" s="39"/>
      <c r="F104" s="15"/>
    </row>
    <row r="105" spans="1:6" x14ac:dyDescent="0.25">
      <c r="A105" s="16"/>
      <c r="B105" s="15"/>
      <c r="C105" s="39"/>
      <c r="D105" s="39"/>
      <c r="E105" s="39"/>
      <c r="F105" s="15"/>
    </row>
    <row r="106" spans="1:6" x14ac:dyDescent="0.25">
      <c r="A106" s="16"/>
      <c r="B106" s="15"/>
      <c r="C106" s="39"/>
      <c r="D106" s="39"/>
      <c r="E106" s="39"/>
      <c r="F106" s="15"/>
    </row>
    <row r="107" spans="1:6" x14ac:dyDescent="0.25">
      <c r="A107" s="16"/>
      <c r="B107" s="15"/>
      <c r="C107" s="39"/>
      <c r="D107" s="39"/>
      <c r="E107" s="39"/>
      <c r="F107" s="15"/>
    </row>
  </sheetData>
  <mergeCells count="70">
    <mergeCell ref="F63:F64"/>
    <mergeCell ref="F67:F68"/>
    <mergeCell ref="F70:F71"/>
    <mergeCell ref="F72:F74"/>
    <mergeCell ref="F21:F24"/>
    <mergeCell ref="F26:F29"/>
    <mergeCell ref="F32:F33"/>
    <mergeCell ref="F44:F46"/>
    <mergeCell ref="F47:F48"/>
    <mergeCell ref="B72:B74"/>
    <mergeCell ref="A72:A74"/>
    <mergeCell ref="C72:C74"/>
    <mergeCell ref="D72:D74"/>
    <mergeCell ref="E72:E74"/>
    <mergeCell ref="C70:C71"/>
    <mergeCell ref="D70:D71"/>
    <mergeCell ref="E70:E71"/>
    <mergeCell ref="B67:B68"/>
    <mergeCell ref="A67:A68"/>
    <mergeCell ref="C67:C68"/>
    <mergeCell ref="E67:E68"/>
    <mergeCell ref="D67:D68"/>
    <mergeCell ref="E21:E24"/>
    <mergeCell ref="A103:F103"/>
    <mergeCell ref="C92:D92"/>
    <mergeCell ref="E92:E93"/>
    <mergeCell ref="F92:F93"/>
    <mergeCell ref="C93:D93"/>
    <mergeCell ref="A94:B97"/>
    <mergeCell ref="F94:F97"/>
    <mergeCell ref="A98:B101"/>
    <mergeCell ref="F98:F101"/>
    <mergeCell ref="C100:E100"/>
    <mergeCell ref="C47:C48"/>
    <mergeCell ref="D47:D48"/>
    <mergeCell ref="E47:E48"/>
    <mergeCell ref="B63:B64"/>
    <mergeCell ref="A63:A64"/>
    <mergeCell ref="A1:B1"/>
    <mergeCell ref="A82:B82"/>
    <mergeCell ref="A92:B93"/>
    <mergeCell ref="A3:B3"/>
    <mergeCell ref="E44:E46"/>
    <mergeCell ref="A47:A48"/>
    <mergeCell ref="B47:B48"/>
    <mergeCell ref="A2:E2"/>
    <mergeCell ref="B44:B46"/>
    <mergeCell ref="A44:A46"/>
    <mergeCell ref="C44:C46"/>
    <mergeCell ref="D44:D46"/>
    <mergeCell ref="B21:B24"/>
    <mergeCell ref="A21:A24"/>
    <mergeCell ref="C21:C24"/>
    <mergeCell ref="D21:D24"/>
    <mergeCell ref="F83:F85"/>
    <mergeCell ref="B26:B29"/>
    <mergeCell ref="A26:A29"/>
    <mergeCell ref="C26:C29"/>
    <mergeCell ref="D26:D29"/>
    <mergeCell ref="E26:E29"/>
    <mergeCell ref="B32:B33"/>
    <mergeCell ref="A32:A33"/>
    <mergeCell ref="C32:C33"/>
    <mergeCell ref="D32:D33"/>
    <mergeCell ref="E32:E33"/>
    <mergeCell ref="C63:C64"/>
    <mergeCell ref="D63:D64"/>
    <mergeCell ref="E63:E64"/>
    <mergeCell ref="B70:B71"/>
    <mergeCell ref="A70:A71"/>
  </mergeCells>
  <hyperlinks>
    <hyperlink ref="F98:F101" location="'Resumen de Resultados'!G10" display="'Resumen de Resultados'!G10" xr:uid="{00000000-0004-0000-0500-000000000000}"/>
    <hyperlink ref="F94:F97" location="'Resumen de Resultados'!F10" display="'Resumen de Resultados'!F10" xr:uid="{00000000-0004-0000-0500-000001000000}"/>
  </hyperlinks>
  <printOptions horizontalCentered="1"/>
  <pageMargins left="0.2" right="0.2" top="0.5" bottom="0.25" header="0.3" footer="0.3"/>
  <pageSetup scale="7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V89"/>
  <sheetViews>
    <sheetView topLeftCell="A34" zoomScale="110" zoomScaleNormal="110" workbookViewId="0">
      <selection activeCell="F23" sqref="F23"/>
    </sheetView>
  </sheetViews>
  <sheetFormatPr defaultColWidth="11.44140625" defaultRowHeight="13.2" x14ac:dyDescent="0.25"/>
  <cols>
    <col min="1" max="1" width="3.44140625" style="7" customWidth="1"/>
    <col min="2" max="2" width="63.109375" style="2" customWidth="1"/>
    <col min="3" max="5" width="7.6640625" style="3" customWidth="1"/>
    <col min="6" max="6" width="34.44140625" style="2" customWidth="1"/>
    <col min="7" max="7" width="20.44140625" style="15" customWidth="1"/>
    <col min="8" max="8" width="15.109375" style="15" customWidth="1"/>
    <col min="9" max="9" width="33" style="15" customWidth="1"/>
    <col min="10" max="22" width="11.44140625" style="15" customWidth="1"/>
    <col min="23" max="16384" width="11.44140625" style="14"/>
  </cols>
  <sheetData>
    <row r="1" spans="1:22" s="51" customFormat="1" ht="21" customHeight="1" x14ac:dyDescent="0.25">
      <c r="A1" s="377" t="s">
        <v>92</v>
      </c>
      <c r="B1" s="378"/>
      <c r="C1" s="98" t="s">
        <v>51</v>
      </c>
      <c r="D1" s="98" t="s">
        <v>52</v>
      </c>
      <c r="E1" s="99" t="s">
        <v>50</v>
      </c>
      <c r="F1" s="133" t="s">
        <v>287</v>
      </c>
    </row>
    <row r="2" spans="1:22" s="51" customFormat="1" ht="15.75" customHeight="1" x14ac:dyDescent="0.25">
      <c r="A2" s="510" t="s">
        <v>218</v>
      </c>
      <c r="B2" s="510"/>
      <c r="C2" s="510"/>
      <c r="D2" s="510"/>
      <c r="E2" s="510"/>
      <c r="F2" s="130"/>
    </row>
    <row r="3" spans="1:22" s="34" customFormat="1" ht="13.8" x14ac:dyDescent="0.25">
      <c r="A3" s="393" t="s">
        <v>190</v>
      </c>
      <c r="B3" s="394"/>
      <c r="C3" s="234"/>
      <c r="D3" s="234"/>
      <c r="E3" s="234"/>
      <c r="F3" s="13"/>
    </row>
    <row r="4" spans="1:22" ht="30.6" x14ac:dyDescent="0.25">
      <c r="A4" s="10">
        <v>1</v>
      </c>
      <c r="B4" s="118" t="s">
        <v>255</v>
      </c>
      <c r="C4" s="232">
        <v>1</v>
      </c>
      <c r="D4" s="232"/>
      <c r="E4" s="232"/>
      <c r="F4" s="317" t="s">
        <v>350</v>
      </c>
    </row>
    <row r="5" spans="1:22" ht="15.75" customHeight="1" x14ac:dyDescent="0.25">
      <c r="A5" s="547">
        <v>2</v>
      </c>
      <c r="B5" s="516" t="s">
        <v>256</v>
      </c>
      <c r="C5" s="472">
        <v>1</v>
      </c>
      <c r="D5" s="472"/>
      <c r="E5" s="235"/>
      <c r="F5" s="447" t="s">
        <v>333</v>
      </c>
    </row>
    <row r="6" spans="1:22" ht="36.75" customHeight="1" x14ac:dyDescent="0.25">
      <c r="A6" s="548"/>
      <c r="B6" s="517"/>
      <c r="C6" s="473"/>
      <c r="D6" s="473"/>
      <c r="E6" s="235"/>
      <c r="F6" s="449"/>
      <c r="G6" s="43"/>
    </row>
    <row r="7" spans="1:22" ht="40.799999999999997" x14ac:dyDescent="0.25">
      <c r="A7" s="10">
        <v>3</v>
      </c>
      <c r="B7" s="118" t="s">
        <v>257</v>
      </c>
      <c r="C7" s="232">
        <v>1</v>
      </c>
      <c r="D7" s="232"/>
      <c r="E7" s="232"/>
      <c r="F7" s="321" t="s">
        <v>408</v>
      </c>
      <c r="G7" s="43"/>
    </row>
    <row r="8" spans="1:22" ht="20.399999999999999" x14ac:dyDescent="0.25">
      <c r="A8" s="337">
        <v>4</v>
      </c>
      <c r="B8" s="146" t="s">
        <v>192</v>
      </c>
      <c r="C8" s="285">
        <v>1</v>
      </c>
      <c r="D8" s="285"/>
      <c r="E8" s="285"/>
      <c r="F8" s="317"/>
      <c r="G8" s="43"/>
    </row>
    <row r="9" spans="1:22" ht="71.400000000000006" x14ac:dyDescent="0.25">
      <c r="A9" s="10">
        <v>5</v>
      </c>
      <c r="B9" s="118" t="s">
        <v>299</v>
      </c>
      <c r="C9" s="236">
        <v>1</v>
      </c>
      <c r="D9" s="232"/>
      <c r="E9" s="232"/>
      <c r="F9" s="317" t="s">
        <v>334</v>
      </c>
      <c r="G9" s="43"/>
    </row>
    <row r="10" spans="1:22" ht="13.8" x14ac:dyDescent="0.25">
      <c r="A10" s="91" t="s">
        <v>119</v>
      </c>
      <c r="B10" s="91"/>
      <c r="C10" s="237"/>
      <c r="D10" s="237"/>
      <c r="E10" s="237"/>
      <c r="F10" s="307"/>
      <c r="G10" s="36"/>
      <c r="H10" s="36"/>
      <c r="I10" s="36"/>
      <c r="J10" s="36"/>
      <c r="K10" s="36"/>
      <c r="L10" s="36"/>
      <c r="M10" s="36"/>
      <c r="N10" s="36"/>
      <c r="O10" s="36"/>
      <c r="P10" s="36"/>
      <c r="Q10" s="36"/>
      <c r="R10" s="36"/>
      <c r="S10" s="36"/>
      <c r="T10" s="36"/>
      <c r="U10" s="36"/>
      <c r="V10" s="36"/>
    </row>
    <row r="11" spans="1:22" ht="40.799999999999997" x14ac:dyDescent="0.25">
      <c r="A11" s="10">
        <v>6</v>
      </c>
      <c r="B11" s="118" t="s">
        <v>258</v>
      </c>
      <c r="C11" s="232">
        <v>1</v>
      </c>
      <c r="D11" s="232"/>
      <c r="E11" s="232"/>
      <c r="F11" s="317" t="s">
        <v>335</v>
      </c>
      <c r="G11" s="42"/>
      <c r="H11" s="42"/>
    </row>
    <row r="12" spans="1:22" ht="40.799999999999997" x14ac:dyDescent="0.25">
      <c r="A12" s="10">
        <v>7</v>
      </c>
      <c r="B12" s="118" t="s">
        <v>259</v>
      </c>
      <c r="C12" s="232">
        <v>1</v>
      </c>
      <c r="D12" s="232"/>
      <c r="E12" s="232"/>
      <c r="F12" s="317" t="s">
        <v>336</v>
      </c>
      <c r="G12" s="42"/>
    </row>
    <row r="13" spans="1:22" ht="16.5" customHeight="1" x14ac:dyDescent="0.25">
      <c r="A13" s="547">
        <v>8</v>
      </c>
      <c r="B13" s="551" t="s">
        <v>260</v>
      </c>
      <c r="C13" s="472">
        <v>1</v>
      </c>
      <c r="D13" s="472"/>
      <c r="E13" s="472"/>
      <c r="F13" s="549" t="s">
        <v>337</v>
      </c>
      <c r="G13" s="42"/>
    </row>
    <row r="14" spans="1:22" ht="30" customHeight="1" x14ac:dyDescent="0.25">
      <c r="A14" s="548"/>
      <c r="B14" s="552"/>
      <c r="C14" s="473"/>
      <c r="D14" s="473"/>
      <c r="E14" s="473"/>
      <c r="F14" s="550"/>
      <c r="G14" s="42"/>
    </row>
    <row r="15" spans="1:22" ht="56.25" customHeight="1" x14ac:dyDescent="0.25">
      <c r="A15" s="292">
        <v>9</v>
      </c>
      <c r="B15" s="297" t="s">
        <v>261</v>
      </c>
      <c r="C15" s="281">
        <v>1</v>
      </c>
      <c r="D15" s="281"/>
      <c r="E15" s="281"/>
      <c r="F15" s="318" t="s">
        <v>351</v>
      </c>
      <c r="G15" s="42"/>
    </row>
    <row r="16" spans="1:22" ht="13.8" x14ac:dyDescent="0.25">
      <c r="A16" s="10">
        <v>10</v>
      </c>
      <c r="B16" s="117" t="s">
        <v>262</v>
      </c>
      <c r="C16" s="232">
        <v>1</v>
      </c>
      <c r="D16" s="232"/>
      <c r="E16" s="232"/>
      <c r="F16" s="317"/>
    </row>
    <row r="17" spans="1:7" ht="13.8" x14ac:dyDescent="0.25">
      <c r="A17" s="91" t="s">
        <v>120</v>
      </c>
      <c r="B17" s="91"/>
      <c r="C17" s="238"/>
      <c r="D17" s="238"/>
      <c r="E17" s="239"/>
      <c r="F17" s="317"/>
      <c r="G17" s="44"/>
    </row>
    <row r="18" spans="1:7" ht="40.799999999999997" x14ac:dyDescent="0.25">
      <c r="A18" s="10">
        <v>11</v>
      </c>
      <c r="B18" s="118" t="s">
        <v>263</v>
      </c>
      <c r="C18" s="232">
        <v>1</v>
      </c>
      <c r="D18" s="232"/>
      <c r="E18" s="232"/>
      <c r="F18" s="317" t="s">
        <v>338</v>
      </c>
    </row>
    <row r="19" spans="1:7" ht="20.399999999999999" x14ac:dyDescent="0.25">
      <c r="A19" s="10">
        <v>12</v>
      </c>
      <c r="B19" s="117" t="s">
        <v>264</v>
      </c>
      <c r="C19" s="232">
        <v>1</v>
      </c>
      <c r="D19" s="232"/>
      <c r="E19" s="232"/>
      <c r="F19" s="126"/>
      <c r="G19" s="42"/>
    </row>
    <row r="20" spans="1:7" ht="13.8" x14ac:dyDescent="0.25">
      <c r="A20" s="91" t="s">
        <v>265</v>
      </c>
      <c r="B20" s="91"/>
      <c r="C20" s="232"/>
      <c r="D20" s="232"/>
      <c r="E20" s="232"/>
      <c r="F20" s="126"/>
      <c r="G20" s="42"/>
    </row>
    <row r="21" spans="1:7" ht="40.799999999999997" x14ac:dyDescent="0.25">
      <c r="A21" s="10">
        <v>13</v>
      </c>
      <c r="B21" s="117" t="s">
        <v>266</v>
      </c>
      <c r="C21" s="232">
        <v>1</v>
      </c>
      <c r="D21" s="232"/>
      <c r="E21" s="232"/>
      <c r="F21" s="299" t="s">
        <v>339</v>
      </c>
    </row>
    <row r="22" spans="1:7" ht="20.399999999999999" x14ac:dyDescent="0.25">
      <c r="A22" s="10">
        <v>14</v>
      </c>
      <c r="B22" s="117" t="s">
        <v>79</v>
      </c>
      <c r="C22" s="232">
        <v>1</v>
      </c>
      <c r="D22" s="232"/>
      <c r="E22" s="232"/>
      <c r="F22" s="252"/>
      <c r="G22" s="42"/>
    </row>
    <row r="23" spans="1:7" ht="112.5" customHeight="1" x14ac:dyDescent="0.25">
      <c r="A23" s="10">
        <v>15</v>
      </c>
      <c r="B23" s="117" t="s">
        <v>267</v>
      </c>
      <c r="C23" s="232">
        <v>1</v>
      </c>
      <c r="D23" s="232"/>
      <c r="E23" s="232"/>
      <c r="F23" s="319" t="s">
        <v>441</v>
      </c>
    </row>
    <row r="24" spans="1:7" ht="20.399999999999999" x14ac:dyDescent="0.25">
      <c r="A24" s="10">
        <v>16</v>
      </c>
      <c r="B24" s="117" t="s">
        <v>268</v>
      </c>
      <c r="C24" s="232">
        <v>1</v>
      </c>
      <c r="D24" s="232"/>
      <c r="E24" s="232"/>
      <c r="F24" s="126"/>
    </row>
    <row r="25" spans="1:7" ht="13.8" x14ac:dyDescent="0.25">
      <c r="A25" s="91" t="s">
        <v>121</v>
      </c>
      <c r="B25" s="91"/>
      <c r="C25" s="238"/>
      <c r="D25" s="238"/>
      <c r="E25" s="238"/>
      <c r="F25" s="126"/>
    </row>
    <row r="26" spans="1:7" ht="23.25" customHeight="1" x14ac:dyDescent="0.25">
      <c r="A26" s="10">
        <v>17</v>
      </c>
      <c r="B26" s="117" t="s">
        <v>83</v>
      </c>
      <c r="C26" s="232">
        <v>1</v>
      </c>
      <c r="D26" s="232"/>
      <c r="E26" s="232"/>
      <c r="F26" s="126"/>
    </row>
    <row r="27" spans="1:7" ht="40.799999999999997" x14ac:dyDescent="0.25">
      <c r="A27" s="10">
        <v>18</v>
      </c>
      <c r="B27" s="117" t="s">
        <v>84</v>
      </c>
      <c r="C27" s="261">
        <v>1</v>
      </c>
      <c r="D27" s="232"/>
      <c r="E27" s="232"/>
      <c r="F27" s="126"/>
    </row>
    <row r="28" spans="1:7" ht="30.6" x14ac:dyDescent="0.25">
      <c r="A28" s="10">
        <v>19</v>
      </c>
      <c r="B28" s="117" t="s">
        <v>90</v>
      </c>
      <c r="C28" s="232">
        <v>1</v>
      </c>
      <c r="D28" s="232"/>
      <c r="E28" s="232"/>
      <c r="F28" s="151"/>
    </row>
    <row r="29" spans="1:7" ht="13.8" x14ac:dyDescent="0.25">
      <c r="A29" s="91" t="s">
        <v>269</v>
      </c>
      <c r="B29" s="91"/>
      <c r="C29" s="238"/>
      <c r="D29" s="238"/>
      <c r="E29" s="238"/>
      <c r="F29" s="126"/>
    </row>
    <row r="30" spans="1:7" ht="20.399999999999999" x14ac:dyDescent="0.25">
      <c r="A30" s="10">
        <v>20</v>
      </c>
      <c r="B30" s="118" t="s">
        <v>270</v>
      </c>
      <c r="C30" s="232">
        <v>1</v>
      </c>
      <c r="D30" s="232"/>
      <c r="E30" s="232"/>
      <c r="F30" s="126"/>
      <c r="G30" s="43"/>
    </row>
    <row r="31" spans="1:7" ht="69.75" customHeight="1" x14ac:dyDescent="0.25">
      <c r="A31" s="10">
        <v>21</v>
      </c>
      <c r="B31" s="118" t="s">
        <v>271</v>
      </c>
      <c r="C31" s="232">
        <v>1</v>
      </c>
      <c r="D31" s="232"/>
      <c r="E31" s="232"/>
      <c r="F31" s="164" t="s">
        <v>340</v>
      </c>
    </row>
    <row r="32" spans="1:7" ht="30.6" x14ac:dyDescent="0.25">
      <c r="A32" s="10">
        <v>22</v>
      </c>
      <c r="B32" s="118" t="s">
        <v>91</v>
      </c>
      <c r="C32" s="232">
        <v>1</v>
      </c>
      <c r="D32" s="232"/>
      <c r="E32" s="232"/>
      <c r="F32" s="126"/>
    </row>
    <row r="33" spans="1:7" ht="30.6" x14ac:dyDescent="0.25">
      <c r="A33" s="10">
        <v>23</v>
      </c>
      <c r="B33" s="118" t="s">
        <v>89</v>
      </c>
      <c r="C33" s="232">
        <v>1</v>
      </c>
      <c r="D33" s="232"/>
      <c r="E33" s="232"/>
      <c r="F33" s="126"/>
    </row>
    <row r="34" spans="1:7" ht="20.399999999999999" x14ac:dyDescent="0.25">
      <c r="A34" s="10">
        <v>24</v>
      </c>
      <c r="B34" s="118" t="s">
        <v>272</v>
      </c>
      <c r="C34" s="236">
        <v>1</v>
      </c>
      <c r="D34" s="232"/>
      <c r="E34" s="232"/>
      <c r="F34" s="129"/>
    </row>
    <row r="35" spans="1:7" ht="30.6" x14ac:dyDescent="0.25">
      <c r="A35" s="10">
        <v>25</v>
      </c>
      <c r="B35" s="118" t="s">
        <v>273</v>
      </c>
      <c r="C35" s="240">
        <v>1</v>
      </c>
      <c r="D35" s="232"/>
      <c r="E35" s="232"/>
      <c r="F35" s="126"/>
      <c r="G35" s="44"/>
    </row>
    <row r="36" spans="1:7" ht="13.8" x14ac:dyDescent="0.25">
      <c r="A36" s="10"/>
      <c r="B36" s="117" t="s">
        <v>107</v>
      </c>
      <c r="C36" s="247">
        <f>+COUNT(C4:C35)</f>
        <v>25</v>
      </c>
      <c r="D36" s="247">
        <f>+COUNT(D4:D35)</f>
        <v>0</v>
      </c>
      <c r="E36" s="233"/>
      <c r="F36" s="129"/>
    </row>
    <row r="37" spans="1:7" x14ac:dyDescent="0.25">
      <c r="A37" s="11"/>
      <c r="B37" s="1"/>
      <c r="C37" s="2"/>
      <c r="D37" s="2"/>
      <c r="E37" s="2"/>
      <c r="F37" s="49"/>
    </row>
    <row r="38" spans="1:7" x14ac:dyDescent="0.25">
      <c r="A38" s="545" t="s">
        <v>94</v>
      </c>
      <c r="B38" s="545"/>
      <c r="C38" s="520" t="s">
        <v>51</v>
      </c>
      <c r="D38" s="521"/>
      <c r="E38" s="522" t="s">
        <v>95</v>
      </c>
      <c r="F38" s="474">
        <f>+IF(C36+D36=0,0,(C36/(C36+D36)*100))</f>
        <v>100</v>
      </c>
    </row>
    <row r="39" spans="1:7" x14ac:dyDescent="0.25">
      <c r="A39" s="545"/>
      <c r="B39" s="545"/>
      <c r="C39" s="524" t="s">
        <v>96</v>
      </c>
      <c r="D39" s="525"/>
      <c r="E39" s="523"/>
      <c r="F39" s="474"/>
    </row>
    <row r="40" spans="1:7" x14ac:dyDescent="0.25">
      <c r="A40" s="545" t="s">
        <v>97</v>
      </c>
      <c r="B40" s="545"/>
      <c r="C40" s="25" t="s">
        <v>98</v>
      </c>
      <c r="D40" s="17"/>
      <c r="E40" s="26"/>
      <c r="F40" s="483" t="str">
        <f>+IF(F38&gt;81,"SD",IF(F38&gt;61,"MD",IF(F38&gt;41,"ID","ND")))</f>
        <v>SD</v>
      </c>
    </row>
    <row r="41" spans="1:7" x14ac:dyDescent="0.25">
      <c r="A41" s="545"/>
      <c r="B41" s="545"/>
      <c r="C41" s="87" t="s">
        <v>149</v>
      </c>
      <c r="D41" s="22"/>
      <c r="E41" s="18"/>
      <c r="F41" s="483" t="s">
        <v>99</v>
      </c>
    </row>
    <row r="42" spans="1:7" x14ac:dyDescent="0.25">
      <c r="A42" s="545"/>
      <c r="B42" s="545"/>
      <c r="C42" s="87" t="s">
        <v>100</v>
      </c>
      <c r="D42" s="22"/>
      <c r="E42" s="27"/>
      <c r="F42" s="483" t="s">
        <v>99</v>
      </c>
    </row>
    <row r="43" spans="1:7" x14ac:dyDescent="0.25">
      <c r="A43" s="546"/>
      <c r="B43" s="546"/>
      <c r="C43" s="87" t="s">
        <v>101</v>
      </c>
      <c r="D43" s="22"/>
      <c r="E43" s="18"/>
      <c r="F43" s="483" t="s">
        <v>99</v>
      </c>
    </row>
    <row r="44" spans="1:7" x14ac:dyDescent="0.25">
      <c r="A44" s="545" t="s">
        <v>102</v>
      </c>
      <c r="B44" s="545"/>
      <c r="C44" s="23" t="s">
        <v>103</v>
      </c>
      <c r="D44" s="24"/>
      <c r="E44" s="28"/>
      <c r="F44" s="483" t="str">
        <f>+IF(F38&gt;81,"RB",IF(F38&gt;61,"RM",IF(F38&gt;41,"RS","RA")))</f>
        <v>RB</v>
      </c>
    </row>
    <row r="45" spans="1:7" x14ac:dyDescent="0.25">
      <c r="A45" s="545"/>
      <c r="B45" s="545"/>
      <c r="C45" s="87" t="s">
        <v>104</v>
      </c>
      <c r="D45" s="22"/>
      <c r="E45" s="29"/>
      <c r="F45" s="483" t="s">
        <v>99</v>
      </c>
    </row>
    <row r="46" spans="1:7" x14ac:dyDescent="0.25">
      <c r="A46" s="545"/>
      <c r="B46" s="545"/>
      <c r="C46" s="535" t="s">
        <v>105</v>
      </c>
      <c r="D46" s="536"/>
      <c r="E46" s="537"/>
      <c r="F46" s="483" t="s">
        <v>99</v>
      </c>
    </row>
    <row r="47" spans="1:7" x14ac:dyDescent="0.25">
      <c r="A47" s="545"/>
      <c r="B47" s="545"/>
      <c r="C47" s="19" t="s">
        <v>106</v>
      </c>
      <c r="D47" s="20"/>
      <c r="E47" s="21"/>
      <c r="F47" s="483" t="s">
        <v>99</v>
      </c>
    </row>
    <row r="48" spans="1:7" x14ac:dyDescent="0.25">
      <c r="A48" s="31"/>
      <c r="B48" s="32"/>
      <c r="C48" s="32"/>
      <c r="D48" s="32"/>
      <c r="E48" s="32"/>
      <c r="F48" s="32"/>
    </row>
    <row r="49" spans="1:6" x14ac:dyDescent="0.25">
      <c r="A49" s="519" t="s">
        <v>85</v>
      </c>
      <c r="B49" s="519"/>
      <c r="C49" s="519"/>
      <c r="D49" s="519"/>
      <c r="E49" s="519"/>
      <c r="F49" s="519"/>
    </row>
    <row r="50" spans="1:6" x14ac:dyDescent="0.25">
      <c r="A50" s="45"/>
      <c r="B50" s="15"/>
      <c r="C50" s="15"/>
      <c r="D50" s="15"/>
      <c r="E50" s="15"/>
      <c r="F50" s="15"/>
    </row>
    <row r="51" spans="1:6" x14ac:dyDescent="0.25">
      <c r="A51" s="45"/>
      <c r="B51" s="15"/>
      <c r="C51" s="15"/>
      <c r="D51" s="15"/>
      <c r="E51" s="15"/>
      <c r="F51" s="15"/>
    </row>
    <row r="52" spans="1:6" x14ac:dyDescent="0.25">
      <c r="A52" s="45"/>
      <c r="B52" s="15"/>
      <c r="C52" s="15"/>
      <c r="D52" s="15"/>
      <c r="E52" s="15"/>
      <c r="F52" s="15"/>
    </row>
    <row r="53" spans="1:6" x14ac:dyDescent="0.25">
      <c r="A53" s="16"/>
      <c r="B53" s="15"/>
      <c r="C53" s="15"/>
      <c r="D53" s="15"/>
      <c r="E53" s="15"/>
      <c r="F53" s="15"/>
    </row>
    <row r="54" spans="1:6" x14ac:dyDescent="0.25">
      <c r="A54" s="16"/>
      <c r="B54" s="15"/>
      <c r="C54" s="15"/>
      <c r="D54" s="15"/>
      <c r="E54" s="15"/>
      <c r="F54" s="15"/>
    </row>
    <row r="55" spans="1:6" x14ac:dyDescent="0.25">
      <c r="A55" s="16"/>
      <c r="B55" s="15"/>
      <c r="C55" s="15"/>
      <c r="D55" s="15"/>
      <c r="E55" s="15"/>
      <c r="F55" s="15"/>
    </row>
    <row r="56" spans="1:6" x14ac:dyDescent="0.25">
      <c r="A56" s="16"/>
      <c r="B56" s="15"/>
      <c r="C56" s="15"/>
      <c r="D56" s="15"/>
      <c r="E56" s="15"/>
      <c r="F56" s="15"/>
    </row>
    <row r="57" spans="1:6" x14ac:dyDescent="0.25">
      <c r="A57" s="16"/>
      <c r="B57" s="15"/>
      <c r="C57" s="15"/>
      <c r="D57" s="15"/>
      <c r="E57" s="15"/>
      <c r="F57" s="15"/>
    </row>
    <row r="58" spans="1:6" x14ac:dyDescent="0.25">
      <c r="A58" s="16"/>
      <c r="B58" s="15"/>
      <c r="C58" s="15"/>
      <c r="D58" s="15"/>
      <c r="E58" s="15"/>
      <c r="F58" s="15"/>
    </row>
    <row r="59" spans="1:6" x14ac:dyDescent="0.25">
      <c r="A59" s="16"/>
      <c r="B59" s="15"/>
      <c r="C59" s="15"/>
      <c r="D59" s="15"/>
      <c r="E59" s="15"/>
      <c r="F59" s="15"/>
    </row>
    <row r="60" spans="1:6" x14ac:dyDescent="0.25">
      <c r="A60" s="16"/>
      <c r="B60" s="15"/>
      <c r="C60" s="15"/>
      <c r="D60" s="15"/>
      <c r="E60" s="15"/>
      <c r="F60" s="15"/>
    </row>
    <row r="61" spans="1:6" x14ac:dyDescent="0.25">
      <c r="A61" s="16"/>
      <c r="B61" s="15"/>
      <c r="C61" s="15"/>
      <c r="D61" s="15"/>
      <c r="E61" s="15"/>
      <c r="F61" s="15"/>
    </row>
    <row r="62" spans="1:6" x14ac:dyDescent="0.25">
      <c r="A62" s="16"/>
      <c r="B62" s="15"/>
      <c r="C62" s="15"/>
      <c r="D62" s="15"/>
      <c r="E62" s="15"/>
      <c r="F62" s="15"/>
    </row>
    <row r="63" spans="1:6" x14ac:dyDescent="0.25">
      <c r="A63" s="16"/>
      <c r="B63" s="15"/>
      <c r="C63" s="15"/>
      <c r="D63" s="15"/>
      <c r="E63" s="15"/>
      <c r="F63" s="15"/>
    </row>
    <row r="64" spans="1:6" x14ac:dyDescent="0.25">
      <c r="A64" s="16"/>
      <c r="B64" s="15"/>
      <c r="C64" s="15"/>
      <c r="D64" s="15"/>
      <c r="E64" s="15"/>
      <c r="F64" s="15"/>
    </row>
    <row r="65" spans="1:6" x14ac:dyDescent="0.25">
      <c r="A65" s="16"/>
      <c r="B65" s="15"/>
      <c r="C65" s="15"/>
      <c r="D65" s="15"/>
      <c r="E65" s="15"/>
      <c r="F65" s="15"/>
    </row>
    <row r="66" spans="1:6" x14ac:dyDescent="0.25">
      <c r="A66" s="16"/>
      <c r="B66" s="15"/>
      <c r="C66" s="15"/>
      <c r="D66" s="15"/>
      <c r="E66" s="15"/>
      <c r="F66" s="15"/>
    </row>
    <row r="67" spans="1:6" x14ac:dyDescent="0.25">
      <c r="A67" s="16"/>
      <c r="B67" s="15"/>
      <c r="C67" s="15"/>
      <c r="D67" s="15"/>
      <c r="E67" s="15"/>
      <c r="F67" s="15"/>
    </row>
    <row r="68" spans="1:6" x14ac:dyDescent="0.25">
      <c r="A68" s="16"/>
      <c r="B68" s="15"/>
      <c r="C68" s="15"/>
      <c r="D68" s="15"/>
      <c r="E68" s="15"/>
      <c r="F68" s="15"/>
    </row>
    <row r="69" spans="1:6" x14ac:dyDescent="0.25">
      <c r="A69" s="16"/>
      <c r="B69" s="15"/>
      <c r="C69" s="15"/>
      <c r="D69" s="15"/>
      <c r="E69" s="15"/>
      <c r="F69" s="15"/>
    </row>
    <row r="70" spans="1:6" x14ac:dyDescent="0.25">
      <c r="A70" s="16"/>
      <c r="B70" s="15"/>
      <c r="C70" s="15"/>
      <c r="D70" s="15"/>
      <c r="E70" s="15"/>
      <c r="F70" s="15"/>
    </row>
    <row r="71" spans="1:6" x14ac:dyDescent="0.25">
      <c r="A71" s="16"/>
      <c r="B71" s="15"/>
      <c r="C71" s="15"/>
      <c r="D71" s="15"/>
      <c r="E71" s="15"/>
      <c r="F71" s="15"/>
    </row>
    <row r="72" spans="1:6" x14ac:dyDescent="0.25">
      <c r="A72" s="16"/>
      <c r="B72" s="15"/>
      <c r="C72" s="15"/>
      <c r="D72" s="15"/>
      <c r="E72" s="15"/>
      <c r="F72" s="15"/>
    </row>
    <row r="73" spans="1:6" x14ac:dyDescent="0.25">
      <c r="A73" s="16"/>
      <c r="B73" s="15"/>
      <c r="C73" s="15"/>
      <c r="D73" s="15"/>
      <c r="E73" s="15"/>
      <c r="F73" s="15"/>
    </row>
    <row r="74" spans="1:6" x14ac:dyDescent="0.25">
      <c r="A74" s="16"/>
      <c r="B74" s="15"/>
      <c r="C74" s="15"/>
      <c r="D74" s="15"/>
      <c r="E74" s="15"/>
      <c r="F74" s="15"/>
    </row>
    <row r="75" spans="1:6" x14ac:dyDescent="0.25">
      <c r="A75" s="16"/>
      <c r="B75" s="15"/>
      <c r="C75" s="15"/>
      <c r="D75" s="15"/>
      <c r="E75" s="15"/>
      <c r="F75" s="15"/>
    </row>
    <row r="76" spans="1:6" x14ac:dyDescent="0.25">
      <c r="A76" s="16"/>
      <c r="B76" s="15"/>
      <c r="C76" s="15"/>
      <c r="D76" s="15"/>
      <c r="E76" s="15"/>
      <c r="F76" s="15"/>
    </row>
    <row r="77" spans="1:6" x14ac:dyDescent="0.25">
      <c r="A77" s="16"/>
      <c r="B77" s="15"/>
      <c r="C77" s="15"/>
      <c r="D77" s="15"/>
      <c r="E77" s="15"/>
      <c r="F77" s="15"/>
    </row>
    <row r="78" spans="1:6" x14ac:dyDescent="0.25">
      <c r="A78" s="16"/>
      <c r="B78" s="15"/>
      <c r="C78" s="15"/>
      <c r="D78" s="15"/>
      <c r="E78" s="15"/>
      <c r="F78" s="15"/>
    </row>
    <row r="79" spans="1:6" x14ac:dyDescent="0.25">
      <c r="A79" s="16"/>
      <c r="B79" s="15"/>
      <c r="C79" s="15"/>
      <c r="D79" s="15"/>
      <c r="E79" s="15"/>
      <c r="F79" s="15"/>
    </row>
    <row r="80" spans="1:6" x14ac:dyDescent="0.25">
      <c r="A80" s="16"/>
      <c r="B80" s="15"/>
      <c r="C80" s="15"/>
      <c r="D80" s="15"/>
      <c r="E80" s="15"/>
      <c r="F80" s="15"/>
    </row>
    <row r="81" spans="1:6" x14ac:dyDescent="0.25">
      <c r="A81" s="16"/>
      <c r="B81" s="15"/>
      <c r="C81" s="15"/>
      <c r="D81" s="15"/>
      <c r="E81" s="15"/>
      <c r="F81" s="15"/>
    </row>
    <row r="82" spans="1:6" x14ac:dyDescent="0.25">
      <c r="A82" s="16"/>
      <c r="B82" s="15"/>
      <c r="C82" s="15"/>
      <c r="D82" s="15"/>
      <c r="E82" s="15"/>
      <c r="F82" s="15"/>
    </row>
    <row r="83" spans="1:6" x14ac:dyDescent="0.25">
      <c r="A83" s="16"/>
      <c r="B83" s="15"/>
      <c r="C83" s="15"/>
      <c r="D83" s="15"/>
      <c r="E83" s="15"/>
      <c r="F83" s="15"/>
    </row>
    <row r="84" spans="1:6" x14ac:dyDescent="0.25">
      <c r="A84" s="16"/>
      <c r="B84" s="15"/>
      <c r="C84" s="15"/>
      <c r="D84" s="15"/>
      <c r="E84" s="15"/>
      <c r="F84" s="15"/>
    </row>
    <row r="85" spans="1:6" x14ac:dyDescent="0.25">
      <c r="A85" s="16"/>
      <c r="B85" s="15"/>
      <c r="C85" s="15"/>
      <c r="D85" s="15"/>
      <c r="E85" s="15"/>
      <c r="F85" s="15"/>
    </row>
    <row r="86" spans="1:6" x14ac:dyDescent="0.25">
      <c r="A86" s="16"/>
      <c r="B86" s="15"/>
      <c r="C86" s="15"/>
      <c r="D86" s="15"/>
      <c r="E86" s="15"/>
      <c r="F86" s="15"/>
    </row>
    <row r="87" spans="1:6" x14ac:dyDescent="0.25">
      <c r="A87" s="16"/>
      <c r="B87" s="15"/>
      <c r="C87" s="15"/>
      <c r="D87" s="15"/>
      <c r="E87" s="15"/>
      <c r="F87" s="15"/>
    </row>
    <row r="88" spans="1:6" x14ac:dyDescent="0.25">
      <c r="A88" s="16"/>
      <c r="B88" s="15"/>
      <c r="C88" s="15"/>
      <c r="D88" s="15"/>
      <c r="E88" s="15"/>
      <c r="F88" s="15"/>
    </row>
    <row r="89" spans="1:6" x14ac:dyDescent="0.25">
      <c r="A89" s="16"/>
      <c r="B89" s="15"/>
      <c r="C89" s="15"/>
      <c r="D89" s="15"/>
      <c r="E89" s="15"/>
      <c r="F89" s="15"/>
    </row>
  </sheetData>
  <mergeCells count="25">
    <mergeCell ref="A1:B1"/>
    <mergeCell ref="A3:B3"/>
    <mergeCell ref="A38:B39"/>
    <mergeCell ref="C38:D38"/>
    <mergeCell ref="E38:E39"/>
    <mergeCell ref="C5:C6"/>
    <mergeCell ref="D5:D6"/>
    <mergeCell ref="C13:C14"/>
    <mergeCell ref="B13:B14"/>
    <mergeCell ref="A13:A14"/>
    <mergeCell ref="D13:D14"/>
    <mergeCell ref="E13:E14"/>
    <mergeCell ref="F38:F39"/>
    <mergeCell ref="C39:D39"/>
    <mergeCell ref="A2:E2"/>
    <mergeCell ref="B5:B6"/>
    <mergeCell ref="A5:A6"/>
    <mergeCell ref="F5:F6"/>
    <mergeCell ref="F13:F14"/>
    <mergeCell ref="A49:F49"/>
    <mergeCell ref="A40:B43"/>
    <mergeCell ref="F40:F43"/>
    <mergeCell ref="A44:B47"/>
    <mergeCell ref="F44:F47"/>
    <mergeCell ref="C46:E46"/>
  </mergeCells>
  <hyperlinks>
    <hyperlink ref="F44:F47" location="'Resumen de Resultados'!G10" display="'Resumen de Resultados'!G10" xr:uid="{00000000-0004-0000-0600-000000000000}"/>
    <hyperlink ref="F40:F43" location="'Resumen de Resultados'!F10" display="'Resumen de Resultados'!F10" xr:uid="{00000000-0004-0000-0600-000001000000}"/>
  </hyperlinks>
  <printOptions horizontalCentered="1"/>
  <pageMargins left="0.2" right="0.2" top="0.5" bottom="0.25" header="0.3" footer="0.3"/>
  <pageSetup scale="75"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97"/>
  <sheetViews>
    <sheetView zoomScale="110" zoomScaleNormal="110" workbookViewId="0">
      <selection activeCell="F7" sqref="F7"/>
    </sheetView>
  </sheetViews>
  <sheetFormatPr defaultColWidth="11.44140625" defaultRowHeight="13.2" x14ac:dyDescent="0.25"/>
  <cols>
    <col min="1" max="1" width="3.44140625" style="7" customWidth="1"/>
    <col min="2" max="2" width="58.5546875" style="2" customWidth="1"/>
    <col min="3" max="5" width="7.6640625" style="3" customWidth="1"/>
    <col min="6" max="6" width="36.33203125" style="12" customWidth="1"/>
    <col min="7" max="7" width="20.44140625" style="14" customWidth="1"/>
    <col min="8" max="16384" width="11.44140625" style="14"/>
  </cols>
  <sheetData>
    <row r="1" spans="1:7" s="51" customFormat="1" ht="21" customHeight="1" x14ac:dyDescent="0.25">
      <c r="A1" s="377" t="s">
        <v>122</v>
      </c>
      <c r="B1" s="378"/>
      <c r="C1" s="98" t="s">
        <v>51</v>
      </c>
      <c r="D1" s="98" t="s">
        <v>52</v>
      </c>
      <c r="E1" s="99" t="s">
        <v>50</v>
      </c>
      <c r="F1" s="133" t="s">
        <v>287</v>
      </c>
    </row>
    <row r="2" spans="1:7" x14ac:dyDescent="0.25">
      <c r="A2" s="510" t="s">
        <v>218</v>
      </c>
      <c r="B2" s="510"/>
      <c r="C2" s="510"/>
      <c r="D2" s="510"/>
      <c r="E2" s="510"/>
      <c r="F2" s="13"/>
    </row>
    <row r="3" spans="1:7" ht="39" customHeight="1" x14ac:dyDescent="0.25">
      <c r="A3" s="10">
        <v>1</v>
      </c>
      <c r="B3" s="118" t="s">
        <v>93</v>
      </c>
      <c r="C3" s="232">
        <v>1</v>
      </c>
      <c r="D3" s="232"/>
      <c r="E3" s="232"/>
      <c r="F3" s="308" t="s">
        <v>341</v>
      </c>
      <c r="G3" s="33"/>
    </row>
    <row r="4" spans="1:7" ht="71.400000000000006" x14ac:dyDescent="0.25">
      <c r="A4" s="10">
        <v>2</v>
      </c>
      <c r="B4" s="118" t="s">
        <v>193</v>
      </c>
      <c r="C4" s="232">
        <v>1</v>
      </c>
      <c r="D4" s="232"/>
      <c r="E4" s="232"/>
      <c r="F4" s="321" t="s">
        <v>342</v>
      </c>
      <c r="G4" s="33"/>
    </row>
    <row r="5" spans="1:7" ht="42" customHeight="1" x14ac:dyDescent="0.25">
      <c r="A5" s="10">
        <v>3</v>
      </c>
      <c r="B5" s="118" t="s">
        <v>274</v>
      </c>
      <c r="C5" s="261">
        <v>1</v>
      </c>
      <c r="D5" s="232"/>
      <c r="E5" s="262"/>
      <c r="F5" s="321" t="s">
        <v>343</v>
      </c>
      <c r="G5" s="33"/>
    </row>
    <row r="6" spans="1:7" ht="91.8" x14ac:dyDescent="0.25">
      <c r="A6" s="10">
        <v>4</v>
      </c>
      <c r="B6" s="118" t="s">
        <v>275</v>
      </c>
      <c r="C6" s="232">
        <v>1</v>
      </c>
      <c r="D6" s="232"/>
      <c r="E6" s="232"/>
      <c r="F6" s="321" t="s">
        <v>344</v>
      </c>
      <c r="G6" s="38"/>
    </row>
    <row r="7" spans="1:7" ht="30.6" x14ac:dyDescent="0.25">
      <c r="A7" s="10">
        <v>5</v>
      </c>
      <c r="B7" s="118" t="s">
        <v>276</v>
      </c>
      <c r="C7" s="232">
        <v>1</v>
      </c>
      <c r="D7" s="232"/>
      <c r="E7" s="232"/>
      <c r="F7" s="321" t="s">
        <v>345</v>
      </c>
    </row>
    <row r="8" spans="1:7" ht="24" customHeight="1" x14ac:dyDescent="0.25">
      <c r="A8" s="10">
        <v>6</v>
      </c>
      <c r="B8" s="118" t="s">
        <v>277</v>
      </c>
      <c r="C8" s="232">
        <v>1</v>
      </c>
      <c r="D8" s="232"/>
      <c r="E8" s="232"/>
      <c r="F8" s="321"/>
    </row>
    <row r="9" spans="1:7" ht="30.6" x14ac:dyDescent="0.25">
      <c r="A9" s="10">
        <v>7</v>
      </c>
      <c r="B9" s="118" t="s">
        <v>278</v>
      </c>
      <c r="C9" s="232">
        <v>1</v>
      </c>
      <c r="D9" s="232"/>
      <c r="E9" s="232"/>
      <c r="F9" s="321"/>
    </row>
    <row r="10" spans="1:7" ht="25.5" customHeight="1" x14ac:dyDescent="0.25">
      <c r="A10" s="10">
        <v>8</v>
      </c>
      <c r="B10" s="118" t="s">
        <v>279</v>
      </c>
      <c r="C10" s="232">
        <v>1</v>
      </c>
      <c r="D10" s="232"/>
      <c r="E10" s="232"/>
      <c r="F10" s="321"/>
    </row>
    <row r="11" spans="1:7" ht="27" customHeight="1" x14ac:dyDescent="0.25">
      <c r="A11" s="10">
        <v>9</v>
      </c>
      <c r="B11" s="118" t="s">
        <v>300</v>
      </c>
      <c r="C11" s="232"/>
      <c r="D11" s="232"/>
      <c r="E11" s="232">
        <v>1</v>
      </c>
      <c r="F11" s="321" t="s">
        <v>346</v>
      </c>
    </row>
    <row r="12" spans="1:7" ht="20.399999999999999" x14ac:dyDescent="0.25">
      <c r="A12" s="10">
        <v>10</v>
      </c>
      <c r="B12" s="118" t="s">
        <v>280</v>
      </c>
      <c r="C12" s="232">
        <v>1</v>
      </c>
      <c r="D12" s="232"/>
      <c r="E12" s="232"/>
      <c r="F12" s="321"/>
    </row>
    <row r="13" spans="1:7" ht="30.6" x14ac:dyDescent="0.25">
      <c r="A13" s="10">
        <v>11</v>
      </c>
      <c r="B13" s="93" t="s">
        <v>286</v>
      </c>
      <c r="C13" s="232">
        <v>1</v>
      </c>
      <c r="D13" s="232"/>
      <c r="E13" s="232"/>
      <c r="F13" s="317"/>
    </row>
    <row r="14" spans="1:7" ht="30.6" x14ac:dyDescent="0.25">
      <c r="A14" s="10">
        <v>12</v>
      </c>
      <c r="B14" s="118" t="s">
        <v>281</v>
      </c>
      <c r="C14" s="255">
        <v>1</v>
      </c>
      <c r="D14" s="232"/>
      <c r="E14" s="232"/>
      <c r="F14" s="321"/>
      <c r="G14" s="37"/>
    </row>
    <row r="15" spans="1:7" ht="30.6" x14ac:dyDescent="0.25">
      <c r="A15" s="10">
        <v>13</v>
      </c>
      <c r="B15" s="118" t="s">
        <v>282</v>
      </c>
      <c r="C15" s="255">
        <v>1</v>
      </c>
      <c r="D15" s="232"/>
      <c r="E15" s="232"/>
      <c r="F15" s="321"/>
      <c r="G15" s="37"/>
    </row>
    <row r="16" spans="1:7" ht="40.799999999999997" x14ac:dyDescent="0.25">
      <c r="A16" s="119">
        <v>14</v>
      </c>
      <c r="B16" s="118" t="s">
        <v>283</v>
      </c>
      <c r="C16" s="285">
        <v>1</v>
      </c>
      <c r="D16" s="285"/>
      <c r="E16" s="240"/>
      <c r="F16" s="335" t="s">
        <v>435</v>
      </c>
      <c r="G16" s="38"/>
    </row>
    <row r="17" spans="1:7" ht="20.399999999999999" x14ac:dyDescent="0.25">
      <c r="A17" s="10">
        <v>15</v>
      </c>
      <c r="B17" s="118" t="s">
        <v>284</v>
      </c>
      <c r="C17" s="255">
        <v>1</v>
      </c>
      <c r="D17" s="232"/>
      <c r="E17" s="232"/>
      <c r="F17" s="321"/>
      <c r="G17" s="38"/>
    </row>
    <row r="18" spans="1:7" ht="37.5" customHeight="1" x14ac:dyDescent="0.25">
      <c r="A18" s="10">
        <v>16</v>
      </c>
      <c r="B18" s="118" t="s">
        <v>285</v>
      </c>
      <c r="C18" s="255">
        <v>1</v>
      </c>
      <c r="D18" s="232"/>
      <c r="E18" s="232"/>
      <c r="F18" s="321" t="s">
        <v>347</v>
      </c>
      <c r="G18" s="40"/>
    </row>
    <row r="19" spans="1:7" ht="13.8" x14ac:dyDescent="0.25">
      <c r="A19" s="10"/>
      <c r="B19" s="117" t="s">
        <v>107</v>
      </c>
      <c r="C19" s="247">
        <f>+COUNT(C3:C18)</f>
        <v>15</v>
      </c>
      <c r="D19" s="247">
        <f>+COUNT(D3:D18)</f>
        <v>0</v>
      </c>
      <c r="E19" s="233"/>
      <c r="F19" s="322"/>
    </row>
    <row r="20" spans="1:7" x14ac:dyDescent="0.25">
      <c r="A20" s="9"/>
      <c r="B20" s="8"/>
      <c r="C20" s="2"/>
      <c r="D20" s="2"/>
      <c r="E20" s="2"/>
      <c r="F20" s="323"/>
    </row>
    <row r="21" spans="1:7" x14ac:dyDescent="0.25">
      <c r="A21" s="545" t="s">
        <v>94</v>
      </c>
      <c r="B21" s="545"/>
      <c r="C21" s="520" t="s">
        <v>51</v>
      </c>
      <c r="D21" s="521"/>
      <c r="E21" s="522" t="s">
        <v>95</v>
      </c>
      <c r="F21" s="474">
        <f>+IF(C19+D19=0,0,(C19/(C19+D19)*100))</f>
        <v>100</v>
      </c>
    </row>
    <row r="22" spans="1:7" x14ac:dyDescent="0.25">
      <c r="A22" s="545"/>
      <c r="B22" s="545"/>
      <c r="C22" s="524" t="s">
        <v>96</v>
      </c>
      <c r="D22" s="525"/>
      <c r="E22" s="523"/>
      <c r="F22" s="474"/>
    </row>
    <row r="23" spans="1:7" x14ac:dyDescent="0.25">
      <c r="A23" s="545" t="s">
        <v>97</v>
      </c>
      <c r="B23" s="545"/>
      <c r="C23" s="25" t="s">
        <v>98</v>
      </c>
      <c r="D23" s="17"/>
      <c r="E23" s="26"/>
      <c r="F23" s="483" t="str">
        <f>+IF(F21&gt;81,"SD",IF(F21&gt;61,"MD",IF(F21&gt;41,"ID","ND")))</f>
        <v>SD</v>
      </c>
    </row>
    <row r="24" spans="1:7" x14ac:dyDescent="0.25">
      <c r="A24" s="545"/>
      <c r="B24" s="545"/>
      <c r="C24" s="87" t="s">
        <v>149</v>
      </c>
      <c r="D24" s="22"/>
      <c r="E24" s="18"/>
      <c r="F24" s="483" t="s">
        <v>99</v>
      </c>
    </row>
    <row r="25" spans="1:7" x14ac:dyDescent="0.25">
      <c r="A25" s="545"/>
      <c r="B25" s="545"/>
      <c r="C25" s="87" t="s">
        <v>100</v>
      </c>
      <c r="D25" s="22"/>
      <c r="E25" s="27"/>
      <c r="F25" s="483" t="s">
        <v>99</v>
      </c>
    </row>
    <row r="26" spans="1:7" x14ac:dyDescent="0.25">
      <c r="A26" s="546"/>
      <c r="B26" s="546"/>
      <c r="C26" s="87" t="s">
        <v>101</v>
      </c>
      <c r="D26" s="22"/>
      <c r="E26" s="18"/>
      <c r="F26" s="483" t="s">
        <v>99</v>
      </c>
    </row>
    <row r="27" spans="1:7" x14ac:dyDescent="0.25">
      <c r="A27" s="545" t="s">
        <v>102</v>
      </c>
      <c r="B27" s="545"/>
      <c r="C27" s="23" t="s">
        <v>103</v>
      </c>
      <c r="D27" s="24"/>
      <c r="E27" s="28"/>
      <c r="F27" s="483" t="str">
        <f>+IF(F21&gt;81,"RB",IF(F21&gt;61,"RM",IF(F21&gt;41,"RS","RA")))</f>
        <v>RB</v>
      </c>
    </row>
    <row r="28" spans="1:7" x14ac:dyDescent="0.25">
      <c r="A28" s="545"/>
      <c r="B28" s="545"/>
      <c r="C28" s="87" t="s">
        <v>104</v>
      </c>
      <c r="D28" s="22"/>
      <c r="E28" s="29"/>
      <c r="F28" s="483" t="s">
        <v>99</v>
      </c>
    </row>
    <row r="29" spans="1:7" x14ac:dyDescent="0.25">
      <c r="A29" s="545"/>
      <c r="B29" s="545"/>
      <c r="C29" s="535" t="s">
        <v>105</v>
      </c>
      <c r="D29" s="536"/>
      <c r="E29" s="537"/>
      <c r="F29" s="483" t="s">
        <v>99</v>
      </c>
    </row>
    <row r="30" spans="1:7" x14ac:dyDescent="0.25">
      <c r="A30" s="545"/>
      <c r="B30" s="545"/>
      <c r="C30" s="19" t="s">
        <v>106</v>
      </c>
      <c r="D30" s="20"/>
      <c r="E30" s="21"/>
      <c r="F30" s="483" t="s">
        <v>99</v>
      </c>
    </row>
    <row r="31" spans="1:7" x14ac:dyDescent="0.25">
      <c r="A31" s="31"/>
      <c r="B31" s="32"/>
      <c r="C31" s="32"/>
      <c r="D31" s="32"/>
      <c r="E31" s="32"/>
      <c r="F31" s="32"/>
    </row>
    <row r="32" spans="1:7" ht="28.5" customHeight="1" x14ac:dyDescent="0.25">
      <c r="A32" s="519" t="s">
        <v>85</v>
      </c>
      <c r="B32" s="519"/>
      <c r="C32" s="519"/>
      <c r="D32" s="519"/>
      <c r="E32" s="519"/>
      <c r="F32" s="519"/>
    </row>
    <row r="33" spans="1:6" x14ac:dyDescent="0.25">
      <c r="A33" s="16"/>
      <c r="B33" s="32"/>
      <c r="C33" s="32"/>
      <c r="D33" s="32"/>
      <c r="E33" s="32"/>
      <c r="F33" s="32"/>
    </row>
    <row r="34" spans="1:6" x14ac:dyDescent="0.25">
      <c r="A34" s="16"/>
      <c r="B34" s="15"/>
      <c r="C34" s="15"/>
      <c r="D34" s="15"/>
      <c r="E34" s="15"/>
      <c r="F34" s="14"/>
    </row>
    <row r="35" spans="1:6" x14ac:dyDescent="0.25">
      <c r="A35" s="16"/>
      <c r="B35" s="15"/>
      <c r="C35" s="15"/>
      <c r="D35" s="15"/>
      <c r="E35" s="15"/>
      <c r="F35" s="41"/>
    </row>
    <row r="36" spans="1:6" x14ac:dyDescent="0.25">
      <c r="A36" s="16"/>
      <c r="B36" s="15"/>
      <c r="C36" s="15"/>
      <c r="D36" s="15"/>
      <c r="E36" s="15"/>
      <c r="F36" s="14"/>
    </row>
    <row r="37" spans="1:6" x14ac:dyDescent="0.25">
      <c r="A37" s="16"/>
      <c r="B37" s="15"/>
      <c r="C37" s="15"/>
      <c r="D37" s="15"/>
      <c r="E37" s="15"/>
      <c r="F37" s="14"/>
    </row>
    <row r="38" spans="1:6" x14ac:dyDescent="0.25">
      <c r="A38" s="16"/>
      <c r="B38" s="15"/>
      <c r="C38" s="15"/>
      <c r="D38" s="15"/>
      <c r="E38" s="15"/>
      <c r="F38" s="14"/>
    </row>
    <row r="39" spans="1:6" x14ac:dyDescent="0.25">
      <c r="A39" s="16"/>
      <c r="B39" s="15"/>
      <c r="C39" s="15"/>
      <c r="D39" s="15"/>
      <c r="E39" s="15"/>
      <c r="F39" s="14"/>
    </row>
    <row r="40" spans="1:6" x14ac:dyDescent="0.25">
      <c r="A40" s="16"/>
      <c r="B40" s="15"/>
      <c r="C40" s="15"/>
      <c r="D40" s="15"/>
      <c r="E40" s="15"/>
      <c r="F40" s="14"/>
    </row>
    <row r="41" spans="1:6" x14ac:dyDescent="0.25">
      <c r="A41" s="16"/>
      <c r="B41" s="15"/>
      <c r="C41" s="15"/>
      <c r="D41" s="15"/>
      <c r="E41" s="15"/>
      <c r="F41" s="14"/>
    </row>
    <row r="42" spans="1:6" x14ac:dyDescent="0.25">
      <c r="A42" s="16"/>
      <c r="B42" s="15"/>
      <c r="C42" s="15"/>
      <c r="D42" s="15"/>
      <c r="E42" s="15"/>
      <c r="F42" s="14"/>
    </row>
    <row r="43" spans="1:6" x14ac:dyDescent="0.25">
      <c r="A43" s="16"/>
      <c r="B43" s="15"/>
      <c r="C43" s="15"/>
      <c r="D43" s="15"/>
      <c r="E43" s="15"/>
      <c r="F43" s="14"/>
    </row>
    <row r="44" spans="1:6" x14ac:dyDescent="0.25">
      <c r="A44" s="16"/>
      <c r="B44" s="15"/>
      <c r="C44" s="15"/>
      <c r="D44" s="15"/>
      <c r="E44" s="15"/>
      <c r="F44" s="14"/>
    </row>
    <row r="45" spans="1:6" x14ac:dyDescent="0.25">
      <c r="A45" s="16"/>
      <c r="B45" s="15"/>
      <c r="C45" s="15"/>
      <c r="D45" s="15"/>
      <c r="E45" s="15"/>
      <c r="F45" s="14"/>
    </row>
    <row r="46" spans="1:6" x14ac:dyDescent="0.25">
      <c r="A46" s="16"/>
      <c r="B46" s="15"/>
      <c r="C46" s="15"/>
      <c r="D46" s="15"/>
      <c r="E46" s="15"/>
      <c r="F46" s="14"/>
    </row>
    <row r="47" spans="1:6" x14ac:dyDescent="0.25">
      <c r="A47" s="16"/>
      <c r="B47" s="15"/>
      <c r="C47" s="15"/>
      <c r="D47" s="15"/>
      <c r="E47" s="15"/>
      <c r="F47" s="14"/>
    </row>
    <row r="48" spans="1:6" x14ac:dyDescent="0.25">
      <c r="A48" s="16"/>
      <c r="B48" s="15"/>
      <c r="C48" s="15"/>
      <c r="D48" s="15"/>
      <c r="E48" s="15"/>
      <c r="F48" s="14"/>
    </row>
    <row r="49" spans="1:6" x14ac:dyDescent="0.25">
      <c r="A49" s="16"/>
      <c r="B49" s="15"/>
      <c r="C49" s="15"/>
      <c r="D49" s="15"/>
      <c r="E49" s="15"/>
      <c r="F49" s="14"/>
    </row>
    <row r="50" spans="1:6" x14ac:dyDescent="0.25">
      <c r="A50" s="16"/>
      <c r="B50" s="15"/>
      <c r="C50" s="15"/>
      <c r="D50" s="15"/>
      <c r="E50" s="15"/>
      <c r="F50" s="14"/>
    </row>
    <row r="51" spans="1:6" x14ac:dyDescent="0.25">
      <c r="A51" s="16"/>
      <c r="B51" s="15"/>
      <c r="C51" s="15"/>
      <c r="D51" s="15"/>
      <c r="E51" s="15"/>
      <c r="F51" s="14"/>
    </row>
    <row r="52" spans="1:6" x14ac:dyDescent="0.25">
      <c r="A52" s="16"/>
      <c r="B52" s="15"/>
      <c r="C52" s="15"/>
      <c r="D52" s="15"/>
      <c r="E52" s="15"/>
      <c r="F52" s="14"/>
    </row>
    <row r="53" spans="1:6" x14ac:dyDescent="0.25">
      <c r="A53" s="16"/>
      <c r="B53" s="15"/>
      <c r="C53" s="15"/>
      <c r="D53" s="15"/>
      <c r="E53" s="15"/>
      <c r="F53" s="14"/>
    </row>
    <row r="54" spans="1:6" x14ac:dyDescent="0.25">
      <c r="A54" s="16"/>
      <c r="B54" s="15"/>
      <c r="C54" s="15"/>
      <c r="D54" s="15"/>
      <c r="E54" s="15"/>
      <c r="F54" s="14"/>
    </row>
    <row r="55" spans="1:6" x14ac:dyDescent="0.25">
      <c r="A55" s="16"/>
      <c r="B55" s="15"/>
      <c r="C55" s="15"/>
      <c r="D55" s="15"/>
      <c r="E55" s="15"/>
      <c r="F55" s="14"/>
    </row>
    <row r="56" spans="1:6" x14ac:dyDescent="0.25">
      <c r="A56" s="16"/>
      <c r="B56" s="15"/>
      <c r="C56" s="15"/>
      <c r="D56" s="15"/>
      <c r="E56" s="15"/>
      <c r="F56" s="14"/>
    </row>
    <row r="57" spans="1:6" x14ac:dyDescent="0.25">
      <c r="A57" s="16"/>
      <c r="B57" s="15"/>
      <c r="C57" s="15"/>
      <c r="D57" s="15"/>
      <c r="E57" s="15"/>
      <c r="F57" s="14"/>
    </row>
    <row r="58" spans="1:6" x14ac:dyDescent="0.25">
      <c r="A58" s="16"/>
      <c r="B58" s="15"/>
      <c r="C58" s="15"/>
      <c r="D58" s="15"/>
      <c r="E58" s="15"/>
      <c r="F58" s="14"/>
    </row>
    <row r="59" spans="1:6" x14ac:dyDescent="0.25">
      <c r="A59" s="16"/>
      <c r="B59" s="15"/>
      <c r="C59" s="15"/>
      <c r="D59" s="15"/>
      <c r="E59" s="15"/>
      <c r="F59" s="14"/>
    </row>
    <row r="60" spans="1:6" x14ac:dyDescent="0.25">
      <c r="A60" s="16"/>
      <c r="B60" s="15"/>
      <c r="C60" s="15"/>
      <c r="D60" s="15"/>
      <c r="E60" s="15"/>
      <c r="F60" s="14"/>
    </row>
    <row r="61" spans="1:6" x14ac:dyDescent="0.25">
      <c r="A61" s="16"/>
      <c r="B61" s="15"/>
      <c r="C61" s="15"/>
      <c r="D61" s="15"/>
      <c r="E61" s="15"/>
      <c r="F61" s="14"/>
    </row>
    <row r="62" spans="1:6" x14ac:dyDescent="0.25">
      <c r="A62" s="16"/>
      <c r="B62" s="15"/>
      <c r="C62" s="15"/>
      <c r="D62" s="15"/>
      <c r="E62" s="15"/>
      <c r="F62" s="14"/>
    </row>
    <row r="63" spans="1:6" x14ac:dyDescent="0.25">
      <c r="A63" s="16"/>
      <c r="B63" s="15"/>
      <c r="C63" s="15"/>
      <c r="D63" s="15"/>
      <c r="E63" s="15"/>
      <c r="F63" s="14"/>
    </row>
    <row r="64" spans="1:6" x14ac:dyDescent="0.25">
      <c r="A64" s="16"/>
      <c r="B64" s="15"/>
      <c r="C64" s="15"/>
      <c r="D64" s="15"/>
      <c r="E64" s="15"/>
      <c r="F64" s="14"/>
    </row>
    <row r="65" spans="1:6" x14ac:dyDescent="0.25">
      <c r="A65" s="16"/>
      <c r="B65" s="15"/>
      <c r="C65" s="15"/>
      <c r="D65" s="15"/>
      <c r="E65" s="15"/>
      <c r="F65" s="14"/>
    </row>
    <row r="66" spans="1:6" x14ac:dyDescent="0.25">
      <c r="A66" s="16"/>
      <c r="B66" s="15"/>
      <c r="C66" s="15"/>
      <c r="D66" s="15"/>
      <c r="E66" s="15"/>
      <c r="F66" s="14"/>
    </row>
    <row r="67" spans="1:6" x14ac:dyDescent="0.25">
      <c r="A67" s="16"/>
      <c r="B67" s="15"/>
      <c r="C67" s="15"/>
      <c r="D67" s="15"/>
      <c r="E67" s="15"/>
      <c r="F67" s="14"/>
    </row>
    <row r="68" spans="1:6" x14ac:dyDescent="0.25">
      <c r="A68" s="16"/>
      <c r="B68" s="15"/>
      <c r="C68" s="15"/>
      <c r="D68" s="15"/>
      <c r="E68" s="15"/>
      <c r="F68" s="14"/>
    </row>
    <row r="69" spans="1:6" x14ac:dyDescent="0.25">
      <c r="A69" s="16"/>
      <c r="B69" s="15"/>
      <c r="C69" s="15"/>
      <c r="D69" s="15"/>
      <c r="E69" s="15"/>
      <c r="F69" s="14"/>
    </row>
    <row r="70" spans="1:6" x14ac:dyDescent="0.25">
      <c r="A70" s="16"/>
      <c r="B70" s="15"/>
      <c r="C70" s="15"/>
      <c r="D70" s="15"/>
      <c r="E70" s="15"/>
      <c r="F70" s="14"/>
    </row>
    <row r="71" spans="1:6" x14ac:dyDescent="0.25">
      <c r="A71" s="16"/>
      <c r="B71" s="15"/>
      <c r="C71" s="15"/>
      <c r="D71" s="15"/>
      <c r="E71" s="15"/>
      <c r="F71" s="14"/>
    </row>
    <row r="72" spans="1:6" x14ac:dyDescent="0.25">
      <c r="A72" s="16"/>
      <c r="B72" s="15"/>
      <c r="C72" s="15"/>
      <c r="D72" s="15"/>
      <c r="E72" s="15"/>
      <c r="F72" s="14"/>
    </row>
    <row r="73" spans="1:6" x14ac:dyDescent="0.25">
      <c r="A73" s="16"/>
      <c r="B73" s="15"/>
      <c r="C73" s="15"/>
      <c r="D73" s="15"/>
      <c r="E73" s="15"/>
      <c r="F73" s="14"/>
    </row>
    <row r="74" spans="1:6" x14ac:dyDescent="0.25">
      <c r="A74" s="16"/>
      <c r="B74" s="15"/>
      <c r="C74" s="15"/>
      <c r="D74" s="15"/>
      <c r="E74" s="15"/>
      <c r="F74" s="14"/>
    </row>
    <row r="75" spans="1:6" x14ac:dyDescent="0.25">
      <c r="A75" s="16"/>
      <c r="B75" s="15"/>
      <c r="C75" s="15"/>
      <c r="D75" s="15"/>
      <c r="E75" s="15"/>
      <c r="F75" s="14"/>
    </row>
    <row r="76" spans="1:6" x14ac:dyDescent="0.25">
      <c r="A76" s="16"/>
      <c r="B76" s="15"/>
      <c r="C76" s="15"/>
      <c r="D76" s="15"/>
      <c r="E76" s="15"/>
      <c r="F76" s="14"/>
    </row>
    <row r="77" spans="1:6" x14ac:dyDescent="0.25">
      <c r="A77" s="16"/>
      <c r="B77" s="15"/>
      <c r="C77" s="15"/>
      <c r="D77" s="15"/>
      <c r="E77" s="15"/>
      <c r="F77" s="14"/>
    </row>
    <row r="78" spans="1:6" x14ac:dyDescent="0.25">
      <c r="A78" s="16"/>
      <c r="B78" s="15"/>
      <c r="C78" s="15"/>
      <c r="D78" s="15"/>
      <c r="E78" s="15"/>
      <c r="F78" s="14"/>
    </row>
    <row r="79" spans="1:6" x14ac:dyDescent="0.25">
      <c r="A79" s="16"/>
      <c r="B79" s="15"/>
      <c r="C79" s="15"/>
      <c r="D79" s="15"/>
      <c r="E79" s="15"/>
      <c r="F79" s="14"/>
    </row>
    <row r="80" spans="1:6" x14ac:dyDescent="0.25">
      <c r="A80" s="16"/>
      <c r="B80" s="15"/>
      <c r="C80" s="15"/>
      <c r="D80" s="15"/>
      <c r="E80" s="15"/>
      <c r="F80" s="14"/>
    </row>
    <row r="81" spans="1:6" x14ac:dyDescent="0.25">
      <c r="A81" s="16"/>
      <c r="B81" s="15"/>
      <c r="C81" s="15"/>
      <c r="D81" s="15"/>
      <c r="E81" s="15"/>
      <c r="F81" s="14"/>
    </row>
    <row r="82" spans="1:6" x14ac:dyDescent="0.25">
      <c r="A82" s="16"/>
      <c r="B82" s="15"/>
      <c r="C82" s="15"/>
      <c r="D82" s="15"/>
      <c r="E82" s="15"/>
      <c r="F82" s="14"/>
    </row>
    <row r="83" spans="1:6" x14ac:dyDescent="0.25">
      <c r="A83" s="16"/>
      <c r="B83" s="15"/>
      <c r="C83" s="15"/>
      <c r="D83" s="15"/>
      <c r="E83" s="15"/>
      <c r="F83" s="14"/>
    </row>
    <row r="84" spans="1:6" x14ac:dyDescent="0.25">
      <c r="A84" s="16"/>
      <c r="B84" s="15"/>
      <c r="C84" s="15"/>
      <c r="D84" s="15"/>
      <c r="E84" s="15"/>
      <c r="F84" s="14"/>
    </row>
    <row r="85" spans="1:6" x14ac:dyDescent="0.25">
      <c r="A85" s="16"/>
      <c r="B85" s="15"/>
      <c r="C85" s="15"/>
      <c r="D85" s="15"/>
      <c r="E85" s="15"/>
      <c r="F85" s="14"/>
    </row>
    <row r="86" spans="1:6" x14ac:dyDescent="0.25">
      <c r="A86" s="16"/>
      <c r="B86" s="15"/>
      <c r="C86" s="15"/>
      <c r="D86" s="15"/>
      <c r="E86" s="15"/>
      <c r="F86" s="14"/>
    </row>
    <row r="87" spans="1:6" x14ac:dyDescent="0.25">
      <c r="A87" s="16"/>
      <c r="B87" s="15"/>
      <c r="C87" s="15"/>
      <c r="D87" s="15"/>
      <c r="E87" s="15"/>
      <c r="F87" s="14"/>
    </row>
    <row r="88" spans="1:6" x14ac:dyDescent="0.25">
      <c r="A88" s="16"/>
      <c r="B88" s="15"/>
      <c r="C88" s="15"/>
      <c r="D88" s="15"/>
      <c r="E88" s="15"/>
      <c r="F88" s="14"/>
    </row>
    <row r="89" spans="1:6" x14ac:dyDescent="0.25">
      <c r="A89" s="16"/>
      <c r="B89" s="15"/>
      <c r="C89" s="15"/>
      <c r="D89" s="15"/>
      <c r="E89" s="15"/>
      <c r="F89" s="14"/>
    </row>
    <row r="90" spans="1:6" x14ac:dyDescent="0.25">
      <c r="A90" s="16"/>
      <c r="B90" s="15"/>
      <c r="C90" s="15"/>
      <c r="D90" s="15"/>
      <c r="E90" s="15"/>
      <c r="F90" s="14"/>
    </row>
    <row r="91" spans="1:6" x14ac:dyDescent="0.25">
      <c r="A91" s="16"/>
      <c r="B91" s="15"/>
      <c r="C91" s="15"/>
      <c r="D91" s="15"/>
      <c r="E91" s="15"/>
      <c r="F91" s="14"/>
    </row>
    <row r="92" spans="1:6" x14ac:dyDescent="0.25">
      <c r="A92" s="16"/>
      <c r="B92" s="15"/>
      <c r="C92" s="15"/>
      <c r="D92" s="15"/>
      <c r="E92" s="15"/>
      <c r="F92" s="14"/>
    </row>
    <row r="93" spans="1:6" x14ac:dyDescent="0.25">
      <c r="A93" s="16"/>
      <c r="B93" s="15"/>
      <c r="C93" s="15"/>
      <c r="D93" s="15"/>
      <c r="E93" s="15"/>
      <c r="F93" s="14"/>
    </row>
    <row r="94" spans="1:6" x14ac:dyDescent="0.25">
      <c r="A94" s="16"/>
      <c r="B94" s="15"/>
      <c r="C94" s="15"/>
      <c r="D94" s="15"/>
      <c r="E94" s="15"/>
      <c r="F94" s="14"/>
    </row>
    <row r="95" spans="1:6" x14ac:dyDescent="0.25">
      <c r="A95" s="16"/>
      <c r="B95" s="15"/>
      <c r="C95" s="15"/>
      <c r="D95" s="15"/>
      <c r="E95" s="15"/>
      <c r="F95" s="14"/>
    </row>
    <row r="96" spans="1:6" x14ac:dyDescent="0.25">
      <c r="A96" s="16"/>
      <c r="B96" s="15"/>
      <c r="C96" s="15"/>
      <c r="D96" s="15"/>
      <c r="E96" s="15"/>
      <c r="F96" s="14"/>
    </row>
    <row r="97" spans="1:6" x14ac:dyDescent="0.25">
      <c r="A97" s="16"/>
      <c r="B97" s="15"/>
      <c r="C97" s="15"/>
      <c r="D97" s="15"/>
      <c r="E97" s="15"/>
      <c r="F97" s="14"/>
    </row>
  </sheetData>
  <mergeCells count="13">
    <mergeCell ref="A1:B1"/>
    <mergeCell ref="A2:E2"/>
    <mergeCell ref="A21:B22"/>
    <mergeCell ref="C21:D21"/>
    <mergeCell ref="E21:E22"/>
    <mergeCell ref="A32:F32"/>
    <mergeCell ref="F21:F22"/>
    <mergeCell ref="C22:D22"/>
    <mergeCell ref="A23:B26"/>
    <mergeCell ref="F23:F26"/>
    <mergeCell ref="A27:B30"/>
    <mergeCell ref="F27:F30"/>
    <mergeCell ref="C29:E29"/>
  </mergeCells>
  <hyperlinks>
    <hyperlink ref="F27:F30" location="'Resumen de Resultados'!G10" display="'Resumen de Resultados'!G10" xr:uid="{00000000-0004-0000-0700-000000000000}"/>
    <hyperlink ref="F23:F26" location="'Resumen de Resultados'!F10" display="'Resumen de Resultados'!F10" xr:uid="{00000000-0004-0000-0700-000001000000}"/>
  </hyperlinks>
  <printOptions horizontalCentered="1"/>
  <pageMargins left="0.7" right="0.7" top="0.75" bottom="0.75" header="0.3" footer="0.3"/>
  <pageSetup scale="75"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16"/>
  <sheetViews>
    <sheetView tabSelected="1" topLeftCell="A3" zoomScale="90" zoomScaleNormal="90" zoomScaleSheetLayoutView="100" workbookViewId="0">
      <pane xSplit="3" ySplit="2" topLeftCell="D5" activePane="bottomRight" state="frozen"/>
      <selection activeCell="A3" sqref="A3"/>
      <selection pane="topRight" activeCell="D3" sqref="D3"/>
      <selection pane="bottomLeft" activeCell="A5" sqref="A5"/>
      <selection pane="bottomRight" activeCell="C5" sqref="C5"/>
    </sheetView>
  </sheetViews>
  <sheetFormatPr defaultColWidth="11.44140625" defaultRowHeight="13.2" x14ac:dyDescent="0.25"/>
  <cols>
    <col min="1" max="1" width="8.33203125" style="50" customWidth="1"/>
    <col min="2" max="2" width="4.5546875" style="50" customWidth="1"/>
    <col min="3" max="3" width="50.6640625" style="50" customWidth="1"/>
    <col min="4" max="4" width="45.88671875" style="50" customWidth="1"/>
    <col min="5" max="5" width="6.44140625" style="211" customWidth="1"/>
    <col min="6" max="6" width="7.88671875" style="211" customWidth="1"/>
    <col min="7" max="7" width="6.44140625" style="211" customWidth="1"/>
    <col min="8" max="8" width="5.44140625" style="211" customWidth="1"/>
    <col min="9" max="9" width="62.6640625" style="211" customWidth="1"/>
    <col min="10" max="10" width="22.5546875" style="50" customWidth="1"/>
    <col min="11" max="11" width="12.88671875" style="228" customWidth="1"/>
    <col min="12" max="12" width="20.44140625" style="50" customWidth="1"/>
    <col min="13" max="13" width="18.5546875" style="50" customWidth="1"/>
    <col min="14" max="14" width="13.44140625" style="50" customWidth="1"/>
    <col min="15" max="15" width="12.5546875" style="50" customWidth="1"/>
    <col min="16" max="16" width="6.44140625" style="50" customWidth="1"/>
    <col min="17" max="16384" width="11.44140625" style="50"/>
  </cols>
  <sheetData>
    <row r="1" spans="1:256" s="40" customFormat="1" x14ac:dyDescent="0.25">
      <c r="A1" s="559" t="s">
        <v>311</v>
      </c>
      <c r="B1" s="559"/>
      <c r="C1" s="559"/>
      <c r="D1" s="559"/>
      <c r="E1" s="559"/>
      <c r="F1" s="559"/>
      <c r="G1" s="559"/>
      <c r="H1" s="559"/>
      <c r="I1" s="559"/>
      <c r="J1" s="559"/>
      <c r="K1" s="214"/>
    </row>
    <row r="2" spans="1:256" s="40" customFormat="1" x14ac:dyDescent="0.25">
      <c r="A2" s="559" t="s">
        <v>137</v>
      </c>
      <c r="B2" s="559"/>
      <c r="C2" s="559"/>
      <c r="D2" s="559"/>
      <c r="E2" s="559"/>
      <c r="F2" s="559"/>
      <c r="G2" s="559"/>
      <c r="H2" s="559"/>
      <c r="I2" s="559"/>
      <c r="J2" s="559"/>
      <c r="K2" s="214"/>
    </row>
    <row r="3" spans="1:256" s="40" customFormat="1" ht="27.75" customHeight="1" x14ac:dyDescent="0.25">
      <c r="A3" s="560" t="s">
        <v>62</v>
      </c>
      <c r="B3" s="560" t="s">
        <v>145</v>
      </c>
      <c r="C3" s="560" t="s">
        <v>146</v>
      </c>
      <c r="D3" s="560" t="s">
        <v>138</v>
      </c>
      <c r="E3" s="554" t="s">
        <v>305</v>
      </c>
      <c r="F3" s="554"/>
      <c r="G3" s="554" t="s">
        <v>151</v>
      </c>
      <c r="H3" s="554" t="s">
        <v>152</v>
      </c>
      <c r="I3" s="555" t="s">
        <v>297</v>
      </c>
      <c r="J3" s="558" t="s">
        <v>139</v>
      </c>
      <c r="K3" s="558" t="s">
        <v>147</v>
      </c>
      <c r="L3" s="558" t="s">
        <v>140</v>
      </c>
      <c r="M3" s="558" t="s">
        <v>141</v>
      </c>
      <c r="N3" s="558" t="s">
        <v>142</v>
      </c>
      <c r="O3" s="558" t="s">
        <v>301</v>
      </c>
      <c r="P3" s="558"/>
    </row>
    <row r="4" spans="1:256" s="40" customFormat="1" ht="24.75" customHeight="1" x14ac:dyDescent="0.25">
      <c r="A4" s="555"/>
      <c r="B4" s="555"/>
      <c r="C4" s="555"/>
      <c r="D4" s="555"/>
      <c r="E4" s="229" t="s">
        <v>153</v>
      </c>
      <c r="F4" s="229" t="s">
        <v>154</v>
      </c>
      <c r="G4" s="557"/>
      <c r="H4" s="557"/>
      <c r="I4" s="556"/>
      <c r="J4" s="561"/>
      <c r="K4" s="561" t="s">
        <v>148</v>
      </c>
      <c r="L4" s="561"/>
      <c r="M4" s="561"/>
      <c r="N4" s="561"/>
      <c r="O4" s="230" t="s">
        <v>143</v>
      </c>
      <c r="P4" s="230" t="s">
        <v>144</v>
      </c>
    </row>
    <row r="5" spans="1:256" s="231" customFormat="1" ht="170.25" customHeight="1" x14ac:dyDescent="0.25">
      <c r="A5" s="271" t="s">
        <v>25</v>
      </c>
      <c r="B5" s="212">
        <v>1</v>
      </c>
      <c r="C5" s="272" t="s">
        <v>216</v>
      </c>
      <c r="D5" s="219" t="s">
        <v>310</v>
      </c>
      <c r="E5" s="256"/>
      <c r="F5" s="258"/>
      <c r="G5" s="256"/>
      <c r="H5" s="256"/>
      <c r="I5" s="254" t="s">
        <v>310</v>
      </c>
      <c r="J5" s="215"/>
      <c r="K5" s="216"/>
      <c r="L5" s="217"/>
      <c r="M5" s="218"/>
      <c r="N5" s="218"/>
      <c r="O5" s="218"/>
      <c r="P5" s="218"/>
      <c r="Q5" s="213"/>
      <c r="R5" s="220"/>
      <c r="S5" s="221"/>
      <c r="T5" s="222"/>
      <c r="U5" s="223"/>
      <c r="V5" s="223"/>
      <c r="W5" s="223"/>
      <c r="X5" s="223"/>
      <c r="Y5" s="223"/>
      <c r="Z5" s="224"/>
      <c r="AA5" s="225"/>
      <c r="AB5" s="226"/>
      <c r="AC5" s="227"/>
      <c r="AD5" s="227"/>
      <c r="AE5" s="227"/>
      <c r="AF5" s="227"/>
      <c r="AG5" s="213"/>
      <c r="AH5" s="220"/>
      <c r="AI5" s="221"/>
      <c r="AJ5" s="222"/>
      <c r="AK5" s="223"/>
      <c r="AL5" s="223"/>
      <c r="AM5" s="223"/>
      <c r="AN5" s="223"/>
      <c r="AO5" s="223"/>
      <c r="AP5" s="224"/>
      <c r="AQ5" s="225"/>
      <c r="AR5" s="226"/>
      <c r="AS5" s="227"/>
      <c r="AT5" s="227"/>
      <c r="AU5" s="227"/>
      <c r="AV5" s="227"/>
      <c r="AW5" s="213"/>
      <c r="AX5" s="220"/>
      <c r="AY5" s="221"/>
      <c r="AZ5" s="222"/>
      <c r="BA5" s="223"/>
      <c r="BB5" s="223"/>
      <c r="BC5" s="223"/>
      <c r="BD5" s="223"/>
      <c r="BE5" s="223"/>
      <c r="BF5" s="224"/>
      <c r="BG5" s="225"/>
      <c r="BH5" s="226"/>
      <c r="BI5" s="227"/>
      <c r="BJ5" s="227"/>
      <c r="BK5" s="227"/>
      <c r="BL5" s="227"/>
      <c r="BM5" s="213"/>
      <c r="BN5" s="220"/>
      <c r="BO5" s="221"/>
      <c r="BP5" s="222"/>
      <c r="BQ5" s="223"/>
      <c r="BR5" s="223"/>
      <c r="BS5" s="223"/>
      <c r="BT5" s="223"/>
      <c r="BU5" s="223"/>
      <c r="BV5" s="224"/>
      <c r="BW5" s="225"/>
      <c r="BX5" s="226"/>
      <c r="BY5" s="227"/>
      <c r="BZ5" s="227"/>
      <c r="CA5" s="227"/>
      <c r="CB5" s="227"/>
      <c r="CC5" s="213"/>
      <c r="CD5" s="220"/>
      <c r="CE5" s="221"/>
      <c r="CF5" s="222"/>
      <c r="CG5" s="223"/>
      <c r="CH5" s="223"/>
      <c r="CI5" s="223"/>
      <c r="CJ5" s="223"/>
      <c r="CK5" s="223"/>
      <c r="CL5" s="224"/>
      <c r="CM5" s="225"/>
      <c r="CN5" s="226"/>
      <c r="CO5" s="227"/>
      <c r="CP5" s="227"/>
      <c r="CQ5" s="227"/>
      <c r="CR5" s="227"/>
      <c r="CS5" s="213"/>
      <c r="CT5" s="220"/>
      <c r="CU5" s="221"/>
      <c r="CV5" s="222"/>
      <c r="CW5" s="223"/>
      <c r="CX5" s="223"/>
      <c r="CY5" s="223"/>
      <c r="CZ5" s="223"/>
      <c r="DA5" s="223"/>
      <c r="DB5" s="224"/>
      <c r="DC5" s="225"/>
      <c r="DD5" s="226"/>
      <c r="DE5" s="227"/>
      <c r="DF5" s="227"/>
      <c r="DG5" s="227"/>
      <c r="DH5" s="227"/>
      <c r="DI5" s="213"/>
      <c r="DJ5" s="220"/>
      <c r="DK5" s="221"/>
      <c r="DL5" s="222"/>
      <c r="DM5" s="223"/>
      <c r="DN5" s="223"/>
      <c r="DO5" s="223"/>
      <c r="DP5" s="223"/>
      <c r="DQ5" s="223"/>
      <c r="DR5" s="224"/>
      <c r="DS5" s="225"/>
      <c r="DT5" s="226"/>
      <c r="DU5" s="227"/>
      <c r="DV5" s="227"/>
      <c r="DW5" s="227"/>
      <c r="DX5" s="227"/>
      <c r="DY5" s="213"/>
      <c r="DZ5" s="220"/>
      <c r="EA5" s="221"/>
      <c r="EB5" s="222"/>
      <c r="EC5" s="223"/>
      <c r="ED5" s="223"/>
      <c r="EE5" s="223"/>
      <c r="EF5" s="223"/>
      <c r="EG5" s="223"/>
      <c r="EH5" s="224"/>
      <c r="EI5" s="225"/>
      <c r="EJ5" s="226"/>
      <c r="EK5" s="227"/>
      <c r="EL5" s="227"/>
      <c r="EM5" s="227"/>
      <c r="EN5" s="227"/>
      <c r="EO5" s="213"/>
      <c r="EP5" s="220"/>
      <c r="EQ5" s="221"/>
      <c r="ER5" s="222"/>
      <c r="ES5" s="223"/>
      <c r="ET5" s="223"/>
      <c r="EU5" s="223"/>
      <c r="EV5" s="223"/>
      <c r="EW5" s="223"/>
      <c r="EX5" s="224"/>
      <c r="EY5" s="225"/>
      <c r="EZ5" s="226"/>
      <c r="FA5" s="227"/>
      <c r="FB5" s="227"/>
      <c r="FC5" s="227"/>
      <c r="FD5" s="227"/>
      <c r="FE5" s="213"/>
      <c r="FF5" s="220"/>
      <c r="FG5" s="221"/>
      <c r="FH5" s="222"/>
      <c r="FI5" s="223"/>
      <c r="FJ5" s="223"/>
      <c r="FK5" s="223"/>
      <c r="FL5" s="223"/>
      <c r="FM5" s="223"/>
      <c r="FN5" s="224"/>
      <c r="FO5" s="225"/>
      <c r="FP5" s="226"/>
      <c r="FQ5" s="227"/>
      <c r="FR5" s="227"/>
      <c r="FS5" s="227"/>
      <c r="FT5" s="227"/>
      <c r="FU5" s="213"/>
      <c r="FV5" s="220"/>
      <c r="FW5" s="221"/>
      <c r="FX5" s="222"/>
      <c r="FY5" s="223"/>
      <c r="FZ5" s="223"/>
      <c r="GA5" s="223"/>
      <c r="GB5" s="223"/>
      <c r="GC5" s="223"/>
      <c r="GD5" s="224"/>
      <c r="GE5" s="225"/>
      <c r="GF5" s="226"/>
      <c r="GG5" s="227"/>
      <c r="GH5" s="227"/>
      <c r="GI5" s="227"/>
      <c r="GJ5" s="227"/>
      <c r="GK5" s="213"/>
      <c r="GL5" s="220"/>
      <c r="GM5" s="221"/>
      <c r="GN5" s="222"/>
      <c r="GO5" s="223"/>
      <c r="GP5" s="223"/>
      <c r="GQ5" s="223"/>
      <c r="GR5" s="223"/>
      <c r="GS5" s="223"/>
      <c r="GT5" s="224"/>
      <c r="GU5" s="225"/>
      <c r="GV5" s="226"/>
      <c r="GW5" s="227"/>
      <c r="GX5" s="227"/>
      <c r="GY5" s="227"/>
      <c r="GZ5" s="227"/>
      <c r="HA5" s="213"/>
      <c r="HB5" s="220"/>
      <c r="HC5" s="221"/>
      <c r="HD5" s="222"/>
      <c r="HE5" s="223"/>
      <c r="HF5" s="223"/>
      <c r="HG5" s="223"/>
      <c r="HH5" s="223"/>
      <c r="HI5" s="223"/>
      <c r="HJ5" s="224"/>
      <c r="HK5" s="225"/>
      <c r="HL5" s="226"/>
      <c r="HM5" s="227"/>
      <c r="HN5" s="227"/>
      <c r="HO5" s="227"/>
      <c r="HP5" s="227"/>
      <c r="HQ5" s="213"/>
      <c r="HR5" s="220"/>
      <c r="HS5" s="221"/>
      <c r="HT5" s="222"/>
      <c r="HU5" s="223"/>
      <c r="HV5" s="223"/>
      <c r="HW5" s="223"/>
      <c r="HX5" s="223"/>
      <c r="HY5" s="223"/>
      <c r="HZ5" s="224"/>
      <c r="IA5" s="225"/>
      <c r="IB5" s="226"/>
      <c r="IC5" s="227"/>
      <c r="ID5" s="227"/>
      <c r="IE5" s="227"/>
      <c r="IF5" s="227"/>
      <c r="IG5" s="213"/>
      <c r="IH5" s="220"/>
      <c r="II5" s="221"/>
      <c r="IJ5" s="222"/>
      <c r="IK5" s="223"/>
      <c r="IL5" s="223"/>
      <c r="IM5" s="223"/>
      <c r="IN5" s="223"/>
      <c r="IO5" s="223"/>
      <c r="IP5" s="224"/>
      <c r="IQ5" s="225"/>
      <c r="IR5" s="226"/>
      <c r="IS5" s="227"/>
      <c r="IT5" s="227"/>
      <c r="IU5" s="227"/>
      <c r="IV5" s="227"/>
    </row>
    <row r="6" spans="1:256" s="40" customFormat="1" ht="99" customHeight="1" x14ac:dyDescent="0.25">
      <c r="A6" s="553" t="s">
        <v>59</v>
      </c>
      <c r="B6" s="212">
        <v>2</v>
      </c>
      <c r="C6" s="272" t="s">
        <v>239</v>
      </c>
      <c r="D6" s="219" t="s">
        <v>309</v>
      </c>
      <c r="E6" s="256"/>
      <c r="F6" s="256"/>
      <c r="G6" s="256"/>
      <c r="H6" s="256"/>
      <c r="I6" s="254" t="s">
        <v>310</v>
      </c>
      <c r="J6" s="215"/>
      <c r="K6" s="216"/>
      <c r="L6" s="217"/>
      <c r="M6" s="218"/>
      <c r="N6" s="218"/>
      <c r="O6" s="218"/>
      <c r="P6" s="218"/>
    </row>
    <row r="7" spans="1:256" s="40" customFormat="1" ht="145.5" customHeight="1" x14ac:dyDescent="0.25">
      <c r="A7" s="553"/>
      <c r="B7" s="212">
        <v>3</v>
      </c>
      <c r="C7" s="272" t="s">
        <v>307</v>
      </c>
      <c r="D7" s="219" t="s">
        <v>309</v>
      </c>
      <c r="E7" s="256"/>
      <c r="F7" s="257"/>
      <c r="G7" s="259"/>
      <c r="H7" s="256"/>
      <c r="I7" s="254" t="s">
        <v>310</v>
      </c>
      <c r="J7" s="215"/>
      <c r="K7" s="216"/>
      <c r="L7" s="217"/>
      <c r="M7" s="218"/>
      <c r="N7" s="218"/>
      <c r="O7" s="218"/>
      <c r="P7" s="218"/>
    </row>
    <row r="8" spans="1:256" s="40" customFormat="1" ht="168.75" customHeight="1" x14ac:dyDescent="0.25">
      <c r="A8" s="553"/>
      <c r="B8" s="253">
        <v>8</v>
      </c>
      <c r="C8" s="272" t="s">
        <v>197</v>
      </c>
      <c r="D8" s="219" t="s">
        <v>309</v>
      </c>
      <c r="E8" s="256"/>
      <c r="F8" s="258"/>
      <c r="G8" s="256"/>
      <c r="H8" s="256"/>
      <c r="I8" s="254" t="s">
        <v>310</v>
      </c>
      <c r="J8" s="215"/>
      <c r="K8" s="216"/>
      <c r="L8" s="217"/>
      <c r="M8" s="218"/>
      <c r="N8" s="218"/>
      <c r="O8" s="218"/>
      <c r="P8" s="218"/>
    </row>
    <row r="9" spans="1:256" s="40" customFormat="1" ht="148.5" customHeight="1" x14ac:dyDescent="0.25">
      <c r="A9" s="553"/>
      <c r="B9" s="253">
        <v>9</v>
      </c>
      <c r="C9" s="272" t="s">
        <v>211</v>
      </c>
      <c r="D9" s="219" t="s">
        <v>309</v>
      </c>
      <c r="E9" s="256"/>
      <c r="F9" s="256"/>
      <c r="G9" s="256"/>
      <c r="H9" s="256"/>
      <c r="I9" s="254" t="s">
        <v>310</v>
      </c>
      <c r="J9" s="215"/>
      <c r="K9" s="216"/>
      <c r="L9" s="217"/>
      <c r="M9" s="218"/>
      <c r="N9" s="218"/>
      <c r="O9" s="218"/>
      <c r="P9" s="218"/>
    </row>
    <row r="10" spans="1:256" s="40" customFormat="1" ht="136.5" customHeight="1" x14ac:dyDescent="0.25">
      <c r="A10" s="553"/>
      <c r="B10" s="253">
        <v>10</v>
      </c>
      <c r="C10" s="272" t="s">
        <v>199</v>
      </c>
      <c r="D10" s="219" t="s">
        <v>309</v>
      </c>
      <c r="E10" s="256"/>
      <c r="F10" s="256"/>
      <c r="G10" s="256"/>
      <c r="H10" s="256"/>
      <c r="I10" s="254" t="s">
        <v>310</v>
      </c>
      <c r="J10" s="215"/>
      <c r="K10" s="216"/>
      <c r="L10" s="217"/>
      <c r="M10" s="218"/>
      <c r="N10" s="218"/>
      <c r="O10" s="218"/>
      <c r="P10" s="218"/>
    </row>
    <row r="11" spans="1:256" s="40" customFormat="1" ht="111" customHeight="1" x14ac:dyDescent="0.25">
      <c r="A11" s="553"/>
      <c r="B11" s="253">
        <v>11</v>
      </c>
      <c r="C11" s="272" t="s">
        <v>215</v>
      </c>
      <c r="D11" s="219" t="s">
        <v>309</v>
      </c>
      <c r="E11" s="256"/>
      <c r="F11" s="258"/>
      <c r="G11" s="256"/>
      <c r="H11" s="256"/>
      <c r="I11" s="254" t="s">
        <v>310</v>
      </c>
      <c r="J11" s="215"/>
      <c r="K11" s="216"/>
      <c r="L11" s="217"/>
      <c r="M11" s="218"/>
      <c r="N11" s="218"/>
      <c r="O11" s="218"/>
      <c r="P11" s="218"/>
    </row>
    <row r="13" spans="1:256" x14ac:dyDescent="0.25">
      <c r="D13" s="248" t="s">
        <v>304</v>
      </c>
      <c r="F13" s="211">
        <f>COUNTIF(F5:F11,"ALTO")</f>
        <v>0</v>
      </c>
    </row>
    <row r="14" spans="1:256" x14ac:dyDescent="0.25">
      <c r="D14" s="249" t="s">
        <v>303</v>
      </c>
      <c r="F14" s="211">
        <f>COUNTIF(F5:F11,"MEDIO")</f>
        <v>0</v>
      </c>
    </row>
    <row r="15" spans="1:256" x14ac:dyDescent="0.25">
      <c r="D15" s="250" t="s">
        <v>306</v>
      </c>
      <c r="F15" s="211">
        <f>COUNTIF(F5:F11,"BAJO")</f>
        <v>0</v>
      </c>
    </row>
    <row r="16" spans="1:256" x14ac:dyDescent="0.25">
      <c r="C16" s="251"/>
      <c r="D16" s="50" t="s">
        <v>308</v>
      </c>
      <c r="F16" s="211">
        <f>SUM(F13:F15)</f>
        <v>0</v>
      </c>
    </row>
  </sheetData>
  <mergeCells count="17">
    <mergeCell ref="O3:P3"/>
    <mergeCell ref="A1:J1"/>
    <mergeCell ref="A2:J2"/>
    <mergeCell ref="A3:A4"/>
    <mergeCell ref="B3:B4"/>
    <mergeCell ref="C3:C4"/>
    <mergeCell ref="D3:D4"/>
    <mergeCell ref="J3:J4"/>
    <mergeCell ref="M3:M4"/>
    <mergeCell ref="N3:N4"/>
    <mergeCell ref="K3:K4"/>
    <mergeCell ref="L3:L4"/>
    <mergeCell ref="A6:A11"/>
    <mergeCell ref="E3:F3"/>
    <mergeCell ref="I3:I4"/>
    <mergeCell ref="G3:G4"/>
    <mergeCell ref="H3:H4"/>
  </mergeCells>
  <printOptions horizontalCentered="1"/>
  <pageMargins left="0.7" right="0.7" top="0.5" bottom="0.5" header="0.3" footer="0.3"/>
  <pageSetup scale="5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AF36C5880AA7EE44AD469B6C51F6E40E" ma:contentTypeVersion="215" ma:contentTypeDescription="The base project type from which other project content types inherit their information." ma:contentTypeScope="" ma:versionID="d66e283420f0a2a853b0a0cd14d101b8">
  <xsd:schema xmlns:xsd="http://www.w3.org/2001/XMLSchema" xmlns:xs="http://www.w3.org/2001/XMLSchema" xmlns:p="http://schemas.microsoft.com/office/2006/metadata/properties" xmlns:ns2="cdc7663a-08f0-4737-9e8c-148ce897a09c" targetNamespace="http://schemas.microsoft.com/office/2006/metadata/properties" ma:root="true" ma:fieldsID="889356bf394ffaf4385241b8a0ae2ee2"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ES-L1132"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041C92DA30501641A7F4677B2BC78C93" ma:contentTypeVersion="215" ma:contentTypeDescription="A content type to manage public (operations) IDB documents" ma:contentTypeScope="" ma:versionID="43646b03db769f294a1856a2a655b531">
  <xsd:schema xmlns:xsd="http://www.w3.org/2001/XMLSchema" xmlns:xs="http://www.w3.org/2001/XMLSchema" xmlns:p="http://schemas.microsoft.com/office/2006/metadata/properties" xmlns:ns2="cdc7663a-08f0-4737-9e8c-148ce897a09c" targetNamespace="http://schemas.microsoft.com/office/2006/metadata/properties" ma:root="true" ma:fieldsID="89940fb479dbeae1c6866d2ccf4beaaa"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ES-L1132"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Record_x0020_Number xmlns="cdc7663a-08f0-4737-9e8c-148ce897a09c">R0001337571</Record_x0020_Number>
    <Key_x0020_Document xmlns="cdc7663a-08f0-4737-9e8c-148ce897a09c">false</Key_x0020_Document>
    <Division_x0020_or_x0020_Unit xmlns="cdc7663a-08f0-4737-9e8c-148ce897a09c">IFD/CMF</Division_x0020_or_x0020_Unit>
    <IDBDocs_x0020_Number xmlns="cdc7663a-08f0-4737-9e8c-148ce897a09c" xsi:nil="true"/>
    <Document_x0020_Author xmlns="cdc7663a-08f0-4737-9e8c-148ce897a09c">Arauz Herrera, Alison</Document_x0020_Author>
    <_dlc_DocId xmlns="cdc7663a-08f0-4737-9e8c-148ce897a09c">EZSHARE-684975440-28</_dlc_DocId>
    <Operation_x0020_Type xmlns="cdc7663a-08f0-4737-9e8c-148ce897a09c">Loan Operation</Operation_x0020_Type>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El Salvador</TermName>
          <TermId xmlns="http://schemas.microsoft.com/office/infopath/2007/PartnerControls">057b77a9-2761-48a1-b9dc-78a115c002df</TermId>
        </TermInfo>
      </Terms>
    </ic46d7e087fd4a108fb86518ca413cc6>
    <TaxCatchAll xmlns="cdc7663a-08f0-4737-9e8c-148ce897a09c">
      <Value>50</Value>
      <Value>24</Value>
      <Value>11</Value>
      <Value>59</Value>
      <Value>1</Value>
    </TaxCatchAll>
    <Fiscal_x0020_Year_x0020_IDB xmlns="cdc7663a-08f0-4737-9e8c-148ce897a09c">2018</Fiscal_x0020_Year_x0020_IDB>
    <b26cdb1da78c4bb4b1c1bac2f6ac5911 xmlns="cdc7663a-08f0-4737-9e8c-148ce897a09c">
      <Terms xmlns="http://schemas.microsoft.com/office/infopath/2007/PartnerControls">
        <TermInfo xmlns="http://schemas.microsoft.com/office/infopath/2007/PartnerControls">
          <TermName xmlns="http://schemas.microsoft.com/office/infopath/2007/PartnerControls">Loan Proposal</TermName>
          <TermId xmlns="http://schemas.microsoft.com/office/infopath/2007/PartnerControls">6ee86b6f-6e46-485b-8bfb-87a1f44622ac</TermId>
        </TermInfo>
      </Terms>
    </b26cdb1da78c4bb4b1c1bac2f6ac5911>
    <Project_x0020_Number xmlns="cdc7663a-08f0-4737-9e8c-148ce897a09c">ES-L1132</Project_x0020_Number>
    <Package_x0020_Code xmlns="cdc7663a-08f0-4737-9e8c-148ce897a09c" xsi:nil="true"/>
    <Migration_x0020_Info xmlns="cdc7663a-08f0-4737-9e8c-148ce897a09c" xsi:nil="true"/>
    <Related_x0020_SisCor_x0020_Number xmlns="cdc7663a-08f0-4737-9e8c-148ce897a09c" xsi:nil="true"/>
    <Approval_x0020_Number xmlns="cdc7663a-08f0-4737-9e8c-148ce897a09c" xsi:nil="true"/>
    <Business_x0020_Area xmlns="cdc7663a-08f0-4737-9e8c-148ce897a09c" xsi:nil="true"/>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Access_x0020_to_x0020_Information_x00a0_Policy xmlns="cdc7663a-08f0-4737-9e8c-148ce897a09c">Public - Simultaneous Disclosure</Access_x0020_to_x0020_Information_x00a0_Policy>
    <SISCOR_x0020_Number xmlns="cdc7663a-08f0-4737-9e8c-148ce897a09c" xsi:nil="true"/>
    <Identifier xmlns="cdc7663a-08f0-4737-9e8c-148ce897a09c" xsi:nil="true"/>
    <g511464f9e53401d84b16fa9b379a574 xmlns="cdc7663a-08f0-4737-9e8c-148ce897a09c">
      <Terms xmlns="http://schemas.microsoft.com/office/infopath/2007/PartnerControls"/>
    </g511464f9e53401d84b16fa9b379a574>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FINANCIAL MARKETS</TermName>
          <TermId xmlns="http://schemas.microsoft.com/office/infopath/2007/PartnerControls">75500f29-2419-473a-bcd8-84901ddc2aa7</TermId>
        </TermInfo>
      </Terms>
    </nddeef1749674d76abdbe4b239a70bc6>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FINANCING FOR ENVIRONMENTAL SUSTAINABILITY</TermName>
          <TermId xmlns="http://schemas.microsoft.com/office/infopath/2007/PartnerControls">dcc8718d-dd7c-4b5d-bcc4-86a6a708df42</TermId>
        </TermInfo>
      </Terms>
    </b2ec7cfb18674cb8803df6b262e8b107>
    <Document_x0020_Language_x0020_IDB xmlns="cdc7663a-08f0-4737-9e8c-148ce897a09c">English</Document_x0020_Language_x0020_IDB>
    <_dlc_DocIdUrl xmlns="cdc7663a-08f0-4737-9e8c-148ce897a09c">
      <Url>https://idbg.sharepoint.com/teams/EZ-ES-LON/ES-L1132/_layouts/15/DocIdRedir.aspx?ID=EZSHARE-684975440-28</Url>
      <Description>EZSHARE-684975440-28</Description>
    </_dlc_DocIdUrl>
    <Phase xmlns="cdc7663a-08f0-4737-9e8c-148ce897a09c" xsi:nil="true"/>
    <Other_x0020_Author xmlns="cdc7663a-08f0-4737-9e8c-148ce897a09c" xsi:nil="true"/>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85EB78B0-16E2-45F0-A57F-919521DD6916}"/>
</file>

<file path=customXml/itemProps2.xml><?xml version="1.0" encoding="utf-8"?>
<ds:datastoreItem xmlns:ds="http://schemas.openxmlformats.org/officeDocument/2006/customXml" ds:itemID="{695535B7-433B-4E22-BBAF-B11B36E63060}"/>
</file>

<file path=customXml/itemProps3.xml><?xml version="1.0" encoding="utf-8"?>
<ds:datastoreItem xmlns:ds="http://schemas.openxmlformats.org/officeDocument/2006/customXml" ds:itemID="{98CF46C6-F9B9-40B6-A6AF-8796E24F773B}"/>
</file>

<file path=customXml/itemProps4.xml><?xml version="1.0" encoding="utf-8"?>
<ds:datastoreItem xmlns:ds="http://schemas.openxmlformats.org/officeDocument/2006/customXml" ds:itemID="{BA1C0D1C-A633-4372-9F22-23ABA9841488}"/>
</file>

<file path=customXml/itemProps5.xml><?xml version="1.0" encoding="utf-8"?>
<ds:datastoreItem xmlns:ds="http://schemas.openxmlformats.org/officeDocument/2006/customXml" ds:itemID="{8D0A29B8-B90A-4EAC-AA21-63458E031777}"/>
</file>

<file path=customXml/itemProps6.xml><?xml version="1.0" encoding="utf-8"?>
<ds:datastoreItem xmlns:ds="http://schemas.openxmlformats.org/officeDocument/2006/customXml" ds:itemID="{C68F2CDA-0B78-4DF2-AFE5-0D27E4B88F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Resumen de Resultados</vt:lpstr>
      <vt:lpstr>SPA</vt:lpstr>
      <vt:lpstr>SOA</vt:lpstr>
      <vt:lpstr>SAP</vt:lpstr>
      <vt:lpstr>SABS</vt:lpstr>
      <vt:lpstr>SAF</vt:lpstr>
      <vt:lpstr>SCI</vt:lpstr>
      <vt:lpstr>SCE</vt:lpstr>
      <vt:lpstr>Plan de Fortalecimiento</vt:lpstr>
      <vt:lpstr>'Plan de Fortalecimiento'!Print_Area</vt:lpstr>
      <vt:lpstr>'Resumen de Resultados'!Print_Area</vt:lpstr>
      <vt:lpstr>'Plan de Fortalecimiento'!Print_Titles</vt:lpstr>
      <vt:lpstr>SABS!Print_Titles</vt:lpstr>
      <vt:lpstr>SAF!Print_Titles</vt:lpstr>
      <vt:lpstr>SCI!Print_Titles</vt:lpstr>
      <vt:lpstr>SOA!Print_Titles</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IbyP</dc:creator>
  <cp:keywords/>
  <cp:lastModifiedBy>Arauz Herrera, Alison</cp:lastModifiedBy>
  <cp:lastPrinted>2014-04-21T21:16:37Z</cp:lastPrinted>
  <dcterms:created xsi:type="dcterms:W3CDTF">2006-07-27T21:14:17Z</dcterms:created>
  <dcterms:modified xsi:type="dcterms:W3CDTF">2018-06-13T18:49:21Z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TaxKeyword">
    <vt:lpwstr/>
  </property>
  <property fmtid="{D5CDD505-2E9C-101B-9397-08002B2CF9AE}" pid="5" name="TaxKeywordTaxHTField">
    <vt:lpwstr/>
  </property>
  <property fmtid="{D5CDD505-2E9C-101B-9397-08002B2CF9AE}" pid="6" name="RecordStorageActiveId">
    <vt:lpwstr>d502bd35-a17a-492a-a535-91c31ba76e94</vt:lpwstr>
  </property>
  <property fmtid="{D5CDD505-2E9C-101B-9397-08002B2CF9AE}" pid="7" name="Series Operations IDB">
    <vt:lpwstr>11;#Loan Proposal|6ee86b6f-6e46-485b-8bfb-87a1f44622ac</vt:lpwstr>
  </property>
  <property fmtid="{D5CDD505-2E9C-101B-9397-08002B2CF9AE}" pid="8" name="Sub-Sector">
    <vt:lpwstr>59;#FINANCING FOR ENVIRONMENTAL SUSTAINABILITY|dcc8718d-dd7c-4b5d-bcc4-86a6a708df42</vt:lpwstr>
  </property>
  <property fmtid="{D5CDD505-2E9C-101B-9397-08002B2CF9AE}" pid="9" name="Country">
    <vt:lpwstr>24;#El Salvador|057b77a9-2761-48a1-b9dc-78a115c002df</vt:lpwstr>
  </property>
  <property fmtid="{D5CDD505-2E9C-101B-9397-08002B2CF9AE}" pid="10" name="Fund IDB">
    <vt:lpwstr/>
  </property>
  <property fmtid="{D5CDD505-2E9C-101B-9397-08002B2CF9AE}" pid="11" name="_dlc_DocIdItemGuid">
    <vt:lpwstr>c4ecd556-8489-4e2a-94bf-fd5acab5f62b</vt:lpwstr>
  </property>
  <property fmtid="{D5CDD505-2E9C-101B-9397-08002B2CF9AE}" pid="12" name="Sector IDB">
    <vt:lpwstr>50;#FINANCIAL MARKETS|75500f29-2419-473a-bcd8-84901ddc2aa7</vt:lpwstr>
  </property>
  <property fmtid="{D5CDD505-2E9C-101B-9397-08002B2CF9AE}" pid="14" name="Function Operations IDB">
    <vt:lpwstr>1;#Project Preparation, Planning and Design|29ca0c72-1fc4-435f-a09c-28585cb5eac9</vt:lpwstr>
  </property>
  <property fmtid="{D5CDD505-2E9C-101B-9397-08002B2CF9AE}" pid="15" name="Disclosure Activity">
    <vt:lpwstr>Loan Proposal</vt:lpwstr>
  </property>
  <property fmtid="{D5CDD505-2E9C-101B-9397-08002B2CF9AE}" pid="16" name="ContentTypeId">
    <vt:lpwstr>0x0101001A458A224826124E8B45B1D613300CFC00041C92DA30501641A7F4677B2BC78C93</vt:lpwstr>
  </property>
</Properties>
</file>