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0" windowWidth="20490" windowHeight="7755" tabRatio="751"/>
  </bookViews>
  <sheets>
    <sheet name="PA PROEXMAES II p Comp" sheetId="12" r:id="rId1"/>
    <sheet name="Por Metodo" sheetId="13" r:id="rId2"/>
  </sheets>
  <definedNames>
    <definedName name="___INDEX_SHEET___ASAP_Utilities">#REF!</definedName>
    <definedName name="___INDEX_SHEET___ASAP_Utilities_1">#REF!</definedName>
    <definedName name="_xlnm._FilterDatabase">'PA PROEXMAES II p Comp'!#REF!</definedName>
    <definedName name="Data_Versao_1">#REF!</definedName>
    <definedName name="Excel_BuiltIn__FilterDatabase_8">#REF!</definedName>
    <definedName name="Print_Area_1_1">#REF!</definedName>
    <definedName name="Print_Area_1_1_1">#REF!</definedName>
    <definedName name="Print_Area_1_1_10">#REF!</definedName>
    <definedName name="Print_Area_1_1_11">'PA PROEXMAES II p Comp'!$A$4:$I$4</definedName>
    <definedName name="Print_Area_1_1_12">#REF!</definedName>
    <definedName name="Print_Area_1_1_13">#REF!</definedName>
    <definedName name="Print_Area_1_1_14">#REF!</definedName>
    <definedName name="Print_Area_1_1_15">#REF!</definedName>
    <definedName name="Print_Area_1_1_16">#REF!</definedName>
    <definedName name="Print_Area_1_1_2">#REF!</definedName>
    <definedName name="Print_Area_1_1_3">#REF!</definedName>
    <definedName name="Print_Area_1_1_4">#REF!</definedName>
    <definedName name="Print_Area_1_1_5">#REF!</definedName>
    <definedName name="Print_Area_1_1_6">#REF!</definedName>
    <definedName name="Print_Area_1_1_7">#REF!</definedName>
    <definedName name="Print_Area_1_1_8">#REF!</definedName>
    <definedName name="Print_Area_1_1_9">#REF!</definedName>
    <definedName name="Print_Titles_1">#REF!</definedName>
    <definedName name="Print_Titles_1_1_1">#REF!</definedName>
    <definedName name="Print_Titles_1_1_2">#REF!</definedName>
    <definedName name="Print_Titles_1_1_3">#REF!</definedName>
    <definedName name="Print_Titles_1_1_4">#REF!</definedName>
    <definedName name="Print_Titles_1_1_5">'PA PROEXMAES II p Comp'!#REF!</definedName>
    <definedName name="Print_Titles_1_1_6">#REF!</definedName>
    <definedName name="Print_Titles_1_1_7">#REF!</definedName>
    <definedName name="Z_3BCC5652_E933_4802_AC1B_419DE262F42F_.wvu.Cols">#REF!</definedName>
    <definedName name="Z_3BCC5652_E933_4802_AC1B_419DE262F42F_.wvu.Cols_1">#REF!,#REF!</definedName>
    <definedName name="Z_3BCC5652_E933_4802_AC1B_419DE262F42F_.wvu.Cols_2">#REF!</definedName>
    <definedName name="Z_3BCC5652_E933_4802_AC1B_419DE262F42F_.wvu.Cols_3">'PA PROEXMAES II p Comp'!#REF!</definedName>
    <definedName name="Z_3BCC5652_E933_4802_AC1B_419DE262F42F_.wvu.FilterData">'PA PROEXMAES II p Comp'!#REF!</definedName>
    <definedName name="Z_3BCC5652_E933_4802_AC1B_419DE262F42F_.wvu.PrintArea">#REF!</definedName>
    <definedName name="Z_3BCC5652_E933_4802_AC1B_419DE262F42F_.wvu.PrintArea_1">#REF!</definedName>
    <definedName name="Z_3BCC5652_E933_4802_AC1B_419DE262F42F_.wvu.PrintArea_10">#REF!</definedName>
    <definedName name="Z_3BCC5652_E933_4802_AC1B_419DE262F42F_.wvu.PrintArea_11">'PA PROEXMAES II p Comp'!$A$4:$I$4</definedName>
    <definedName name="Z_3BCC5652_E933_4802_AC1B_419DE262F42F_.wvu.PrintArea_12">#REF!</definedName>
    <definedName name="Z_3BCC5652_E933_4802_AC1B_419DE262F42F_.wvu.PrintArea_13">#REF!</definedName>
    <definedName name="Z_3BCC5652_E933_4802_AC1B_419DE262F42F_.wvu.PrintArea_14">#REF!</definedName>
    <definedName name="Z_3BCC5652_E933_4802_AC1B_419DE262F42F_.wvu.PrintArea_15">#REF!</definedName>
    <definedName name="Z_3BCC5652_E933_4802_AC1B_419DE262F42F_.wvu.PrintArea_16">#REF!</definedName>
    <definedName name="Z_3BCC5652_E933_4802_AC1B_419DE262F42F_.wvu.PrintArea_2">#REF!</definedName>
    <definedName name="Z_3BCC5652_E933_4802_AC1B_419DE262F42F_.wvu.PrintArea_3">#REF!</definedName>
    <definedName name="Z_3BCC5652_E933_4802_AC1B_419DE262F42F_.wvu.PrintArea_4">#REF!</definedName>
    <definedName name="Z_3BCC5652_E933_4802_AC1B_419DE262F42F_.wvu.PrintArea_5">#REF!</definedName>
    <definedName name="Z_3BCC5652_E933_4802_AC1B_419DE262F42F_.wvu.PrintArea_6">#REF!</definedName>
    <definedName name="Z_3BCC5652_E933_4802_AC1B_419DE262F42F_.wvu.PrintArea_7">#REF!</definedName>
    <definedName name="Z_3BCC5652_E933_4802_AC1B_419DE262F42F_.wvu.PrintArea_8">#REF!</definedName>
    <definedName name="Z_3BCC5652_E933_4802_AC1B_419DE262F42F_.wvu.PrintArea_9">#REF!</definedName>
    <definedName name="Z_3BCC5652_E933_4802_AC1B_419DE262F42F_.wvu.PrintTitles">#REF!</definedName>
    <definedName name="Z_3BCC5652_E933_4802_AC1B_419DE262F42F_.wvu.PrintTitles_1">#REF!</definedName>
    <definedName name="Z_3BCC5652_E933_4802_AC1B_419DE262F42F_.wvu.PrintTitles_2">#REF!</definedName>
    <definedName name="Z_3BCC5652_E933_4802_AC1B_419DE262F42F_.wvu.PrintTitles_3">#REF!</definedName>
    <definedName name="Z_3BCC5652_E933_4802_AC1B_419DE262F42F_.wvu.PrintTitles_4">#REF!</definedName>
    <definedName name="Z_3BCC5652_E933_4802_AC1B_419DE262F42F_.wvu.PrintTitles_5">'PA PROEXMAES II p Comp'!#REF!</definedName>
    <definedName name="Z_3BCC5652_E933_4802_AC1B_419DE262F42F_.wvu.PrintTitles_6">#REF!</definedName>
    <definedName name="Z_3BCC5652_E933_4802_AC1B_419DE262F42F_.wvu.PrintTitles_7">#REF!</definedName>
    <definedName name="Z_B7257C54_169C_4A62_B746_4C283C6B24C3_.wvu.Cols">#REF!</definedName>
    <definedName name="Z_B7257C54_169C_4A62_B746_4C283C6B24C3_.wvu.Cols_1">#REF!,#REF!</definedName>
    <definedName name="Z_B7257C54_169C_4A62_B746_4C283C6B24C3_.wvu.Cols_2">#REF!</definedName>
    <definedName name="Z_B7257C54_169C_4A62_B746_4C283C6B24C3_.wvu.Cols_3">'PA PROEXMAES II p Comp'!#REF!</definedName>
    <definedName name="Z_B7257C54_169C_4A62_B746_4C283C6B24C3_.wvu.FilterData">'PA PROEXMAES II p Comp'!#REF!</definedName>
    <definedName name="Z_B7257C54_169C_4A62_B746_4C283C6B24C3_.wvu.PrintArea">#REF!</definedName>
    <definedName name="Z_B7257C54_169C_4A62_B746_4C283C6B24C3_.wvu.PrintArea_1">#REF!</definedName>
    <definedName name="Z_B7257C54_169C_4A62_B746_4C283C6B24C3_.wvu.PrintArea_10">#REF!</definedName>
    <definedName name="Z_B7257C54_169C_4A62_B746_4C283C6B24C3_.wvu.PrintArea_11">'PA PROEXMAES II p Comp'!$A$4:$I$4</definedName>
    <definedName name="Z_B7257C54_169C_4A62_B746_4C283C6B24C3_.wvu.PrintArea_12">#REF!</definedName>
    <definedName name="Z_B7257C54_169C_4A62_B746_4C283C6B24C3_.wvu.PrintArea_13">#REF!</definedName>
    <definedName name="Z_B7257C54_169C_4A62_B746_4C283C6B24C3_.wvu.PrintArea_14">#REF!</definedName>
    <definedName name="Z_B7257C54_169C_4A62_B746_4C283C6B24C3_.wvu.PrintArea_15">#REF!</definedName>
    <definedName name="Z_B7257C54_169C_4A62_B746_4C283C6B24C3_.wvu.PrintArea_16">#REF!</definedName>
    <definedName name="Z_B7257C54_169C_4A62_B746_4C283C6B24C3_.wvu.PrintArea_2">#REF!</definedName>
    <definedName name="Z_B7257C54_169C_4A62_B746_4C283C6B24C3_.wvu.PrintArea_3">#REF!</definedName>
    <definedName name="Z_B7257C54_169C_4A62_B746_4C283C6B24C3_.wvu.PrintArea_4">#REF!</definedName>
    <definedName name="Z_B7257C54_169C_4A62_B746_4C283C6B24C3_.wvu.PrintArea_5">#REF!</definedName>
    <definedName name="Z_B7257C54_169C_4A62_B746_4C283C6B24C3_.wvu.PrintArea_6">#REF!</definedName>
    <definedName name="Z_B7257C54_169C_4A62_B746_4C283C6B24C3_.wvu.PrintArea_7">#REF!</definedName>
    <definedName name="Z_B7257C54_169C_4A62_B746_4C283C6B24C3_.wvu.PrintArea_8">#REF!</definedName>
    <definedName name="Z_B7257C54_169C_4A62_B746_4C283C6B24C3_.wvu.PrintArea_9">#REF!</definedName>
    <definedName name="Z_B7257C54_169C_4A62_B746_4C283C6B24C3_.wvu.PrintTitles">#REF!</definedName>
    <definedName name="Z_B7257C54_169C_4A62_B746_4C283C6B24C3_.wvu.PrintTitles_1">#REF!</definedName>
    <definedName name="Z_B7257C54_169C_4A62_B746_4C283C6B24C3_.wvu.PrintTitles_2">#REF!</definedName>
    <definedName name="Z_B7257C54_169C_4A62_B746_4C283C6B24C3_.wvu.PrintTitles_3">#REF!</definedName>
    <definedName name="Z_B7257C54_169C_4A62_B746_4C283C6B24C3_.wvu.PrintTitles_4">#REF!</definedName>
    <definedName name="Z_B7257C54_169C_4A62_B746_4C283C6B24C3_.wvu.PrintTitles_5">'PA PROEXMAES II p Comp'!#REF!</definedName>
    <definedName name="Z_B7257C54_169C_4A62_B746_4C283C6B24C3_.wvu.PrintTitles_6">#REF!</definedName>
    <definedName name="Z_B7257C54_169C_4A62_B746_4C283C6B24C3_.wvu.PrintTitles_7">#REF!</definedName>
  </definedNames>
  <calcPr calcId="145621"/>
</workbook>
</file>

<file path=xl/calcChain.xml><?xml version="1.0" encoding="utf-8"?>
<calcChain xmlns="http://schemas.openxmlformats.org/spreadsheetml/2006/main">
  <c r="D43" i="13" l="1"/>
  <c r="D60" i="13" l="1"/>
  <c r="D66" i="13"/>
  <c r="D67" i="13"/>
  <c r="D29" i="13"/>
  <c r="D62" i="13"/>
  <c r="D54" i="13"/>
  <c r="D52" i="13"/>
  <c r="D50" i="13"/>
  <c r="D45" i="13"/>
  <c r="D31" i="13"/>
  <c r="D37" i="13"/>
  <c r="D35" i="13"/>
  <c r="D33" i="13"/>
  <c r="D17" i="13"/>
  <c r="D48" i="13"/>
  <c r="C64" i="12"/>
  <c r="C52" i="12"/>
  <c r="C22" i="12"/>
  <c r="C18" i="12"/>
  <c r="C14" i="12"/>
  <c r="C32" i="12"/>
  <c r="C29" i="12"/>
  <c r="C25" i="12"/>
  <c r="C36" i="12" l="1"/>
  <c r="D84" i="12"/>
  <c r="D80" i="12"/>
  <c r="C79" i="12"/>
  <c r="C80" i="12" s="1"/>
  <c r="C83" i="12"/>
  <c r="C84" i="12" s="1"/>
  <c r="E84" i="12" s="1"/>
  <c r="E80" i="12" l="1"/>
  <c r="C65" i="12"/>
</calcChain>
</file>

<file path=xl/sharedStrings.xml><?xml version="1.0" encoding="utf-8"?>
<sst xmlns="http://schemas.openxmlformats.org/spreadsheetml/2006/main" count="521" uniqueCount="142">
  <si>
    <t>3.1</t>
  </si>
  <si>
    <t>Nº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</si>
  <si>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</si>
  <si>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</si>
  <si>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</si>
  <si>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</si>
  <si>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</si>
  <si>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</si>
  <si>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</si>
  <si>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</si>
  <si>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</si>
  <si>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</si>
  <si>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</si>
  <si>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</si>
  <si>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</si>
  <si>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</si>
  <si>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</si>
  <si>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BRASIL</t>
  </si>
  <si>
    <t>Descrição do Contrato</t>
  </si>
  <si>
    <t>Método</t>
  </si>
  <si>
    <t>Revisão</t>
  </si>
  <si>
    <t>Datas Estimadas</t>
  </si>
  <si>
    <t>Status</t>
  </si>
  <si>
    <t>STATUS</t>
  </si>
  <si>
    <t>Aquisição</t>
  </si>
  <si>
    <t>BID</t>
  </si>
  <si>
    <t>Local</t>
  </si>
  <si>
    <t>Publicação</t>
  </si>
  <si>
    <t>Término</t>
  </si>
  <si>
    <t>(1)</t>
  </si>
  <si>
    <t>(2)</t>
  </si>
  <si>
    <t>(%)</t>
  </si>
  <si>
    <t>Anúncio</t>
  </si>
  <si>
    <t>Contrato</t>
  </si>
  <si>
    <t>(3)</t>
  </si>
  <si>
    <t>LPI</t>
  </si>
  <si>
    <t>EXP</t>
  </si>
  <si>
    <t>P</t>
  </si>
  <si>
    <t>TOTAL A EXECUTAR COMPONENTE 1</t>
  </si>
  <si>
    <t>CI</t>
  </si>
  <si>
    <t>2.8</t>
  </si>
  <si>
    <t>TOTAL A EXECUTAR COMPONENTE 2</t>
  </si>
  <si>
    <t>TOTAL A EXECUTAR  COMPONENTE 3</t>
  </si>
  <si>
    <t>Notas:</t>
  </si>
  <si>
    <r>
      <t>Métodos de Aquisição</t>
    </r>
    <r>
      <rPr>
        <sz val="12"/>
        <color rgb="FF000000"/>
        <rFont val="Calibri"/>
        <family val="2"/>
        <charset val="1"/>
      </rPr>
      <t>: (</t>
    </r>
    <r>
      <rPr>
        <b/>
        <sz val="12"/>
        <color rgb="FF000000"/>
        <rFont val="Calibri"/>
        <family val="2"/>
        <charset val="1"/>
      </rPr>
      <t>a) BID:</t>
    </r>
    <r>
      <rPr>
        <sz val="12"/>
        <color rgb="FF000000"/>
        <rFont val="Calibri"/>
        <family val="2"/>
        <charset val="1"/>
      </rPr>
      <t xml:space="preserve"> </t>
    </r>
    <r>
      <rPr>
        <b/>
        <sz val="12"/>
        <color rgb="FF000000"/>
        <rFont val="Calibri"/>
        <family val="2"/>
        <charset val="1"/>
      </rPr>
      <t>LPN:</t>
    </r>
    <r>
      <rPr>
        <sz val="12"/>
        <color rgb="FF000000"/>
        <rFont val="Calibri"/>
        <family val="2"/>
        <charset val="1"/>
      </rPr>
      <t xml:space="preserve"> Licitação Pública Nacional; </t>
    </r>
    <r>
      <rPr>
        <b/>
        <sz val="12"/>
        <color rgb="FF000000"/>
        <rFont val="Calibri"/>
        <family val="2"/>
        <charset val="1"/>
      </rPr>
      <t>CP:</t>
    </r>
    <r>
      <rPr>
        <sz val="12"/>
        <color rgb="FF000000"/>
        <rFont val="Calibri"/>
        <family val="2"/>
        <charset val="1"/>
      </rPr>
      <t xml:space="preserve"> Comparação de Preços; </t>
    </r>
    <r>
      <rPr>
        <b/>
        <sz val="12"/>
        <color rgb="FF000000"/>
        <rFont val="Calibri"/>
        <family val="2"/>
        <charset val="1"/>
      </rPr>
      <t>SBQC:</t>
    </r>
    <r>
      <rPr>
        <sz val="12"/>
        <color rgb="FF000000"/>
        <rFont val="Calibri"/>
        <family val="2"/>
        <charset val="1"/>
      </rPr>
      <t xml:space="preserve"> Seleção Baseada na Qualidade e Custo; </t>
    </r>
    <r>
      <rPr>
        <b/>
        <sz val="12"/>
        <color rgb="FF000000"/>
        <rFont val="Calibri"/>
        <family val="2"/>
        <charset val="1"/>
      </rPr>
      <t xml:space="preserve">SQC: </t>
    </r>
    <r>
      <rPr>
        <sz val="12"/>
        <color rgb="FF000000"/>
        <rFont val="Calibri"/>
        <family val="2"/>
        <charset val="1"/>
      </rPr>
      <t xml:space="preserve">Seleção Baseada nas Qualificações dos Consultores; </t>
    </r>
    <r>
      <rPr>
        <b/>
        <sz val="12"/>
        <color rgb="FF000000"/>
        <rFont val="Calibri"/>
        <family val="2"/>
        <charset val="1"/>
      </rPr>
      <t>CD:</t>
    </r>
    <r>
      <rPr>
        <sz val="12"/>
        <color rgb="FF000000"/>
        <rFont val="Calibri"/>
        <family val="2"/>
        <charset val="1"/>
      </rPr>
      <t xml:space="preserve"> Contratação Direta; </t>
    </r>
    <r>
      <rPr>
        <b/>
        <sz val="12"/>
        <color rgb="FF000000"/>
        <rFont val="Calibri"/>
        <family val="2"/>
        <charset val="1"/>
      </rPr>
      <t>CI:</t>
    </r>
    <r>
      <rPr>
        <sz val="12"/>
        <color rgb="FF000000"/>
        <rFont val="Calibri"/>
        <family val="2"/>
        <charset val="1"/>
      </rPr>
      <t xml:space="preserve"> Consultor Individual. (</t>
    </r>
    <r>
      <rPr>
        <b/>
        <sz val="12"/>
        <color rgb="FF000000"/>
        <rFont val="Calibri"/>
        <family val="2"/>
        <charset val="1"/>
      </rPr>
      <t>b) Lei 8.666:</t>
    </r>
    <r>
      <rPr>
        <sz val="12"/>
        <color rgb="FF000000"/>
        <rFont val="Calibri"/>
        <family val="2"/>
        <charset val="1"/>
      </rPr>
      <t xml:space="preserve"> </t>
    </r>
    <r>
      <rPr>
        <b/>
        <sz val="12"/>
        <color rgb="FF000000"/>
        <rFont val="Calibri"/>
        <family val="2"/>
        <charset val="1"/>
      </rPr>
      <t>CPN:</t>
    </r>
    <r>
      <rPr>
        <sz val="12"/>
        <color rgb="FF000000"/>
        <rFont val="Calibri"/>
        <family val="2"/>
        <charset val="1"/>
      </rPr>
      <t xml:space="preserve"> Concorrência Pública Nacional; </t>
    </r>
    <r>
      <rPr>
        <b/>
        <sz val="12"/>
        <color rgb="FF000000"/>
        <rFont val="Calibri"/>
        <family val="2"/>
        <charset val="1"/>
      </rPr>
      <t>PE:</t>
    </r>
    <r>
      <rPr>
        <sz val="12"/>
        <color rgb="FF000000"/>
        <rFont val="Calibri"/>
        <family val="2"/>
        <charset val="1"/>
      </rPr>
      <t xml:space="preserve"> Pregão Eletrônico; </t>
    </r>
    <r>
      <rPr>
        <b/>
        <sz val="12"/>
        <color rgb="FF000000"/>
        <rFont val="Calibri"/>
        <family val="2"/>
        <charset val="1"/>
      </rPr>
      <t>ARP:</t>
    </r>
    <r>
      <rPr>
        <sz val="12"/>
        <color rgb="FF000000"/>
        <rFont val="Calibri"/>
        <family val="2"/>
        <charset val="1"/>
      </rPr>
      <t xml:space="preserve"> Ata de Registro de Preços,</t>
    </r>
    <r>
      <rPr>
        <b/>
        <sz val="12"/>
        <color rgb="FF000000"/>
        <rFont val="Calibri"/>
        <family val="2"/>
        <charset val="1"/>
      </rPr>
      <t xml:space="preserve"> PP</t>
    </r>
    <r>
      <rPr>
        <sz val="12"/>
        <color rgb="FF000000"/>
        <rFont val="Calibri"/>
        <family val="2"/>
        <charset val="1"/>
      </rPr>
      <t xml:space="preserve">: Pregão Presencial, </t>
    </r>
    <r>
      <rPr>
        <b/>
        <sz val="12"/>
        <color rgb="FF000000"/>
        <rFont val="Calibri"/>
        <family val="2"/>
        <charset val="1"/>
      </rPr>
      <t>CD</t>
    </r>
    <r>
      <rPr>
        <sz val="12"/>
        <color rgb="FF000000"/>
        <rFont val="Calibri"/>
        <family val="2"/>
        <charset val="1"/>
      </rPr>
      <t>: Contratação Direta.</t>
    </r>
  </si>
  <si>
    <r>
      <t>Revisões BID</t>
    </r>
    <r>
      <rPr>
        <sz val="12"/>
        <color rgb="FF000000"/>
        <rFont val="Calibri"/>
        <family val="2"/>
        <charset val="1"/>
      </rPr>
      <t>: EXA =</t>
    </r>
    <r>
      <rPr>
        <i/>
        <sz val="12"/>
        <color rgb="FF000000"/>
        <rFont val="Calibri"/>
        <family val="2"/>
        <charset val="1"/>
      </rPr>
      <t xml:space="preserve">Ex-ante </t>
    </r>
    <r>
      <rPr>
        <sz val="12"/>
        <color rgb="FF000000"/>
        <rFont val="Calibri"/>
        <family val="2"/>
        <charset val="1"/>
      </rPr>
      <t>e EXP=</t>
    </r>
    <r>
      <rPr>
        <i/>
        <sz val="12"/>
        <color rgb="FF000000"/>
        <rFont val="Calibri"/>
        <family val="2"/>
        <charset val="1"/>
      </rPr>
      <t xml:space="preserve"> Ex-post</t>
    </r>
  </si>
  <si>
    <r>
      <t>Status</t>
    </r>
    <r>
      <rPr>
        <sz val="12"/>
        <color rgb="FF000000"/>
        <rFont val="Calibri"/>
        <family val="2"/>
        <charset val="1"/>
      </rPr>
      <t>: Pendente (P); Em Processo  (EP); Adjudicado (A); Cancelado (C )</t>
    </r>
  </si>
  <si>
    <t>COMPONENTE 1: EXPANSÃO DA GESTÃO E MELHORIA DA QUALIDADE DOS SERVIÇOS</t>
  </si>
  <si>
    <t>Reforçar os sistemas de regulação do acesso e auditorias</t>
  </si>
  <si>
    <t>LPN</t>
  </si>
  <si>
    <t>Construção do Hospital Regional do Jaguaribe</t>
  </si>
  <si>
    <t>Aquisição de Equipamentos para Hospital Regional do Jaguaribe</t>
  </si>
  <si>
    <t>Construção Policlinica Fortaleza</t>
  </si>
  <si>
    <t>Adequação física para serviços de parto no Estado</t>
  </si>
  <si>
    <t>Aquisição de equipamentos para Policlinica de Fortaleza</t>
  </si>
  <si>
    <t>PE</t>
  </si>
  <si>
    <t>Avaliação de Impacto e Monitoramento</t>
  </si>
  <si>
    <t>Avaliação Intermediária</t>
  </si>
  <si>
    <t>Avaliação Final</t>
  </si>
  <si>
    <t>3.2</t>
  </si>
  <si>
    <t>3.3</t>
  </si>
  <si>
    <t>3.4</t>
  </si>
  <si>
    <t>COMPONENTE 2: AMPLIAÇÃO DO ACESSO E CONSOLIDAÇÃO DAS REDES DE ATENÇÃO À SAÚDE</t>
  </si>
  <si>
    <t>Aquisição de equipamentos de TI</t>
  </si>
  <si>
    <t xml:space="preserve">Serviços de editoração e impressão gráfica </t>
  </si>
  <si>
    <t>Consultoria especializada para planificação das necessidades das linhas de cuidado,  elaboração de T.R e Plano de Ação para implementação das linhas de cuidado.</t>
  </si>
  <si>
    <t>Obras</t>
  </si>
  <si>
    <t>Equipamentos</t>
  </si>
  <si>
    <t>Acreditação de 29 unidades de saúde de média complexidade (Policlinicas e CEOS) + 03 Unidades Hospitalares da Rede. HIAS, HSJ e HM</t>
  </si>
  <si>
    <t>Aquisição de equipamentos de T.I para fortalecer as  Centrais de Regulação Macroregionais.</t>
  </si>
  <si>
    <t>2.9</t>
  </si>
  <si>
    <t xml:space="preserve">Adequações da infraestura para a rede </t>
  </si>
  <si>
    <t>EXA</t>
  </si>
  <si>
    <t>Fonte Financiamento</t>
  </si>
  <si>
    <t>Valor Total
US$
(1US$ =3R$)</t>
  </si>
  <si>
    <t>VALOR TOTAL PA (US$)</t>
  </si>
  <si>
    <t>ATUALIZADO POR:  Missão Análise - Junho/2015</t>
  </si>
  <si>
    <t>PLANO DE AQUISIÇÕES DO PROGRAMA</t>
  </si>
  <si>
    <t>BR-L1408</t>
  </si>
  <si>
    <t>ATUALIZAÇÃO Nº: 01/2015</t>
  </si>
  <si>
    <t>PE e/ou ATA</t>
  </si>
  <si>
    <t>SBQC</t>
  </si>
  <si>
    <t xml:space="preserve">Programa de Expansão e Melhoria da Assistência Especializada a Saúde - PROEXMAES II </t>
  </si>
  <si>
    <t>Apoio ao Gerenciamento do Programa e Supervisão de Obras</t>
  </si>
  <si>
    <t>Desenvolvimento de protocolos clínicos e linhas de cuidado prioritários.</t>
  </si>
  <si>
    <t>Novas instalações para SESA e Adequação  das Coordenadorias Regionais de Saúde - CRES.</t>
  </si>
  <si>
    <t>Implantação do Centro logístico (Infraestrutura)</t>
  </si>
  <si>
    <t>1.9</t>
  </si>
  <si>
    <t>Informatização e melhoria dos processos de gestão hospitalar para a toda rede própria do Estado.</t>
  </si>
  <si>
    <t>Elaboração de Projeto para Hospital Regional do Jaguaribe</t>
  </si>
  <si>
    <t>2.10</t>
  </si>
  <si>
    <t>Elaboração de Projeto para Policlinica de Fortaleza</t>
  </si>
  <si>
    <t>3.5</t>
  </si>
  <si>
    <t>obra</t>
  </si>
  <si>
    <t>equip</t>
  </si>
  <si>
    <t>Apoio a Eventos e Fortalecimento da UGP</t>
  </si>
  <si>
    <t>Contratação de consultoria para Planejamento de Processos da SESA</t>
  </si>
  <si>
    <t>i.</t>
  </si>
  <si>
    <t>ii.</t>
  </si>
  <si>
    <t>iii.</t>
  </si>
  <si>
    <t>Aquisição de soluções de T.I (Módulo de Integração)</t>
  </si>
  <si>
    <t xml:space="preserve">Adequação de infraestrutra física para unificação da Central de Regulação de Leitos </t>
  </si>
  <si>
    <t>CP</t>
  </si>
  <si>
    <t>CP e/ou PE</t>
  </si>
  <si>
    <t>Varias compras</t>
  </si>
  <si>
    <t>COMENTÁRIO</t>
  </si>
  <si>
    <t>Consultoria para Implementação das linhas de cuidado nas redes de atenção a saúde nos níveis primário, secundário e terciário</t>
  </si>
  <si>
    <t>Outras Capacitações e formação da Equipe da SESA/CE</t>
  </si>
  <si>
    <t xml:space="preserve">Logistica para as Capacitções </t>
  </si>
  <si>
    <t>Celebração de Convenios e/ou contratação de Instituções Capacitadoras</t>
  </si>
  <si>
    <t>varias contratações</t>
  </si>
  <si>
    <t xml:space="preserve">SBQC </t>
  </si>
  <si>
    <t xml:space="preserve">SBQC e Convenio </t>
  </si>
  <si>
    <t>Consultoria elaboração de projetos e estudos arquitetonicos</t>
  </si>
  <si>
    <t>SQC</t>
  </si>
  <si>
    <t>Adequação Física da Assitência Farmacêutica, Laboratório , Engenharia Clinica , Esterelização  e Centro de Laudos</t>
  </si>
  <si>
    <t xml:space="preserve">ii. </t>
  </si>
  <si>
    <t xml:space="preserve">Aquisição de Equipamentos </t>
  </si>
  <si>
    <t>Projetos via DAE</t>
  </si>
  <si>
    <t>Aquisição de equipamentos para serviços de parto no Estado</t>
  </si>
  <si>
    <t xml:space="preserve">Varias compras </t>
  </si>
  <si>
    <t>Etapa 2 da PPP - Serviços de limpeza e terraplanagem do Hospital Metropolitano</t>
  </si>
  <si>
    <t>Legislação Local - PPP</t>
  </si>
  <si>
    <t xml:space="preserve">Reembolso de gastos previos </t>
  </si>
  <si>
    <t xml:space="preserve">Aquisição de Equipamentos para Hospital Metropolitano (HRM) - Contraparte do Estado na PPP não contemplados na Sociedade para fins especificos - SPE </t>
  </si>
  <si>
    <t>Construção do Hospital Metropolitano (HRM) - PPP</t>
  </si>
  <si>
    <t>Apresentará comprovação dos repasse das Etapas previstas na PPP até o limite da contrapartida.</t>
  </si>
  <si>
    <t xml:space="preserve">Monitoramento </t>
  </si>
  <si>
    <t>Avaliação de Impacto - Linha de Base, acompanhamento e impacto.</t>
  </si>
  <si>
    <t>CP e Inscrição</t>
  </si>
  <si>
    <t>1. SELEÇÃO E CONTRATAÇÃO DE CONSULTORIA</t>
  </si>
  <si>
    <t>Comp.</t>
  </si>
  <si>
    <t>Item</t>
  </si>
  <si>
    <t>TOTAL Consultoria (US$)</t>
  </si>
  <si>
    <t>2. OBRAS</t>
  </si>
  <si>
    <t>TOTAL Obras (US$)</t>
  </si>
  <si>
    <t>3. BENS E SERVIÇOS</t>
  </si>
  <si>
    <t>TOTAL Bens e Serviços (US$)</t>
  </si>
  <si>
    <t>4. CAPACITAÇÃO</t>
  </si>
  <si>
    <t>TOTAL Capacitação (US$)</t>
  </si>
  <si>
    <t xml:space="preserve">Programa de Expansão e Melhoria da Assistência Especializada a Saúde no Estado do Ceará II </t>
  </si>
  <si>
    <t>COMPONENTE 3: ADMINISTRAÇÃO, AVALIAÇÃO E AUDITORIA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</si>
</sst>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R$ &quot;* #,##0.00_);_(&quot;R$ &quot;* \(#,##0.00\);_(&quot;R$ &quot;* \-??_);_(@_)"/>
    <numFmt numFmtId="165" formatCode="mm/yy"/>
    <numFmt numFmtId="166" formatCode="mmm\-yy;@"/>
    <numFmt numFmtId="167" formatCode="#,##0_ ;[Red]\-#,##0\ "/>
    <numFmt numFmtId="168" formatCode="#,##0.00_ ;\-#,##0.00\ "/>
  </numFmts>
  <fonts count="32" x14ac:knownFonts="1">
    <font>
      <sz val="10"/>
      <name val="Arial"/>
      <family val="2"/>
      <charset val="1"/>
    </font>
    <font>
      <sz val="10"/>
      <name val="Calibri"/>
      <family val="2"/>
      <charset val="1"/>
    </font>
    <font>
      <b/>
      <sz val="11"/>
      <name val="Calibri"/>
      <family val="2"/>
      <charset val="1"/>
    </font>
    <font>
      <sz val="11"/>
      <name val="Calibri"/>
      <family val="2"/>
      <charset val="1"/>
    </font>
    <font>
      <b/>
      <sz val="1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00CCFF"/>
      <name val="Calibri"/>
      <family val="2"/>
      <charset val="1"/>
    </font>
    <font>
      <b/>
      <sz val="9"/>
      <name val="Calibri"/>
      <family val="2"/>
      <charset val="1"/>
    </font>
    <font>
      <sz val="9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color rgb="FF0084D1"/>
      <name val="Calibri"/>
      <family val="2"/>
      <charset val="1"/>
    </font>
    <font>
      <sz val="10"/>
      <color rgb="FF333399"/>
      <name val="Calibri"/>
      <family val="2"/>
      <charset val="1"/>
    </font>
    <font>
      <b/>
      <sz val="11"/>
      <color rgb="FF808080"/>
      <name val="Calibri"/>
      <family val="2"/>
      <charset val="1"/>
    </font>
    <font>
      <sz val="11"/>
      <color rgb="FF0066CC"/>
      <name val="Calibri"/>
      <family val="2"/>
      <charset val="1"/>
    </font>
    <font>
      <sz val="10"/>
      <color rgb="FF008000"/>
      <name val="Calibri"/>
      <family val="2"/>
      <charset val="1"/>
    </font>
    <font>
      <b/>
      <sz val="11"/>
      <color rgb="FF008000"/>
      <name val="Calibri"/>
      <family val="2"/>
      <charset val="1"/>
    </font>
    <font>
      <i/>
      <sz val="12"/>
      <color rgb="FF000000"/>
      <name val="Calibri"/>
      <family val="2"/>
      <charset val="1"/>
    </font>
    <font>
      <sz val="10"/>
      <name val="Arial"/>
      <family val="2"/>
      <charset val="1"/>
    </font>
    <font>
      <sz val="10"/>
      <color rgb="FF00000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4"/>
      <color rgb="FF000000"/>
      <name val="Calibri"/>
      <family val="2"/>
      <charset val="1"/>
    </font>
    <font>
      <b/>
      <sz val="14"/>
      <name val="Calibri"/>
      <family val="2"/>
      <charset val="1"/>
    </font>
    <font>
      <b/>
      <u/>
      <sz val="12"/>
      <name val="Arial"/>
      <family val="2"/>
    </font>
    <font>
      <b/>
      <sz val="12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66"/>
        <bgColor rgb="FFFFFF99"/>
      </patternFill>
    </fill>
    <fill>
      <patternFill patternType="solid">
        <fgColor rgb="FF99CCFF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6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22" fillId="0" borderId="0"/>
    <xf numFmtId="9" fontId="22" fillId="0" borderId="0"/>
  </cellStyleXfs>
  <cellXfs count="160">
    <xf numFmtId="0" fontId="0" fillId="0" borderId="0" xfId="0"/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/>
    <xf numFmtId="166" fontId="0" fillId="0" borderId="0" xfId="0" applyNumberFormat="1" applyBorder="1" applyAlignment="1" applyProtection="1">
      <alignment vertical="center"/>
    </xf>
    <xf numFmtId="0" fontId="10" fillId="0" borderId="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166" fontId="8" fillId="0" borderId="2" xfId="0" applyNumberFormat="1" applyFont="1" applyBorder="1" applyAlignment="1" applyProtection="1">
      <alignment horizontal="center" vertical="center"/>
    </xf>
    <xf numFmtId="49" fontId="8" fillId="0" borderId="2" xfId="0" applyNumberFormat="1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justify" vertical="center"/>
    </xf>
    <xf numFmtId="4" fontId="1" fillId="0" borderId="2" xfId="0" applyNumberFormat="1" applyFont="1" applyBorder="1" applyAlignment="1" applyProtection="1">
      <alignment horizontal="center" vertical="center" wrapText="1"/>
    </xf>
    <xf numFmtId="9" fontId="1" fillId="0" borderId="2" xfId="0" applyNumberFormat="1" applyFont="1" applyBorder="1" applyAlignment="1" applyProtection="1">
      <alignment horizontal="center" vertical="center"/>
    </xf>
    <xf numFmtId="9" fontId="1" fillId="0" borderId="2" xfId="0" applyNumberFormat="1" applyFont="1" applyBorder="1" applyAlignment="1" applyProtection="1">
      <alignment horizontal="center" vertical="center" wrapText="1"/>
    </xf>
    <xf numFmtId="165" fontId="1" fillId="0" borderId="2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/>
    </xf>
    <xf numFmtId="1" fontId="13" fillId="0" borderId="2" xfId="0" applyNumberFormat="1" applyFont="1" applyBorder="1" applyAlignment="1" applyProtection="1">
      <alignment horizontal="justify" vertical="center" wrapText="1"/>
    </xf>
    <xf numFmtId="0" fontId="15" fillId="0" borderId="0" xfId="0" applyFont="1" applyBorder="1" applyAlignment="1" applyProtection="1">
      <alignment vertical="center"/>
    </xf>
    <xf numFmtId="1" fontId="13" fillId="0" borderId="2" xfId="0" applyNumberFormat="1" applyFont="1" applyBorder="1" applyAlignment="1" applyProtection="1">
      <alignment horizontal="center" vertical="center" wrapText="1"/>
    </xf>
    <xf numFmtId="4" fontId="4" fillId="3" borderId="2" xfId="0" applyNumberFormat="1" applyFont="1" applyFill="1" applyBorder="1" applyAlignment="1" applyProtection="1">
      <alignment horizontal="right" vertical="center"/>
    </xf>
    <xf numFmtId="9" fontId="4" fillId="3" borderId="2" xfId="2" applyFont="1" applyFill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vertical="center"/>
    </xf>
    <xf numFmtId="1" fontId="13" fillId="0" borderId="2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justify" vertical="center" wrapText="1"/>
    </xf>
    <xf numFmtId="0" fontId="14" fillId="0" borderId="2" xfId="0" applyFont="1" applyBorder="1" applyAlignment="1" applyProtection="1">
      <alignment horizontal="justify" vertical="center" wrapText="1"/>
    </xf>
    <xf numFmtId="0" fontId="20" fillId="0" borderId="0" xfId="0" applyFont="1" applyBorder="1" applyAlignment="1" applyProtection="1">
      <alignment vertical="center"/>
    </xf>
    <xf numFmtId="49" fontId="9" fillId="0" borderId="5" xfId="0" applyNumberFormat="1" applyFont="1" applyBorder="1" applyAlignment="1" applyProtection="1">
      <alignment horizontal="center" vertical="center"/>
    </xf>
    <xf numFmtId="49" fontId="6" fillId="0" borderId="2" xfId="0" applyNumberFormat="1" applyFont="1" applyBorder="1" applyAlignment="1" applyProtection="1">
      <alignment horizontal="center" vertical="center"/>
    </xf>
    <xf numFmtId="49" fontId="6" fillId="0" borderId="4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166" fontId="9" fillId="0" borderId="0" xfId="0" applyNumberFormat="1" applyFont="1" applyBorder="1" applyAlignment="1" applyProtection="1">
      <alignment vertical="center"/>
    </xf>
    <xf numFmtId="1" fontId="19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8" fillId="0" borderId="2" xfId="0" applyFont="1" applyBorder="1" applyAlignment="1" applyProtection="1">
      <alignment horizontal="center" vertical="center"/>
    </xf>
    <xf numFmtId="0" fontId="1" fillId="0" borderId="2" xfId="0" applyNumberFormat="1" applyFont="1" applyBorder="1" applyAlignment="1" applyProtection="1">
      <alignment horizontal="center" vertical="center" wrapText="1"/>
    </xf>
    <xf numFmtId="167" fontId="1" fillId="0" borderId="2" xfId="0" applyNumberFormat="1" applyFont="1" applyBorder="1" applyAlignment="1" applyProtection="1">
      <alignment horizontal="right" vertical="center" wrapText="1"/>
    </xf>
    <xf numFmtId="3" fontId="1" fillId="0" borderId="2" xfId="0" applyNumberFormat="1" applyFont="1" applyBorder="1" applyAlignment="1" applyProtection="1">
      <alignment horizontal="right" vertical="center" wrapText="1"/>
    </xf>
    <xf numFmtId="0" fontId="23" fillId="0" borderId="2" xfId="0" applyFont="1" applyBorder="1" applyAlignment="1" applyProtection="1">
      <alignment horizontal="center" vertical="center"/>
    </xf>
    <xf numFmtId="0" fontId="23" fillId="0" borderId="2" xfId="0" applyFont="1" applyBorder="1" applyAlignment="1" applyProtection="1">
      <alignment horizontal="left" vertical="center"/>
    </xf>
    <xf numFmtId="4" fontId="24" fillId="0" borderId="2" xfId="0" applyNumberFormat="1" applyFont="1" applyBorder="1" applyAlignment="1" applyProtection="1">
      <alignment horizontal="left" vertical="center" wrapText="1"/>
    </xf>
    <xf numFmtId="49" fontId="23" fillId="0" borderId="2" xfId="0" applyNumberFormat="1" applyFont="1" applyBorder="1" applyAlignment="1" applyProtection="1">
      <alignment horizontal="center" vertical="center"/>
    </xf>
    <xf numFmtId="4" fontId="24" fillId="0" borderId="2" xfId="0" applyNumberFormat="1" applyFont="1" applyBorder="1" applyAlignment="1" applyProtection="1">
      <alignment horizontal="center" vertical="center" wrapText="1"/>
    </xf>
    <xf numFmtId="3" fontId="23" fillId="0" borderId="2" xfId="0" applyNumberFormat="1" applyFont="1" applyBorder="1" applyAlignment="1" applyProtection="1">
      <alignment horizontal="right" vertical="center"/>
    </xf>
    <xf numFmtId="0" fontId="1" fillId="4" borderId="2" xfId="0" applyFont="1" applyFill="1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horizontal="justify" vertical="center"/>
    </xf>
    <xf numFmtId="4" fontId="1" fillId="4" borderId="2" xfId="0" applyNumberFormat="1" applyFont="1" applyFill="1" applyBorder="1" applyAlignment="1" applyProtection="1">
      <alignment horizontal="right" vertical="center" wrapText="1"/>
    </xf>
    <xf numFmtId="4" fontId="1" fillId="4" borderId="2" xfId="0" applyNumberFormat="1" applyFont="1" applyFill="1" applyBorder="1" applyAlignment="1" applyProtection="1">
      <alignment horizontal="center" vertical="center" wrapText="1"/>
    </xf>
    <xf numFmtId="9" fontId="1" fillId="4" borderId="2" xfId="0" applyNumberFormat="1" applyFont="1" applyFill="1" applyBorder="1" applyAlignment="1" applyProtection="1">
      <alignment horizontal="center" vertical="center"/>
    </xf>
    <xf numFmtId="9" fontId="1" fillId="4" borderId="2" xfId="0" applyNumberFormat="1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2" xfId="0" applyNumberFormat="1" applyFont="1" applyFill="1" applyBorder="1" applyAlignment="1" applyProtection="1">
      <alignment horizontal="center" vertical="center" wrapText="1"/>
    </xf>
    <xf numFmtId="1" fontId="13" fillId="4" borderId="2" xfId="0" applyNumberFormat="1" applyFont="1" applyFill="1" applyBorder="1" applyAlignment="1" applyProtection="1">
      <alignment horizontal="center" vertical="center"/>
    </xf>
    <xf numFmtId="1" fontId="12" fillId="4" borderId="2" xfId="0" applyNumberFormat="1" applyFont="1" applyFill="1" applyBorder="1" applyAlignment="1" applyProtection="1">
      <alignment horizontal="center" vertical="center"/>
    </xf>
    <xf numFmtId="1" fontId="13" fillId="4" borderId="2" xfId="0" applyNumberFormat="1" applyFont="1" applyFill="1" applyBorder="1" applyAlignment="1" applyProtection="1">
      <alignment horizontal="justify" vertical="center" wrapText="1"/>
    </xf>
    <xf numFmtId="4" fontId="1" fillId="4" borderId="6" xfId="0" applyNumberFormat="1" applyFont="1" applyFill="1" applyBorder="1" applyAlignment="1" applyProtection="1">
      <alignment horizontal="right" vertical="center" wrapText="1"/>
    </xf>
    <xf numFmtId="4" fontId="1" fillId="4" borderId="6" xfId="0" applyNumberFormat="1" applyFont="1" applyFill="1" applyBorder="1" applyAlignment="1" applyProtection="1">
      <alignment horizontal="center" vertical="center" wrapText="1"/>
    </xf>
    <xf numFmtId="9" fontId="1" fillId="4" borderId="6" xfId="0" applyNumberFormat="1" applyFont="1" applyFill="1" applyBorder="1" applyAlignment="1" applyProtection="1">
      <alignment horizontal="center" vertical="center"/>
    </xf>
    <xf numFmtId="9" fontId="1" fillId="4" borderId="6" xfId="0" applyNumberFormat="1" applyFont="1" applyFill="1" applyBorder="1" applyAlignment="1" applyProtection="1">
      <alignment horizontal="center" vertical="center" wrapText="1"/>
    </xf>
    <xf numFmtId="0" fontId="1" fillId="4" borderId="6" xfId="0" applyNumberFormat="1" applyFont="1" applyFill="1" applyBorder="1" applyAlignment="1" applyProtection="1">
      <alignment horizontal="center" vertical="center" wrapText="1"/>
    </xf>
    <xf numFmtId="1" fontId="13" fillId="4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justify" vertical="center"/>
    </xf>
    <xf numFmtId="4" fontId="1" fillId="0" borderId="2" xfId="0" applyNumberFormat="1" applyFont="1" applyFill="1" applyBorder="1" applyAlignment="1" applyProtection="1">
      <alignment horizontal="right" vertical="center" wrapText="1"/>
    </xf>
    <xf numFmtId="4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1" fontId="13" fillId="0" borderId="2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1" fontId="12" fillId="0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9" fontId="1" fillId="4" borderId="0" xfId="0" applyNumberFormat="1" applyFont="1" applyFill="1" applyBorder="1" applyAlignment="1" applyProtection="1">
      <alignment horizontal="center" vertical="center"/>
    </xf>
    <xf numFmtId="3" fontId="1" fillId="0" borderId="2" xfId="0" applyNumberFormat="1" applyFont="1" applyFill="1" applyBorder="1" applyAlignment="1" applyProtection="1">
      <alignment horizontal="right" vertical="center" wrapText="1"/>
    </xf>
    <xf numFmtId="9" fontId="23" fillId="0" borderId="2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8" fillId="0" borderId="2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4" fontId="31" fillId="6" borderId="2" xfId="0" applyNumberFormat="1" applyFont="1" applyFill="1" applyBorder="1" applyAlignment="1" applyProtection="1">
      <alignment horizontal="right" vertical="center"/>
    </xf>
    <xf numFmtId="9" fontId="31" fillId="7" borderId="2" xfId="2" applyFont="1" applyFill="1" applyBorder="1" applyAlignment="1" applyProtection="1">
      <alignment horizontal="center" vertical="center"/>
    </xf>
    <xf numFmtId="4" fontId="0" fillId="0" borderId="0" xfId="0" applyNumberFormat="1" applyBorder="1" applyAlignment="1" applyProtection="1">
      <alignment vertical="center"/>
    </xf>
    <xf numFmtId="168" fontId="0" fillId="0" borderId="0" xfId="0" applyNumberFormat="1" applyBorder="1" applyAlignment="1" applyProtection="1">
      <alignment vertical="center"/>
    </xf>
    <xf numFmtId="168" fontId="0" fillId="8" borderId="0" xfId="0" applyNumberFormat="1" applyFill="1" applyBorder="1" applyAlignment="1" applyProtection="1">
      <alignment vertical="center"/>
    </xf>
    <xf numFmtId="0" fontId="0" fillId="8" borderId="0" xfId="0" applyFill="1" applyBorder="1" applyAlignment="1" applyProtection="1">
      <alignment vertical="center"/>
    </xf>
    <xf numFmtId="0" fontId="8" fillId="0" borderId="2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9" fontId="1" fillId="6" borderId="2" xfId="0" applyNumberFormat="1" applyFont="1" applyFill="1" applyBorder="1" applyAlignment="1" applyProtection="1">
      <alignment horizontal="center" vertical="center"/>
    </xf>
    <xf numFmtId="9" fontId="1" fillId="6" borderId="2" xfId="0" applyNumberFormat="1" applyFont="1" applyFill="1" applyBorder="1" applyAlignment="1" applyProtection="1">
      <alignment horizontal="center" vertical="center" wrapText="1"/>
    </xf>
    <xf numFmtId="4" fontId="1" fillId="6" borderId="2" xfId="0" applyNumberFormat="1" applyFont="1" applyFill="1" applyBorder="1" applyAlignment="1" applyProtection="1">
      <alignment horizontal="center" vertical="center" wrapText="1"/>
    </xf>
    <xf numFmtId="0" fontId="1" fillId="6" borderId="2" xfId="0" applyNumberFormat="1" applyFont="1" applyFill="1" applyBorder="1" applyAlignment="1" applyProtection="1">
      <alignment horizontal="center" vertical="center" wrapText="1"/>
    </xf>
    <xf numFmtId="0" fontId="1" fillId="6" borderId="2" xfId="0" applyFont="1" applyFill="1" applyBorder="1" applyAlignment="1" applyProtection="1">
      <alignment horizontal="center" vertical="center" wrapText="1"/>
    </xf>
    <xf numFmtId="0" fontId="1" fillId="6" borderId="2" xfId="0" applyFont="1" applyFill="1" applyBorder="1" applyAlignment="1" applyProtection="1">
      <alignment horizontal="center" vertical="center"/>
    </xf>
    <xf numFmtId="0" fontId="1" fillId="6" borderId="2" xfId="0" applyFont="1" applyFill="1" applyBorder="1" applyAlignment="1" applyProtection="1">
      <alignment horizontal="justify" vertical="center"/>
    </xf>
    <xf numFmtId="4" fontId="1" fillId="6" borderId="6" xfId="0" applyNumberFormat="1" applyFont="1" applyFill="1" applyBorder="1" applyAlignment="1" applyProtection="1">
      <alignment horizontal="right" vertical="center" wrapText="1"/>
    </xf>
    <xf numFmtId="9" fontId="1" fillId="6" borderId="6" xfId="0" applyNumberFormat="1" applyFont="1" applyFill="1" applyBorder="1" applyAlignment="1" applyProtection="1">
      <alignment horizontal="center" vertical="center"/>
    </xf>
    <xf numFmtId="9" fontId="1" fillId="6" borderId="6" xfId="0" applyNumberFormat="1" applyFont="1" applyFill="1" applyBorder="1" applyAlignment="1" applyProtection="1">
      <alignment horizontal="center" vertical="center" wrapText="1"/>
    </xf>
    <xf numFmtId="4" fontId="1" fillId="6" borderId="6" xfId="0" applyNumberFormat="1" applyFont="1" applyFill="1" applyBorder="1" applyAlignment="1" applyProtection="1">
      <alignment horizontal="center" vertical="center" wrapText="1"/>
    </xf>
    <xf numFmtId="0" fontId="1" fillId="6" borderId="6" xfId="0" applyNumberFormat="1" applyFont="1" applyFill="1" applyBorder="1" applyAlignment="1" applyProtection="1">
      <alignment horizontal="center" vertical="center" wrapText="1"/>
    </xf>
    <xf numFmtId="1" fontId="13" fillId="6" borderId="2" xfId="0" applyNumberFormat="1" applyFont="1" applyFill="1" applyBorder="1" applyAlignment="1" applyProtection="1">
      <alignment horizontal="justify" vertical="center" wrapText="1"/>
    </xf>
    <xf numFmtId="0" fontId="3" fillId="6" borderId="0" xfId="0" applyFont="1" applyFill="1" applyBorder="1" applyAlignment="1" applyProtection="1">
      <alignment vertical="center"/>
    </xf>
    <xf numFmtId="1" fontId="13" fillId="6" borderId="2" xfId="0" applyNumberFormat="1" applyFont="1" applyFill="1" applyBorder="1" applyAlignment="1" applyProtection="1">
      <alignment horizontal="center" vertical="center" wrapText="1"/>
    </xf>
    <xf numFmtId="4" fontId="1" fillId="6" borderId="2" xfId="0" applyNumberFormat="1" applyFont="1" applyFill="1" applyBorder="1" applyAlignment="1" applyProtection="1">
      <alignment horizontal="right" vertical="center" wrapText="1"/>
    </xf>
    <xf numFmtId="1" fontId="13" fillId="6" borderId="2" xfId="0" applyNumberFormat="1" applyFont="1" applyFill="1" applyBorder="1" applyAlignment="1" applyProtection="1">
      <alignment horizontal="center" vertical="center"/>
    </xf>
    <xf numFmtId="167" fontId="1" fillId="6" borderId="2" xfId="0" applyNumberFormat="1" applyFont="1" applyFill="1" applyBorder="1" applyAlignment="1" applyProtection="1">
      <alignment horizontal="right" vertical="center" wrapText="1"/>
    </xf>
    <xf numFmtId="49" fontId="8" fillId="6" borderId="2" xfId="0" applyNumberFormat="1" applyFont="1" applyFill="1" applyBorder="1" applyAlignment="1" applyProtection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</xf>
    <xf numFmtId="0" fontId="17" fillId="6" borderId="0" xfId="0" applyFont="1" applyFill="1" applyBorder="1" applyAlignment="1" applyProtection="1">
      <alignment vertical="center"/>
    </xf>
    <xf numFmtId="49" fontId="23" fillId="6" borderId="2" xfId="0" applyNumberFormat="1" applyFont="1" applyFill="1" applyBorder="1" applyAlignment="1" applyProtection="1">
      <alignment horizontal="center" vertical="center"/>
    </xf>
    <xf numFmtId="0" fontId="7" fillId="6" borderId="1" xfId="0" applyFont="1" applyFill="1" applyBorder="1" applyAlignment="1" applyProtection="1">
      <alignment horizontal="justify" vertical="center" wrapText="1"/>
    </xf>
    <xf numFmtId="3" fontId="7" fillId="6" borderId="2" xfId="0" applyNumberFormat="1" applyFont="1" applyFill="1" applyBorder="1" applyAlignment="1" applyProtection="1">
      <alignment horizontal="right" vertical="center" wrapText="1"/>
    </xf>
    <xf numFmtId="9" fontId="7" fillId="6" borderId="2" xfId="0" applyNumberFormat="1" applyFont="1" applyFill="1" applyBorder="1" applyAlignment="1" applyProtection="1">
      <alignment horizontal="center" vertical="center" wrapText="1"/>
    </xf>
    <xf numFmtId="9" fontId="7" fillId="6" borderId="2" xfId="0" applyNumberFormat="1" applyFont="1" applyFill="1" applyBorder="1" applyAlignment="1" applyProtection="1">
      <alignment horizontal="center" vertical="center"/>
    </xf>
    <xf numFmtId="0" fontId="7" fillId="6" borderId="2" xfId="0" applyFont="1" applyFill="1" applyBorder="1" applyAlignment="1" applyProtection="1">
      <alignment horizontal="center" vertical="center" wrapText="1"/>
    </xf>
    <xf numFmtId="165" fontId="1" fillId="6" borderId="2" xfId="0" applyNumberFormat="1" applyFont="1" applyFill="1" applyBorder="1" applyAlignment="1" applyProtection="1">
      <alignment horizontal="center" vertical="center" wrapText="1"/>
    </xf>
    <xf numFmtId="0" fontId="15" fillId="6" borderId="0" xfId="0" applyFont="1" applyFill="1" applyBorder="1" applyAlignment="1" applyProtection="1">
      <alignment vertical="center"/>
    </xf>
    <xf numFmtId="9" fontId="7" fillId="6" borderId="2" xfId="1" applyNumberFormat="1" applyFont="1" applyFill="1" applyBorder="1" applyAlignment="1" applyProtection="1">
      <alignment horizontal="center" vertical="center"/>
    </xf>
    <xf numFmtId="1" fontId="14" fillId="6" borderId="2" xfId="0" applyNumberFormat="1" applyFont="1" applyFill="1" applyBorder="1" applyAlignment="1" applyProtection="1">
      <alignment horizontal="center" vertical="center"/>
    </xf>
    <xf numFmtId="0" fontId="18" fillId="6" borderId="0" xfId="0" applyFont="1" applyFill="1" applyBorder="1" applyAlignment="1" applyProtection="1">
      <alignment vertical="center"/>
    </xf>
    <xf numFmtId="0" fontId="23" fillId="6" borderId="2" xfId="0" applyFont="1" applyFill="1" applyBorder="1" applyAlignment="1" applyProtection="1">
      <alignment horizontal="center" vertical="center"/>
    </xf>
    <xf numFmtId="0" fontId="23" fillId="6" borderId="2" xfId="0" applyFont="1" applyFill="1" applyBorder="1" applyAlignment="1" applyProtection="1">
      <alignment horizontal="left" vertical="center"/>
    </xf>
    <xf numFmtId="3" fontId="23" fillId="6" borderId="2" xfId="0" applyNumberFormat="1" applyFont="1" applyFill="1" applyBorder="1" applyAlignment="1" applyProtection="1">
      <alignment horizontal="right" vertical="center"/>
    </xf>
    <xf numFmtId="9" fontId="23" fillId="6" borderId="2" xfId="0" applyNumberFormat="1" applyFont="1" applyFill="1" applyBorder="1" applyAlignment="1" applyProtection="1">
      <alignment horizontal="center" vertical="center"/>
    </xf>
    <xf numFmtId="0" fontId="20" fillId="6" borderId="0" xfId="0" applyFont="1" applyFill="1" applyBorder="1" applyAlignment="1" applyProtection="1">
      <alignment vertical="center"/>
    </xf>
    <xf numFmtId="0" fontId="23" fillId="4" borderId="2" xfId="0" applyFont="1" applyFill="1" applyBorder="1" applyAlignment="1" applyProtection="1">
      <alignment horizontal="center" vertical="center"/>
    </xf>
    <xf numFmtId="0" fontId="23" fillId="4" borderId="2" xfId="0" applyFont="1" applyFill="1" applyBorder="1" applyAlignment="1" applyProtection="1">
      <alignment horizontal="left" vertical="center"/>
    </xf>
    <xf numFmtId="3" fontId="23" fillId="4" borderId="2" xfId="0" applyNumberFormat="1" applyFont="1" applyFill="1" applyBorder="1" applyAlignment="1" applyProtection="1">
      <alignment horizontal="right" vertical="center"/>
    </xf>
    <xf numFmtId="9" fontId="23" fillId="4" borderId="2" xfId="0" applyNumberFormat="1" applyFont="1" applyFill="1" applyBorder="1" applyAlignment="1" applyProtection="1">
      <alignment horizontal="center" vertical="center"/>
    </xf>
    <xf numFmtId="49" fontId="23" fillId="4" borderId="2" xfId="0" applyNumberFormat="1" applyFont="1" applyFill="1" applyBorder="1" applyAlignment="1" applyProtection="1">
      <alignment horizontal="center" vertical="center"/>
    </xf>
    <xf numFmtId="0" fontId="8" fillId="4" borderId="2" xfId="0" applyFont="1" applyFill="1" applyBorder="1" applyAlignment="1" applyProtection="1">
      <alignment horizontal="center" vertical="center"/>
    </xf>
    <xf numFmtId="4" fontId="24" fillId="6" borderId="2" xfId="0" applyNumberFormat="1" applyFont="1" applyFill="1" applyBorder="1" applyAlignment="1" applyProtection="1">
      <alignment horizontal="left" vertical="center" wrapText="1"/>
    </xf>
    <xf numFmtId="4" fontId="24" fillId="6" borderId="2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6" borderId="1" xfId="0" applyFont="1" applyFill="1" applyBorder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center" vertical="center"/>
    </xf>
    <xf numFmtId="0" fontId="0" fillId="6" borderId="0" xfId="0" applyFill="1" applyBorder="1" applyAlignment="1" applyProtection="1">
      <alignment vertical="center"/>
    </xf>
    <xf numFmtId="4" fontId="0" fillId="6" borderId="0" xfId="0" applyNumberFormat="1" applyFill="1" applyBorder="1" applyAlignment="1" applyProtection="1">
      <alignment vertical="center"/>
    </xf>
    <xf numFmtId="168" fontId="0" fillId="6" borderId="0" xfId="0" applyNumberFormat="1" applyFill="1" applyBorder="1" applyAlignment="1" applyProtection="1">
      <alignment vertical="center"/>
    </xf>
    <xf numFmtId="0" fontId="5" fillId="0" borderId="5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center"/>
    </xf>
    <xf numFmtId="0" fontId="2" fillId="3" borderId="2" xfId="0" applyFont="1" applyFill="1" applyBorder="1" applyAlignment="1" applyProtection="1">
      <alignment horizontal="center" vertical="center"/>
    </xf>
    <xf numFmtId="0" fontId="16" fillId="3" borderId="2" xfId="0" applyFont="1" applyFill="1" applyBorder="1" applyAlignment="1" applyProtection="1">
      <alignment horizontal="center" vertical="center"/>
    </xf>
    <xf numFmtId="166" fontId="16" fillId="3" borderId="2" xfId="0" applyNumberFormat="1" applyFont="1" applyFill="1" applyBorder="1" applyAlignment="1" applyProtection="1">
      <alignment horizontal="center" vertical="center"/>
    </xf>
    <xf numFmtId="0" fontId="31" fillId="5" borderId="2" xfId="0" applyFont="1" applyFill="1" applyBorder="1" applyAlignment="1" applyProtection="1">
      <alignment horizontal="left" vertical="center"/>
    </xf>
    <xf numFmtId="0" fontId="25" fillId="5" borderId="2" xfId="0" applyFont="1" applyFill="1" applyBorder="1" applyAlignment="1" applyProtection="1">
      <alignment horizontal="left" vertical="center"/>
    </xf>
    <xf numFmtId="0" fontId="29" fillId="2" borderId="1" xfId="0" applyFont="1" applyFill="1" applyBorder="1" applyAlignment="1" applyProtection="1">
      <alignment horizontal="center" vertical="center"/>
    </xf>
    <xf numFmtId="0" fontId="29" fillId="2" borderId="9" xfId="0" applyFont="1" applyFill="1" applyBorder="1" applyAlignment="1" applyProtection="1">
      <alignment horizontal="center" vertical="center"/>
    </xf>
    <xf numFmtId="0" fontId="29" fillId="2" borderId="8" xfId="0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28" fillId="0" borderId="0" xfId="0" applyFont="1" applyBorder="1" applyAlignment="1" applyProtection="1">
      <alignment horizontal="center" vertical="center"/>
    </xf>
    <xf numFmtId="0" fontId="26" fillId="6" borderId="4" xfId="0" applyFont="1" applyFill="1" applyBorder="1" applyAlignment="1">
      <alignment horizontal="center" vertical="center" wrapText="1"/>
    </xf>
    <xf numFmtId="0" fontId="26" fillId="6" borderId="0" xfId="0" applyFont="1" applyFill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8" fillId="0" borderId="6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8" fillId="0" borderId="7" xfId="0" applyFont="1" applyBorder="1" applyAlignment="1" applyProtection="1">
      <alignment horizontal="center" vertical="center"/>
    </xf>
    <xf numFmtId="0" fontId="30" fillId="0" borderId="0" xfId="0" applyFont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4D1"/>
      <rgbColor rgb="00C0C0C0"/>
      <rgbColor rgb="00808080"/>
      <rgbColor rgb="00999999"/>
      <rgbColor rgb="00993366"/>
      <rgbColor rgb="00FFFF66"/>
      <rgbColor rgb="00E6E6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99CCFF"/>
      <rgbColor rgb="00FF99CC"/>
      <rgbColor rgb="00BFBFB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40404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0</xdr:row>
      <xdr:rowOff>47625</xdr:rowOff>
    </xdr:from>
    <xdr:to>
      <xdr:col>1</xdr:col>
      <xdr:colOff>1352551</xdr:colOff>
      <xdr:row>4</xdr:row>
      <xdr:rowOff>243146</xdr:rowOff>
    </xdr:to>
    <xdr:pic>
      <xdr:nvPicPr>
        <xdr:cNvPr id="2" name="Picture 1" descr="http://idbnet.iadb.org/sites/identity/es/Documents/Logo%20BID/Portugués/Color/BID_HR_300dpi_RGB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47625"/>
          <a:ext cx="1333500" cy="103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19051</xdr:colOff>
      <xdr:row>0</xdr:row>
      <xdr:rowOff>47625</xdr:rowOff>
    </xdr:from>
    <xdr:to>
      <xdr:col>2</xdr:col>
      <xdr:colOff>1352551</xdr:colOff>
      <xdr:row>4</xdr:row>
      <xdr:rowOff>243146</xdr:rowOff>
    </xdr:to>
    <xdr:pic>
      <xdr:nvPicPr>
        <xdr:cNvPr id="2" name="Picture 1" descr="http://idbnet.iadb.org/sites/identity/es/Documents/Logo%20BID/Portugués/Color/BID_HR_300dpi_RGB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6" y="47625"/>
          <a:ext cx="1333500" cy="103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87"/>
  <sheetViews>
    <sheetView tabSelected="1" view="pageBreakPreview" topLeftCell="A42" zoomScale="90" zoomScaleNormal="120" zoomScaleSheetLayoutView="90" workbookViewId="0">
      <selection activeCell="B54" sqref="B54:B56"/>
    </sheetView>
  </sheetViews>
  <sheetFormatPr defaultRowHeight="12.75" x14ac:dyDescent="0.2"/>
  <cols>
    <col min="1" max="1" width="4.7109375" style="1" customWidth="1"/>
    <col min="2" max="2" width="69.28515625" style="1" bestFit="1" customWidth="1"/>
    <col min="3" max="3" width="17.42578125" style="1" customWidth="1"/>
    <col min="4" max="4" width="15.7109375" style="1" customWidth="1"/>
    <col min="5" max="5" width="18.42578125" style="1" customWidth="1"/>
    <col min="6" max="6" width="8.85546875" style="1" bestFit="1" customWidth="1"/>
    <col min="7" max="7" width="8.7109375" style="1" customWidth="1"/>
    <col min="8" max="8" width="10.42578125" style="1" customWidth="1"/>
    <col min="9" max="9" width="10.28515625" style="1" customWidth="1"/>
    <col min="10" max="10" width="5.85546875" style="1" bestFit="1" customWidth="1"/>
    <col min="11" max="11" width="34.140625" style="1" customWidth="1"/>
    <col min="12" max="250" width="10.85546875" style="1"/>
    <col min="251" max="1022" width="10.85546875" style="2"/>
  </cols>
  <sheetData>
    <row r="1" spans="1:11" customFormat="1" x14ac:dyDescent="0.2">
      <c r="A1" s="1"/>
      <c r="B1" s="1"/>
      <c r="C1" s="1"/>
      <c r="D1" s="1"/>
      <c r="E1" s="1"/>
      <c r="F1" s="1"/>
      <c r="G1" s="1"/>
      <c r="H1" s="3"/>
      <c r="I1" s="3"/>
      <c r="J1" s="1"/>
      <c r="K1" s="1"/>
    </row>
    <row r="2" spans="1:11" customFormat="1" ht="18.75" x14ac:dyDescent="0.2">
      <c r="A2" s="150" t="s">
        <v>17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1" customFormat="1" ht="18.75" x14ac:dyDescent="0.2">
      <c r="A3" s="151" t="s">
        <v>82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</row>
    <row r="4" spans="1:11" customFormat="1" ht="15.75" x14ac:dyDescent="0.2">
      <c r="A4" s="153" t="s">
        <v>78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</row>
    <row r="5" spans="1:11" customFormat="1" ht="30.75" customHeight="1" x14ac:dyDescent="0.2">
      <c r="A5" s="150" t="s">
        <v>77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</row>
    <row r="6" spans="1:11" customFormat="1" ht="15" x14ac:dyDescent="0.2">
      <c r="A6" s="157" t="s">
        <v>79</v>
      </c>
      <c r="B6" s="157"/>
      <c r="C6" s="157"/>
      <c r="D6" s="157"/>
      <c r="E6" s="157"/>
      <c r="F6" s="157"/>
      <c r="G6" s="157"/>
      <c r="H6" s="157"/>
      <c r="I6" s="157"/>
      <c r="J6" s="157"/>
      <c r="K6" s="1"/>
    </row>
    <row r="7" spans="1:11" customFormat="1" ht="15" x14ac:dyDescent="0.2">
      <c r="A7" s="157" t="s">
        <v>76</v>
      </c>
      <c r="B7" s="157"/>
      <c r="C7" s="157"/>
      <c r="D7" s="157"/>
      <c r="E7" s="157"/>
      <c r="F7" s="157"/>
      <c r="G7" s="157"/>
      <c r="H7" s="157"/>
      <c r="I7" s="157"/>
      <c r="J7" s="157"/>
      <c r="K7" s="1"/>
    </row>
    <row r="8" spans="1:11" customFormat="1" ht="15" x14ac:dyDescent="0.2">
      <c r="A8" s="4"/>
      <c r="B8" s="73"/>
      <c r="C8" s="73"/>
      <c r="D8" s="73"/>
      <c r="E8" s="73"/>
      <c r="F8" s="73"/>
      <c r="G8" s="73"/>
      <c r="H8" s="73"/>
      <c r="I8" s="73"/>
      <c r="J8" s="73"/>
      <c r="K8" s="1"/>
    </row>
    <row r="9" spans="1:11" s="1" customFormat="1" ht="24.75" customHeight="1" x14ac:dyDescent="0.2">
      <c r="A9" s="143" t="s">
        <v>47</v>
      </c>
      <c r="B9" s="144"/>
      <c r="C9" s="144"/>
      <c r="D9" s="144"/>
      <c r="E9" s="144"/>
      <c r="F9" s="144"/>
      <c r="G9" s="144"/>
      <c r="H9" s="144"/>
      <c r="I9" s="144"/>
      <c r="J9" s="144"/>
      <c r="K9" s="145"/>
    </row>
    <row r="10" spans="1:11" s="6" customFormat="1" ht="16.149999999999999" customHeight="1" x14ac:dyDescent="0.2">
      <c r="A10" s="146" t="s">
        <v>1</v>
      </c>
      <c r="B10" s="146" t="s">
        <v>18</v>
      </c>
      <c r="C10" s="147" t="s">
        <v>74</v>
      </c>
      <c r="D10" s="146" t="s">
        <v>73</v>
      </c>
      <c r="E10" s="146"/>
      <c r="F10" s="155" t="s">
        <v>19</v>
      </c>
      <c r="G10" s="146" t="s">
        <v>20</v>
      </c>
      <c r="H10" s="146" t="s">
        <v>21</v>
      </c>
      <c r="I10" s="146"/>
      <c r="J10" s="146" t="s">
        <v>22</v>
      </c>
      <c r="K10" s="146" t="s">
        <v>105</v>
      </c>
    </row>
    <row r="11" spans="1:11" s="6" customFormat="1" ht="15" x14ac:dyDescent="0.2">
      <c r="A11" s="146"/>
      <c r="B11" s="146"/>
      <c r="C11" s="148"/>
      <c r="D11" s="74" t="s">
        <v>25</v>
      </c>
      <c r="E11" s="74" t="s">
        <v>26</v>
      </c>
      <c r="F11" s="156"/>
      <c r="G11" s="146"/>
      <c r="H11" s="7" t="s">
        <v>27</v>
      </c>
      <c r="I11" s="7" t="s">
        <v>28</v>
      </c>
      <c r="J11" s="146"/>
      <c r="K11" s="146"/>
    </row>
    <row r="12" spans="1:11" s="6" customFormat="1" ht="15" x14ac:dyDescent="0.2">
      <c r="A12" s="146"/>
      <c r="B12" s="146"/>
      <c r="C12" s="149"/>
      <c r="D12" s="5" t="s">
        <v>31</v>
      </c>
      <c r="E12" s="5" t="s">
        <v>31</v>
      </c>
      <c r="F12" s="8" t="s">
        <v>29</v>
      </c>
      <c r="G12" s="8" t="s">
        <v>30</v>
      </c>
      <c r="H12" s="7" t="s">
        <v>32</v>
      </c>
      <c r="I12" s="7" t="s">
        <v>33</v>
      </c>
      <c r="J12" s="8" t="s">
        <v>34</v>
      </c>
      <c r="K12" s="146"/>
    </row>
    <row r="13" spans="1:11" s="67" customFormat="1" ht="15" x14ac:dyDescent="0.2">
      <c r="A13" s="44" t="s">
        <v>2</v>
      </c>
      <c r="B13" s="45" t="s">
        <v>96</v>
      </c>
      <c r="C13" s="46">
        <v>2800000</v>
      </c>
      <c r="D13" s="49">
        <v>1</v>
      </c>
      <c r="E13" s="70">
        <v>0</v>
      </c>
      <c r="F13" s="47" t="s">
        <v>81</v>
      </c>
      <c r="G13" s="47" t="s">
        <v>72</v>
      </c>
      <c r="H13" s="51">
        <v>2016</v>
      </c>
      <c r="I13" s="51">
        <v>2020</v>
      </c>
      <c r="J13" s="50" t="s">
        <v>37</v>
      </c>
      <c r="K13" s="52"/>
    </row>
    <row r="14" spans="1:11" s="67" customFormat="1" ht="25.5" x14ac:dyDescent="0.2">
      <c r="A14" s="44" t="s">
        <v>3</v>
      </c>
      <c r="B14" s="45" t="s">
        <v>48</v>
      </c>
      <c r="C14" s="46">
        <f>SUM(C15:C17)</f>
        <v>550000</v>
      </c>
      <c r="D14" s="48">
        <v>1</v>
      </c>
      <c r="E14" s="49">
        <v>0</v>
      </c>
      <c r="F14" s="47" t="s">
        <v>103</v>
      </c>
      <c r="G14" s="47" t="s">
        <v>36</v>
      </c>
      <c r="H14" s="51">
        <v>2016</v>
      </c>
      <c r="I14" s="51">
        <v>2018</v>
      </c>
      <c r="J14" s="50" t="s">
        <v>37</v>
      </c>
      <c r="K14" s="52"/>
    </row>
    <row r="15" spans="1:11" s="67" customFormat="1" ht="15" x14ac:dyDescent="0.2">
      <c r="A15" s="61" t="s">
        <v>97</v>
      </c>
      <c r="B15" s="62" t="s">
        <v>101</v>
      </c>
      <c r="C15" s="63">
        <v>100000</v>
      </c>
      <c r="D15" s="84">
        <v>1</v>
      </c>
      <c r="E15" s="85">
        <v>0</v>
      </c>
      <c r="F15" s="64" t="s">
        <v>102</v>
      </c>
      <c r="G15" s="86" t="s">
        <v>36</v>
      </c>
      <c r="H15" s="87">
        <v>2016</v>
      </c>
      <c r="I15" s="87">
        <v>2018</v>
      </c>
      <c r="J15" s="88" t="s">
        <v>37</v>
      </c>
      <c r="K15" s="66"/>
    </row>
    <row r="16" spans="1:11" s="67" customFormat="1" ht="15" x14ac:dyDescent="0.2">
      <c r="A16" s="61" t="s">
        <v>98</v>
      </c>
      <c r="B16" s="62" t="s">
        <v>100</v>
      </c>
      <c r="C16" s="63">
        <v>200000</v>
      </c>
      <c r="D16" s="84">
        <v>1</v>
      </c>
      <c r="E16" s="85">
        <v>0</v>
      </c>
      <c r="F16" s="64" t="s">
        <v>102</v>
      </c>
      <c r="G16" s="86" t="s">
        <v>36</v>
      </c>
      <c r="H16" s="87">
        <v>2016</v>
      </c>
      <c r="I16" s="87">
        <v>2018</v>
      </c>
      <c r="J16" s="88" t="s">
        <v>37</v>
      </c>
      <c r="K16" s="66" t="s">
        <v>104</v>
      </c>
    </row>
    <row r="17" spans="1:11" s="67" customFormat="1" ht="25.5" x14ac:dyDescent="0.2">
      <c r="A17" s="61" t="s">
        <v>99</v>
      </c>
      <c r="B17" s="62" t="s">
        <v>69</v>
      </c>
      <c r="C17" s="63">
        <v>250000</v>
      </c>
      <c r="D17" s="84">
        <v>1</v>
      </c>
      <c r="E17" s="85">
        <v>0</v>
      </c>
      <c r="F17" s="64" t="s">
        <v>103</v>
      </c>
      <c r="G17" s="86" t="s">
        <v>36</v>
      </c>
      <c r="H17" s="87">
        <v>2016</v>
      </c>
      <c r="I17" s="87">
        <v>2018</v>
      </c>
      <c r="J17" s="88" t="s">
        <v>37</v>
      </c>
      <c r="K17" s="66" t="s">
        <v>104</v>
      </c>
    </row>
    <row r="18" spans="1:11" s="69" customFormat="1" ht="15" x14ac:dyDescent="0.2">
      <c r="A18" s="44" t="s">
        <v>4</v>
      </c>
      <c r="B18" s="45" t="s">
        <v>84</v>
      </c>
      <c r="C18" s="46">
        <f>SUM(C19:C20)</f>
        <v>1500000</v>
      </c>
      <c r="D18" s="48">
        <v>1</v>
      </c>
      <c r="E18" s="49">
        <v>0</v>
      </c>
      <c r="F18" s="47"/>
      <c r="G18" s="47" t="s">
        <v>36</v>
      </c>
      <c r="H18" s="51">
        <v>2016</v>
      </c>
      <c r="I18" s="51">
        <v>2017</v>
      </c>
      <c r="J18" s="50" t="s">
        <v>37</v>
      </c>
      <c r="K18" s="53"/>
    </row>
    <row r="19" spans="1:11" s="69" customFormat="1" ht="30" customHeight="1" x14ac:dyDescent="0.2">
      <c r="A19" s="61" t="s">
        <v>97</v>
      </c>
      <c r="B19" s="62" t="s">
        <v>65</v>
      </c>
      <c r="C19" s="63">
        <v>1000000</v>
      </c>
      <c r="D19" s="84">
        <v>1</v>
      </c>
      <c r="E19" s="85">
        <v>0</v>
      </c>
      <c r="F19" s="64" t="s">
        <v>81</v>
      </c>
      <c r="G19" s="64" t="s">
        <v>72</v>
      </c>
      <c r="H19" s="65">
        <v>2016</v>
      </c>
      <c r="I19" s="65">
        <v>2016</v>
      </c>
      <c r="J19" s="88" t="s">
        <v>37</v>
      </c>
      <c r="K19" s="68"/>
    </row>
    <row r="20" spans="1:11" s="69" customFormat="1" ht="25.5" x14ac:dyDescent="0.2">
      <c r="A20" s="61" t="s">
        <v>98</v>
      </c>
      <c r="B20" s="62" t="s">
        <v>64</v>
      </c>
      <c r="C20" s="63">
        <v>500000</v>
      </c>
      <c r="D20" s="84">
        <v>1</v>
      </c>
      <c r="E20" s="85">
        <v>0</v>
      </c>
      <c r="F20" s="94" t="s">
        <v>80</v>
      </c>
      <c r="G20" s="64" t="s">
        <v>36</v>
      </c>
      <c r="H20" s="65">
        <v>2017</v>
      </c>
      <c r="I20" s="65">
        <v>2017</v>
      </c>
      <c r="J20" s="88" t="s">
        <v>37</v>
      </c>
      <c r="K20" s="68"/>
    </row>
    <row r="21" spans="1:11" s="69" customFormat="1" ht="25.5" x14ac:dyDescent="0.2">
      <c r="A21" s="44" t="s">
        <v>5</v>
      </c>
      <c r="B21" s="45" t="s">
        <v>106</v>
      </c>
      <c r="C21" s="46">
        <v>3000000</v>
      </c>
      <c r="D21" s="48">
        <v>1</v>
      </c>
      <c r="E21" s="49">
        <v>0</v>
      </c>
      <c r="F21" s="47" t="s">
        <v>81</v>
      </c>
      <c r="G21" s="47" t="s">
        <v>72</v>
      </c>
      <c r="H21" s="51">
        <v>2017</v>
      </c>
      <c r="I21" s="51">
        <v>2019</v>
      </c>
      <c r="J21" s="50" t="s">
        <v>37</v>
      </c>
      <c r="K21" s="54"/>
    </row>
    <row r="22" spans="1:11" s="69" customFormat="1" ht="15" x14ac:dyDescent="0.2">
      <c r="A22" s="44" t="s">
        <v>6</v>
      </c>
      <c r="B22" s="45" t="s">
        <v>107</v>
      </c>
      <c r="C22" s="55">
        <f>SUM(C23:C24)</f>
        <v>1788203</v>
      </c>
      <c r="D22" s="57">
        <v>1</v>
      </c>
      <c r="E22" s="58">
        <v>0</v>
      </c>
      <c r="F22" s="56"/>
      <c r="G22" s="47"/>
      <c r="H22" s="59">
        <v>2016</v>
      </c>
      <c r="I22" s="59">
        <v>2020</v>
      </c>
      <c r="J22" s="50"/>
      <c r="K22" s="54"/>
    </row>
    <row r="23" spans="1:11" s="97" customFormat="1" ht="15" x14ac:dyDescent="0.2">
      <c r="A23" s="89" t="s">
        <v>97</v>
      </c>
      <c r="B23" s="90" t="s">
        <v>108</v>
      </c>
      <c r="C23" s="91">
        <v>288203</v>
      </c>
      <c r="D23" s="92">
        <v>1</v>
      </c>
      <c r="E23" s="93">
        <v>0</v>
      </c>
      <c r="F23" s="94" t="s">
        <v>55</v>
      </c>
      <c r="G23" s="86" t="s">
        <v>36</v>
      </c>
      <c r="H23" s="95">
        <v>2016</v>
      </c>
      <c r="I23" s="95">
        <v>2020</v>
      </c>
      <c r="J23" s="88"/>
      <c r="K23" s="96"/>
    </row>
    <row r="24" spans="1:11" s="97" customFormat="1" ht="25.5" x14ac:dyDescent="0.2">
      <c r="A24" s="89" t="s">
        <v>98</v>
      </c>
      <c r="B24" s="90" t="s">
        <v>109</v>
      </c>
      <c r="C24" s="91">
        <v>1500000</v>
      </c>
      <c r="D24" s="92">
        <v>1</v>
      </c>
      <c r="E24" s="93">
        <v>0</v>
      </c>
      <c r="F24" s="94" t="s">
        <v>112</v>
      </c>
      <c r="G24" s="86" t="s">
        <v>72</v>
      </c>
      <c r="H24" s="95">
        <v>2016</v>
      </c>
      <c r="I24" s="95">
        <v>2020</v>
      </c>
      <c r="J24" s="88"/>
      <c r="K24" s="66" t="s">
        <v>110</v>
      </c>
    </row>
    <row r="25" spans="1:11" s="15" customFormat="1" ht="25.5" x14ac:dyDescent="0.2">
      <c r="A25" s="44" t="s">
        <v>7</v>
      </c>
      <c r="B25" s="45" t="s">
        <v>85</v>
      </c>
      <c r="C25" s="55">
        <f>SUM(C26:C28)</f>
        <v>9000000</v>
      </c>
      <c r="D25" s="57">
        <v>1</v>
      </c>
      <c r="E25" s="58">
        <v>0</v>
      </c>
      <c r="F25" s="56"/>
      <c r="G25" s="47" t="s">
        <v>36</v>
      </c>
      <c r="H25" s="59">
        <v>2016</v>
      </c>
      <c r="I25" s="59">
        <v>2020</v>
      </c>
      <c r="J25" s="50" t="s">
        <v>37</v>
      </c>
      <c r="K25" s="60"/>
    </row>
    <row r="26" spans="1:11" s="97" customFormat="1" ht="15" x14ac:dyDescent="0.2">
      <c r="A26" s="89" t="s">
        <v>97</v>
      </c>
      <c r="B26" s="90" t="s">
        <v>113</v>
      </c>
      <c r="C26" s="91">
        <v>200000</v>
      </c>
      <c r="D26" s="92">
        <v>1</v>
      </c>
      <c r="E26" s="93">
        <v>0</v>
      </c>
      <c r="F26" s="94" t="s">
        <v>114</v>
      </c>
      <c r="G26" s="86" t="s">
        <v>72</v>
      </c>
      <c r="H26" s="95">
        <v>2016</v>
      </c>
      <c r="I26" s="95">
        <v>2016</v>
      </c>
      <c r="J26" s="88"/>
      <c r="K26" s="98"/>
    </row>
    <row r="27" spans="1:11" s="97" customFormat="1" ht="15" x14ac:dyDescent="0.2">
      <c r="A27" s="89" t="s">
        <v>98</v>
      </c>
      <c r="B27" s="90" t="s">
        <v>66</v>
      </c>
      <c r="C27" s="91">
        <v>7000000</v>
      </c>
      <c r="D27" s="92">
        <v>1</v>
      </c>
      <c r="E27" s="93">
        <v>0</v>
      </c>
      <c r="F27" s="94" t="s">
        <v>49</v>
      </c>
      <c r="G27" s="86" t="s">
        <v>36</v>
      </c>
      <c r="H27" s="95">
        <v>2017</v>
      </c>
      <c r="I27" s="95">
        <v>2019</v>
      </c>
      <c r="J27" s="88"/>
      <c r="K27" s="98"/>
    </row>
    <row r="28" spans="1:11" s="97" customFormat="1" ht="25.5" x14ac:dyDescent="0.2">
      <c r="A28" s="89" t="s">
        <v>98</v>
      </c>
      <c r="B28" s="90" t="s">
        <v>67</v>
      </c>
      <c r="C28" s="91">
        <v>1800000</v>
      </c>
      <c r="D28" s="92">
        <v>1</v>
      </c>
      <c r="E28" s="93">
        <v>0</v>
      </c>
      <c r="F28" s="94" t="s">
        <v>80</v>
      </c>
      <c r="G28" s="86" t="s">
        <v>36</v>
      </c>
      <c r="H28" s="95">
        <v>2018</v>
      </c>
      <c r="I28" s="95">
        <v>2019</v>
      </c>
      <c r="J28" s="88"/>
      <c r="K28" s="98"/>
    </row>
    <row r="29" spans="1:11" s="15" customFormat="1" ht="15" x14ac:dyDescent="0.2">
      <c r="A29" s="44" t="s">
        <v>8</v>
      </c>
      <c r="B29" s="45" t="s">
        <v>86</v>
      </c>
      <c r="C29" s="46">
        <f>SUM(C30:C31)</f>
        <v>5000000</v>
      </c>
      <c r="D29" s="48">
        <v>1</v>
      </c>
      <c r="E29" s="49">
        <v>0</v>
      </c>
      <c r="F29" s="47"/>
      <c r="G29" s="47" t="s">
        <v>36</v>
      </c>
      <c r="H29" s="51">
        <v>2016</v>
      </c>
      <c r="I29" s="51">
        <v>2020</v>
      </c>
      <c r="J29" s="50" t="s">
        <v>37</v>
      </c>
      <c r="K29" s="54"/>
    </row>
    <row r="30" spans="1:11" s="97" customFormat="1" ht="25.5" x14ac:dyDescent="0.2">
      <c r="A30" s="89" t="s">
        <v>97</v>
      </c>
      <c r="B30" s="90" t="s">
        <v>115</v>
      </c>
      <c r="C30" s="99">
        <v>2500000</v>
      </c>
      <c r="D30" s="84">
        <v>1</v>
      </c>
      <c r="E30" s="85">
        <v>0</v>
      </c>
      <c r="F30" s="94" t="s">
        <v>49</v>
      </c>
      <c r="G30" s="86" t="s">
        <v>36</v>
      </c>
      <c r="H30" s="95">
        <v>2017</v>
      </c>
      <c r="I30" s="95">
        <v>2019</v>
      </c>
      <c r="J30" s="88"/>
      <c r="K30" s="96"/>
    </row>
    <row r="31" spans="1:11" s="97" customFormat="1" ht="25.5" x14ac:dyDescent="0.2">
      <c r="A31" s="89" t="s">
        <v>116</v>
      </c>
      <c r="B31" s="90" t="s">
        <v>117</v>
      </c>
      <c r="C31" s="99">
        <v>2500000</v>
      </c>
      <c r="D31" s="84">
        <v>1</v>
      </c>
      <c r="E31" s="85">
        <v>0</v>
      </c>
      <c r="F31" s="94" t="s">
        <v>80</v>
      </c>
      <c r="G31" s="86" t="s">
        <v>36</v>
      </c>
      <c r="H31" s="95">
        <v>2018</v>
      </c>
      <c r="I31" s="95">
        <v>2019</v>
      </c>
      <c r="J31" s="88"/>
      <c r="K31" s="96"/>
    </row>
    <row r="32" spans="1:11" s="15" customFormat="1" ht="25.5" x14ac:dyDescent="0.2">
      <c r="A32" s="44" t="s">
        <v>9</v>
      </c>
      <c r="B32" s="45" t="s">
        <v>88</v>
      </c>
      <c r="C32" s="46">
        <f>SUM(C33:C34)</f>
        <v>2200000</v>
      </c>
      <c r="D32" s="48">
        <v>1</v>
      </c>
      <c r="E32" s="49">
        <v>0</v>
      </c>
      <c r="F32" s="47"/>
      <c r="G32" s="47" t="s">
        <v>36</v>
      </c>
      <c r="H32" s="51">
        <v>2016</v>
      </c>
      <c r="I32" s="51">
        <v>2020</v>
      </c>
      <c r="J32" s="50" t="s">
        <v>37</v>
      </c>
      <c r="K32" s="52"/>
    </row>
    <row r="33" spans="1:11" s="97" customFormat="1" ht="15" x14ac:dyDescent="0.2">
      <c r="A33" s="89" t="s">
        <v>97</v>
      </c>
      <c r="B33" s="90" t="s">
        <v>71</v>
      </c>
      <c r="C33" s="99">
        <v>660000</v>
      </c>
      <c r="D33" s="84">
        <v>1</v>
      </c>
      <c r="E33" s="85">
        <v>0</v>
      </c>
      <c r="F33" s="94" t="s">
        <v>49</v>
      </c>
      <c r="G33" s="86" t="s">
        <v>36</v>
      </c>
      <c r="H33" s="87">
        <v>2016</v>
      </c>
      <c r="I33" s="87">
        <v>2016</v>
      </c>
      <c r="J33" s="88"/>
      <c r="K33" s="100"/>
    </row>
    <row r="34" spans="1:11" s="97" customFormat="1" ht="25.5" x14ac:dyDescent="0.2">
      <c r="A34" s="89" t="s">
        <v>98</v>
      </c>
      <c r="B34" s="90" t="s">
        <v>63</v>
      </c>
      <c r="C34" s="99">
        <v>1540000</v>
      </c>
      <c r="D34" s="84">
        <v>1</v>
      </c>
      <c r="E34" s="85">
        <v>0</v>
      </c>
      <c r="F34" s="94" t="s">
        <v>80</v>
      </c>
      <c r="G34" s="86" t="s">
        <v>36</v>
      </c>
      <c r="H34" s="87">
        <v>2016</v>
      </c>
      <c r="I34" s="87">
        <v>2016</v>
      </c>
      <c r="J34" s="88"/>
      <c r="K34" s="100"/>
    </row>
    <row r="35" spans="1:11" s="15" customFormat="1" ht="25.5" x14ac:dyDescent="0.2">
      <c r="A35" s="44" t="s">
        <v>87</v>
      </c>
      <c r="B35" s="45" t="s">
        <v>68</v>
      </c>
      <c r="C35" s="46">
        <v>1500000</v>
      </c>
      <c r="D35" s="48">
        <v>1</v>
      </c>
      <c r="E35" s="49">
        <v>0</v>
      </c>
      <c r="F35" s="47" t="s">
        <v>49</v>
      </c>
      <c r="G35" s="47" t="s">
        <v>36</v>
      </c>
      <c r="H35" s="51">
        <v>2016</v>
      </c>
      <c r="I35" s="51">
        <v>2020</v>
      </c>
      <c r="J35" s="50" t="s">
        <v>37</v>
      </c>
      <c r="K35" s="54"/>
    </row>
    <row r="36" spans="1:11" s="21" customFormat="1" ht="15" x14ac:dyDescent="0.2">
      <c r="A36" s="138" t="s">
        <v>38</v>
      </c>
      <c r="B36" s="138"/>
      <c r="C36" s="19">
        <f>C35+C32+C29+C25+C22+C21+C18+C14+C13</f>
        <v>27338203</v>
      </c>
      <c r="D36" s="20">
        <v>1</v>
      </c>
      <c r="E36" s="20">
        <v>0</v>
      </c>
      <c r="F36" s="139"/>
      <c r="G36" s="139"/>
      <c r="H36" s="140"/>
      <c r="I36" s="140"/>
      <c r="J36" s="140"/>
      <c r="K36" s="140"/>
    </row>
    <row r="37" spans="1:11" s="21" customFormat="1" ht="21.75" customHeight="1" x14ac:dyDescent="0.2">
      <c r="A37" s="143" t="s">
        <v>62</v>
      </c>
      <c r="B37" s="144"/>
      <c r="C37" s="144"/>
      <c r="D37" s="144"/>
      <c r="E37" s="144"/>
      <c r="F37" s="144"/>
      <c r="G37" s="144"/>
      <c r="H37" s="144"/>
      <c r="I37" s="144"/>
      <c r="J37" s="144"/>
      <c r="K37" s="145"/>
    </row>
    <row r="38" spans="1:11" s="21" customFormat="1" ht="15" customHeight="1" x14ac:dyDescent="0.2">
      <c r="A38" s="146" t="s">
        <v>1</v>
      </c>
      <c r="B38" s="146" t="s">
        <v>18</v>
      </c>
      <c r="C38" s="147" t="s">
        <v>74</v>
      </c>
      <c r="D38" s="146" t="s">
        <v>73</v>
      </c>
      <c r="E38" s="146"/>
      <c r="F38" s="5" t="s">
        <v>19</v>
      </c>
      <c r="G38" s="146" t="s">
        <v>20</v>
      </c>
      <c r="H38" s="146" t="s">
        <v>21</v>
      </c>
      <c r="I38" s="146"/>
      <c r="J38" s="146" t="s">
        <v>22</v>
      </c>
      <c r="K38" s="146" t="s">
        <v>23</v>
      </c>
    </row>
    <row r="39" spans="1:11" s="21" customFormat="1" ht="15" x14ac:dyDescent="0.2">
      <c r="A39" s="146"/>
      <c r="B39" s="146"/>
      <c r="C39" s="148"/>
      <c r="D39" s="74" t="s">
        <v>25</v>
      </c>
      <c r="E39" s="74" t="s">
        <v>26</v>
      </c>
      <c r="F39" s="5" t="s">
        <v>24</v>
      </c>
      <c r="G39" s="146"/>
      <c r="H39" s="7" t="s">
        <v>27</v>
      </c>
      <c r="I39" s="7" t="s">
        <v>28</v>
      </c>
      <c r="J39" s="146"/>
      <c r="K39" s="146"/>
    </row>
    <row r="40" spans="1:11" s="21" customFormat="1" ht="15" x14ac:dyDescent="0.2">
      <c r="A40" s="146"/>
      <c r="B40" s="146"/>
      <c r="C40" s="149"/>
      <c r="D40" s="5" t="s">
        <v>31</v>
      </c>
      <c r="E40" s="5" t="s">
        <v>31</v>
      </c>
      <c r="F40" s="8" t="s">
        <v>29</v>
      </c>
      <c r="G40" s="8" t="s">
        <v>30</v>
      </c>
      <c r="H40" s="7" t="s">
        <v>32</v>
      </c>
      <c r="I40" s="7" t="s">
        <v>33</v>
      </c>
      <c r="J40" s="8" t="s">
        <v>34</v>
      </c>
      <c r="K40" s="146"/>
    </row>
    <row r="41" spans="1:11" s="104" customFormat="1" ht="15" x14ac:dyDescent="0.2">
      <c r="A41" s="89" t="s">
        <v>10</v>
      </c>
      <c r="B41" s="90" t="s">
        <v>89</v>
      </c>
      <c r="C41" s="101">
        <v>1500000</v>
      </c>
      <c r="D41" s="85">
        <v>1</v>
      </c>
      <c r="E41" s="85">
        <v>0</v>
      </c>
      <c r="F41" s="105" t="s">
        <v>81</v>
      </c>
      <c r="G41" s="105" t="s">
        <v>72</v>
      </c>
      <c r="H41" s="35">
        <v>2016</v>
      </c>
      <c r="I41" s="35">
        <v>2016</v>
      </c>
      <c r="J41" s="102"/>
      <c r="K41" s="103"/>
    </row>
    <row r="42" spans="1:11" s="15" customFormat="1" ht="15" x14ac:dyDescent="0.2">
      <c r="A42" s="9" t="s">
        <v>11</v>
      </c>
      <c r="B42" s="10" t="s">
        <v>50</v>
      </c>
      <c r="C42" s="36">
        <v>30000000</v>
      </c>
      <c r="D42" s="13">
        <v>1</v>
      </c>
      <c r="E42" s="12">
        <v>0</v>
      </c>
      <c r="F42" s="11" t="s">
        <v>35</v>
      </c>
      <c r="G42" s="11" t="s">
        <v>72</v>
      </c>
      <c r="H42" s="35">
        <v>2017</v>
      </c>
      <c r="I42" s="35">
        <v>2020</v>
      </c>
      <c r="J42" s="14" t="s">
        <v>37</v>
      </c>
      <c r="K42" s="22"/>
    </row>
    <row r="43" spans="1:11" s="15" customFormat="1" ht="15" x14ac:dyDescent="0.2">
      <c r="A43" s="9" t="s">
        <v>11</v>
      </c>
      <c r="B43" s="23" t="s">
        <v>51</v>
      </c>
      <c r="C43" s="37">
        <v>15000000</v>
      </c>
      <c r="D43" s="13">
        <v>1</v>
      </c>
      <c r="E43" s="12">
        <v>0</v>
      </c>
      <c r="F43" s="11" t="s">
        <v>35</v>
      </c>
      <c r="G43" s="11" t="s">
        <v>72</v>
      </c>
      <c r="H43" s="35">
        <v>2018</v>
      </c>
      <c r="I43" s="35">
        <v>2020</v>
      </c>
      <c r="J43" s="14" t="s">
        <v>37</v>
      </c>
      <c r="K43" s="24"/>
    </row>
    <row r="44" spans="1:11" s="15" customFormat="1" ht="15" x14ac:dyDescent="0.2">
      <c r="A44" s="9" t="s">
        <v>12</v>
      </c>
      <c r="B44" s="23" t="s">
        <v>91</v>
      </c>
      <c r="C44" s="37">
        <v>500000</v>
      </c>
      <c r="D44" s="13">
        <v>1</v>
      </c>
      <c r="E44" s="12">
        <v>0</v>
      </c>
      <c r="F44" s="105" t="s">
        <v>81</v>
      </c>
      <c r="G44" s="105" t="s">
        <v>72</v>
      </c>
      <c r="H44" s="35">
        <v>2016</v>
      </c>
      <c r="I44" s="35">
        <v>2016</v>
      </c>
      <c r="J44" s="14" t="s">
        <v>37</v>
      </c>
      <c r="K44" s="24"/>
    </row>
    <row r="45" spans="1:11" s="15" customFormat="1" ht="15" x14ac:dyDescent="0.2">
      <c r="A45" s="9" t="s">
        <v>13</v>
      </c>
      <c r="B45" s="23" t="s">
        <v>52</v>
      </c>
      <c r="C45" s="71">
        <v>3000000</v>
      </c>
      <c r="D45" s="13">
        <v>1</v>
      </c>
      <c r="E45" s="12">
        <v>0</v>
      </c>
      <c r="F45" s="11" t="s">
        <v>49</v>
      </c>
      <c r="G45" s="11" t="s">
        <v>36</v>
      </c>
      <c r="H45" s="35">
        <v>2017</v>
      </c>
      <c r="I45" s="35">
        <v>2019</v>
      </c>
      <c r="J45" s="14" t="s">
        <v>37</v>
      </c>
      <c r="K45" s="16"/>
    </row>
    <row r="46" spans="1:11" s="15" customFormat="1" ht="25.5" x14ac:dyDescent="0.2">
      <c r="A46" s="9" t="s">
        <v>14</v>
      </c>
      <c r="B46" s="23" t="s">
        <v>54</v>
      </c>
      <c r="C46" s="71">
        <v>3666667</v>
      </c>
      <c r="D46" s="13">
        <v>1</v>
      </c>
      <c r="E46" s="12">
        <v>0</v>
      </c>
      <c r="F46" s="11" t="s">
        <v>80</v>
      </c>
      <c r="G46" s="11" t="s">
        <v>36</v>
      </c>
      <c r="H46" s="35">
        <v>2018</v>
      </c>
      <c r="I46" s="35">
        <v>2019</v>
      </c>
      <c r="J46" s="14" t="s">
        <v>37</v>
      </c>
      <c r="K46" s="16"/>
    </row>
    <row r="47" spans="1:11" s="112" customFormat="1" ht="15" x14ac:dyDescent="0.2">
      <c r="A47" s="89" t="s">
        <v>15</v>
      </c>
      <c r="B47" s="106" t="s">
        <v>53</v>
      </c>
      <c r="C47" s="107">
        <v>6000000</v>
      </c>
      <c r="D47" s="108">
        <v>1</v>
      </c>
      <c r="E47" s="109">
        <v>0</v>
      </c>
      <c r="F47" s="110" t="s">
        <v>49</v>
      </c>
      <c r="G47" s="86" t="s">
        <v>36</v>
      </c>
      <c r="H47" s="87">
        <v>2017</v>
      </c>
      <c r="I47" s="87">
        <v>2019</v>
      </c>
      <c r="J47" s="111" t="s">
        <v>37</v>
      </c>
      <c r="K47" s="114" t="s">
        <v>118</v>
      </c>
    </row>
    <row r="48" spans="1:11" s="115" customFormat="1" ht="25.5" x14ac:dyDescent="0.2">
      <c r="A48" s="89" t="s">
        <v>16</v>
      </c>
      <c r="B48" s="106" t="s">
        <v>119</v>
      </c>
      <c r="C48" s="107">
        <v>8500000</v>
      </c>
      <c r="D48" s="109">
        <v>1</v>
      </c>
      <c r="E48" s="113">
        <v>0</v>
      </c>
      <c r="F48" s="11" t="s">
        <v>80</v>
      </c>
      <c r="G48" s="86" t="s">
        <v>36</v>
      </c>
      <c r="H48" s="87">
        <v>2018</v>
      </c>
      <c r="I48" s="87">
        <v>2019</v>
      </c>
      <c r="J48" s="111" t="s">
        <v>37</v>
      </c>
      <c r="K48" s="114" t="s">
        <v>120</v>
      </c>
    </row>
    <row r="49" spans="1:11" s="15" customFormat="1" ht="38.25" x14ac:dyDescent="0.2">
      <c r="A49" s="9" t="s">
        <v>40</v>
      </c>
      <c r="B49" s="23" t="s">
        <v>121</v>
      </c>
      <c r="C49" s="37">
        <v>6095130</v>
      </c>
      <c r="D49" s="12">
        <v>1</v>
      </c>
      <c r="E49" s="12">
        <v>0</v>
      </c>
      <c r="F49" s="86" t="s">
        <v>122</v>
      </c>
      <c r="G49" s="11" t="s">
        <v>72</v>
      </c>
      <c r="H49" s="35">
        <v>2016</v>
      </c>
      <c r="I49" s="35">
        <v>2016</v>
      </c>
      <c r="J49" s="14" t="s">
        <v>37</v>
      </c>
      <c r="K49" s="18" t="s">
        <v>123</v>
      </c>
    </row>
    <row r="50" spans="1:11" s="15" customFormat="1" ht="25.5" x14ac:dyDescent="0.2">
      <c r="A50" s="9" t="s">
        <v>70</v>
      </c>
      <c r="B50" s="23" t="s">
        <v>124</v>
      </c>
      <c r="C50" s="71">
        <v>11500000</v>
      </c>
      <c r="D50" s="12">
        <v>1</v>
      </c>
      <c r="E50" s="12">
        <v>0</v>
      </c>
      <c r="F50" s="86" t="s">
        <v>35</v>
      </c>
      <c r="G50" s="11" t="s">
        <v>72</v>
      </c>
      <c r="H50" s="35">
        <v>2017</v>
      </c>
      <c r="I50" s="35">
        <v>2018</v>
      </c>
      <c r="J50" s="14" t="s">
        <v>37</v>
      </c>
      <c r="K50" s="22"/>
    </row>
    <row r="51" spans="1:11" s="15" customFormat="1" ht="38.25" x14ac:dyDescent="0.2">
      <c r="A51" s="9" t="s">
        <v>90</v>
      </c>
      <c r="B51" s="23" t="s">
        <v>125</v>
      </c>
      <c r="C51" s="71">
        <v>55500000</v>
      </c>
      <c r="D51" s="12">
        <v>0</v>
      </c>
      <c r="E51" s="12">
        <v>1</v>
      </c>
      <c r="F51" s="86" t="s">
        <v>122</v>
      </c>
      <c r="G51" s="11" t="s">
        <v>72</v>
      </c>
      <c r="H51" s="35">
        <v>2015</v>
      </c>
      <c r="I51" s="35">
        <v>2018</v>
      </c>
      <c r="J51" s="14" t="s">
        <v>37</v>
      </c>
      <c r="K51" s="18" t="s">
        <v>126</v>
      </c>
    </row>
    <row r="52" spans="1:11" s="17" customFormat="1" ht="15" x14ac:dyDescent="0.2">
      <c r="A52" s="138" t="s">
        <v>41</v>
      </c>
      <c r="B52" s="138"/>
      <c r="C52" s="19">
        <f>SUM(C41:C51)</f>
        <v>141261797</v>
      </c>
      <c r="D52" s="20">
        <v>0.6</v>
      </c>
      <c r="E52" s="20">
        <v>0.4</v>
      </c>
      <c r="F52" s="139"/>
      <c r="G52" s="139"/>
      <c r="H52" s="140"/>
      <c r="I52" s="140"/>
      <c r="J52" s="140"/>
      <c r="K52" s="140"/>
    </row>
    <row r="53" spans="1:11" s="25" customFormat="1" ht="21.75" customHeight="1" x14ac:dyDescent="0.2">
      <c r="A53" s="143" t="s">
        <v>141</v>
      </c>
      <c r="B53" s="144"/>
      <c r="C53" s="144"/>
      <c r="D53" s="144"/>
      <c r="E53" s="144"/>
      <c r="F53" s="144"/>
      <c r="G53" s="144"/>
      <c r="H53" s="144"/>
      <c r="I53" s="144"/>
      <c r="J53" s="144"/>
      <c r="K53" s="145"/>
    </row>
    <row r="54" spans="1:11" s="25" customFormat="1" ht="16.149999999999999" customHeight="1" x14ac:dyDescent="0.2">
      <c r="A54" s="146" t="s">
        <v>1</v>
      </c>
      <c r="B54" s="146" t="s">
        <v>18</v>
      </c>
      <c r="C54" s="147" t="s">
        <v>74</v>
      </c>
      <c r="D54" s="146" t="s">
        <v>73</v>
      </c>
      <c r="E54" s="146"/>
      <c r="F54" s="5" t="s">
        <v>19</v>
      </c>
      <c r="G54" s="146" t="s">
        <v>20</v>
      </c>
      <c r="H54" s="146" t="s">
        <v>21</v>
      </c>
      <c r="I54" s="146"/>
      <c r="J54" s="146" t="s">
        <v>22</v>
      </c>
      <c r="K54" s="146" t="s">
        <v>23</v>
      </c>
    </row>
    <row r="55" spans="1:11" s="25" customFormat="1" ht="15" x14ac:dyDescent="0.2">
      <c r="A55" s="146"/>
      <c r="B55" s="146"/>
      <c r="C55" s="148"/>
      <c r="D55" s="74" t="s">
        <v>25</v>
      </c>
      <c r="E55" s="74" t="s">
        <v>26</v>
      </c>
      <c r="F55" s="5" t="s">
        <v>24</v>
      </c>
      <c r="G55" s="146"/>
      <c r="H55" s="7" t="s">
        <v>27</v>
      </c>
      <c r="I55" s="7" t="s">
        <v>28</v>
      </c>
      <c r="J55" s="146"/>
      <c r="K55" s="146"/>
    </row>
    <row r="56" spans="1:11" s="25" customFormat="1" ht="15" x14ac:dyDescent="0.2">
      <c r="A56" s="146"/>
      <c r="B56" s="146"/>
      <c r="C56" s="149"/>
      <c r="D56" s="5" t="s">
        <v>31</v>
      </c>
      <c r="E56" s="5" t="s">
        <v>31</v>
      </c>
      <c r="F56" s="8" t="s">
        <v>29</v>
      </c>
      <c r="G56" s="8" t="s">
        <v>30</v>
      </c>
      <c r="H56" s="7" t="s">
        <v>32</v>
      </c>
      <c r="I56" s="7" t="s">
        <v>33</v>
      </c>
      <c r="J56" s="8" t="s">
        <v>34</v>
      </c>
      <c r="K56" s="146"/>
    </row>
    <row r="57" spans="1:11" s="120" customFormat="1" ht="15" x14ac:dyDescent="0.2">
      <c r="A57" s="116" t="s">
        <v>0</v>
      </c>
      <c r="B57" s="117" t="s">
        <v>83</v>
      </c>
      <c r="C57" s="118">
        <v>8500000</v>
      </c>
      <c r="D57" s="85">
        <v>1</v>
      </c>
      <c r="E57" s="119">
        <v>0</v>
      </c>
      <c r="F57" s="105" t="s">
        <v>111</v>
      </c>
      <c r="G57" s="86" t="s">
        <v>72</v>
      </c>
      <c r="H57" s="87">
        <v>2016</v>
      </c>
      <c r="I57" s="87">
        <v>2020</v>
      </c>
      <c r="J57" s="105" t="s">
        <v>37</v>
      </c>
      <c r="K57" s="103"/>
    </row>
    <row r="58" spans="1:11" s="120" customFormat="1" ht="15" x14ac:dyDescent="0.2">
      <c r="A58" s="121" t="s">
        <v>59</v>
      </c>
      <c r="B58" s="122" t="s">
        <v>56</v>
      </c>
      <c r="C58" s="123">
        <v>800000</v>
      </c>
      <c r="D58" s="49">
        <v>1</v>
      </c>
      <c r="E58" s="124">
        <v>0</v>
      </c>
      <c r="F58" s="125" t="s">
        <v>81</v>
      </c>
      <c r="G58" s="47" t="s">
        <v>36</v>
      </c>
      <c r="H58" s="51">
        <v>2016</v>
      </c>
      <c r="I58" s="51">
        <v>2020</v>
      </c>
      <c r="J58" s="125" t="s">
        <v>37</v>
      </c>
      <c r="K58" s="126"/>
    </row>
    <row r="59" spans="1:11" s="120" customFormat="1" ht="15" x14ac:dyDescent="0.2">
      <c r="A59" s="116" t="s">
        <v>97</v>
      </c>
      <c r="B59" s="117" t="s">
        <v>127</v>
      </c>
      <c r="C59" s="118">
        <v>500000</v>
      </c>
      <c r="D59" s="85">
        <v>1</v>
      </c>
      <c r="E59" s="119">
        <v>0</v>
      </c>
      <c r="F59" s="105" t="s">
        <v>111</v>
      </c>
      <c r="G59" s="86" t="s">
        <v>36</v>
      </c>
      <c r="H59" s="87">
        <v>2016</v>
      </c>
      <c r="I59" s="87">
        <v>2020</v>
      </c>
      <c r="J59" s="105"/>
      <c r="K59" s="103"/>
    </row>
    <row r="60" spans="1:11" s="120" customFormat="1" ht="15" x14ac:dyDescent="0.2">
      <c r="A60" s="116" t="s">
        <v>98</v>
      </c>
      <c r="B60" s="117" t="s">
        <v>128</v>
      </c>
      <c r="C60" s="118">
        <v>300000</v>
      </c>
      <c r="D60" s="85">
        <v>1</v>
      </c>
      <c r="E60" s="119">
        <v>0</v>
      </c>
      <c r="F60" s="105" t="s">
        <v>111</v>
      </c>
      <c r="G60" s="86" t="s">
        <v>36</v>
      </c>
      <c r="H60" s="87">
        <v>2016</v>
      </c>
      <c r="I60" s="87">
        <v>2020</v>
      </c>
      <c r="J60" s="105"/>
      <c r="K60" s="103"/>
    </row>
    <row r="61" spans="1:11" s="25" customFormat="1" ht="15" x14ac:dyDescent="0.2">
      <c r="A61" s="38" t="s">
        <v>60</v>
      </c>
      <c r="B61" s="39" t="s">
        <v>57</v>
      </c>
      <c r="C61" s="43">
        <v>30000</v>
      </c>
      <c r="D61" s="13">
        <v>1</v>
      </c>
      <c r="E61" s="72">
        <v>0</v>
      </c>
      <c r="F61" s="41" t="s">
        <v>39</v>
      </c>
      <c r="G61" s="11" t="s">
        <v>36</v>
      </c>
      <c r="H61" s="35">
        <v>2018</v>
      </c>
      <c r="I61" s="35">
        <v>2018</v>
      </c>
      <c r="J61" s="41" t="s">
        <v>37</v>
      </c>
      <c r="K61" s="34"/>
    </row>
    <row r="62" spans="1:11" s="15" customFormat="1" ht="15" x14ac:dyDescent="0.2">
      <c r="A62" s="38" t="s">
        <v>61</v>
      </c>
      <c r="B62" s="40" t="s">
        <v>58</v>
      </c>
      <c r="C62" s="43">
        <v>70000</v>
      </c>
      <c r="D62" s="13">
        <v>1</v>
      </c>
      <c r="E62" s="13">
        <v>0</v>
      </c>
      <c r="F62" s="42" t="s">
        <v>39</v>
      </c>
      <c r="G62" s="11" t="s">
        <v>36</v>
      </c>
      <c r="H62" s="35">
        <v>2020</v>
      </c>
      <c r="I62" s="35">
        <v>2020</v>
      </c>
      <c r="J62" s="41" t="s">
        <v>37</v>
      </c>
      <c r="K62" s="16"/>
    </row>
    <row r="63" spans="1:11" s="97" customFormat="1" ht="25.5" x14ac:dyDescent="0.2">
      <c r="A63" s="116" t="s">
        <v>92</v>
      </c>
      <c r="B63" s="127" t="s">
        <v>95</v>
      </c>
      <c r="C63" s="118">
        <v>500000</v>
      </c>
      <c r="D63" s="85">
        <v>1</v>
      </c>
      <c r="E63" s="85">
        <v>0</v>
      </c>
      <c r="F63" s="128" t="s">
        <v>129</v>
      </c>
      <c r="G63" s="11" t="s">
        <v>36</v>
      </c>
      <c r="H63" s="87">
        <v>2016</v>
      </c>
      <c r="I63" s="87">
        <v>2020</v>
      </c>
      <c r="J63" s="102"/>
      <c r="K63" s="96"/>
    </row>
    <row r="64" spans="1:11" customFormat="1" ht="15" x14ac:dyDescent="0.2">
      <c r="A64" s="138" t="s">
        <v>42</v>
      </c>
      <c r="B64" s="138"/>
      <c r="C64" s="19">
        <f>C57+C58+C61+C62+C63</f>
        <v>9900000</v>
      </c>
      <c r="D64" s="20">
        <v>1</v>
      </c>
      <c r="E64" s="20">
        <v>0</v>
      </c>
      <c r="F64" s="139"/>
      <c r="G64" s="139"/>
      <c r="H64" s="140"/>
      <c r="I64" s="140"/>
      <c r="J64" s="140"/>
      <c r="K64" s="140"/>
    </row>
    <row r="65" spans="1:11" customFormat="1" ht="20.25" customHeight="1" x14ac:dyDescent="0.2">
      <c r="A65" s="141" t="s">
        <v>75</v>
      </c>
      <c r="B65" s="141"/>
      <c r="C65" s="76">
        <f>SUM(C36,C52,C64)</f>
        <v>178500000</v>
      </c>
      <c r="D65" s="77">
        <v>0.7</v>
      </c>
      <c r="E65" s="77">
        <v>0.3</v>
      </c>
      <c r="F65" s="142"/>
      <c r="G65" s="142"/>
      <c r="H65" s="142"/>
      <c r="I65" s="142"/>
      <c r="J65" s="142"/>
      <c r="K65" s="142"/>
    </row>
    <row r="66" spans="1:11" customFormat="1" ht="15.75" customHeight="1" x14ac:dyDescent="0.2">
      <c r="A66" s="26"/>
      <c r="B66" s="135" t="s">
        <v>43</v>
      </c>
      <c r="C66" s="135"/>
      <c r="D66" s="135"/>
      <c r="E66" s="135"/>
      <c r="F66" s="135"/>
      <c r="G66" s="135"/>
      <c r="H66" s="135"/>
      <c r="I66" s="135"/>
      <c r="J66" s="135"/>
      <c r="K66" s="135"/>
    </row>
    <row r="67" spans="1:11" customFormat="1" ht="46.5" customHeight="1" x14ac:dyDescent="0.2">
      <c r="A67" s="27" t="s">
        <v>29</v>
      </c>
      <c r="B67" s="136" t="s">
        <v>44</v>
      </c>
      <c r="C67" s="136"/>
      <c r="D67" s="136"/>
      <c r="E67" s="136"/>
      <c r="F67" s="136"/>
      <c r="G67" s="136"/>
      <c r="H67" s="136"/>
      <c r="I67" s="136"/>
      <c r="J67" s="136"/>
      <c r="K67" s="136"/>
    </row>
    <row r="68" spans="1:11" customFormat="1" ht="15.75" x14ac:dyDescent="0.2">
      <c r="A68" s="28" t="s">
        <v>30</v>
      </c>
      <c r="B68" s="137" t="s">
        <v>45</v>
      </c>
      <c r="C68" s="137"/>
      <c r="D68" s="75"/>
      <c r="E68" s="75"/>
      <c r="F68" s="29"/>
      <c r="G68" s="29"/>
      <c r="H68" s="31"/>
      <c r="I68" s="31"/>
      <c r="J68" s="30"/>
      <c r="K68" s="32"/>
    </row>
    <row r="69" spans="1:11" customFormat="1" ht="15.75" x14ac:dyDescent="0.2">
      <c r="A69" s="28" t="s">
        <v>34</v>
      </c>
      <c r="B69" s="33" t="s">
        <v>46</v>
      </c>
      <c r="C69" s="29"/>
      <c r="D69" s="29"/>
      <c r="E69" s="29"/>
      <c r="F69" s="29"/>
      <c r="G69" s="29"/>
      <c r="H69" s="31"/>
      <c r="I69" s="31"/>
      <c r="J69" s="30"/>
      <c r="K69" s="32"/>
    </row>
    <row r="77" spans="1:11" customFormat="1" x14ac:dyDescent="0.2">
      <c r="A77" s="1"/>
      <c r="B77" s="1"/>
      <c r="C77" s="78">
        <v>6500000</v>
      </c>
      <c r="D77" s="1"/>
      <c r="E77" s="1"/>
      <c r="F77" s="1"/>
      <c r="G77" s="1"/>
      <c r="H77" s="1"/>
      <c r="I77" s="1"/>
      <c r="J77" s="1"/>
      <c r="K77" s="1"/>
    </row>
    <row r="78" spans="1:11" customFormat="1" x14ac:dyDescent="0.2">
      <c r="A78" s="1"/>
      <c r="B78" s="1"/>
      <c r="C78" s="78">
        <v>5000000</v>
      </c>
      <c r="D78" s="1"/>
      <c r="E78" s="1"/>
      <c r="F78" s="1"/>
      <c r="G78" s="1"/>
      <c r="H78" s="1"/>
      <c r="I78" s="1"/>
      <c r="J78" s="1"/>
      <c r="K78" s="1"/>
    </row>
    <row r="79" spans="1:11" customFormat="1" x14ac:dyDescent="0.2">
      <c r="A79" s="1"/>
      <c r="B79" s="1"/>
      <c r="C79" s="78">
        <f>SUM(C77:C78)</f>
        <v>11500000</v>
      </c>
      <c r="D79" s="1"/>
      <c r="E79" s="1"/>
      <c r="F79" s="1"/>
      <c r="G79" s="1"/>
      <c r="H79" s="1"/>
      <c r="I79" s="1"/>
      <c r="J79" s="1"/>
      <c r="K79" s="1"/>
    </row>
    <row r="80" spans="1:11" customFormat="1" x14ac:dyDescent="0.2">
      <c r="A80" s="1"/>
      <c r="B80" s="1"/>
      <c r="C80" s="80">
        <f>C79/3</f>
        <v>3833333.3333333335</v>
      </c>
      <c r="D80" s="80">
        <f>C86/3</f>
        <v>649250</v>
      </c>
      <c r="E80" s="80">
        <f>SUM(C80:D80)</f>
        <v>4482583.333333334</v>
      </c>
      <c r="F80" s="81" t="s">
        <v>93</v>
      </c>
      <c r="G80" s="1"/>
      <c r="H80" s="1"/>
      <c r="I80" s="1"/>
      <c r="J80" s="1"/>
      <c r="K80" s="1"/>
    </row>
    <row r="81" spans="3:6" customFormat="1" x14ac:dyDescent="0.2">
      <c r="C81" s="78">
        <v>9500000</v>
      </c>
      <c r="D81" s="1"/>
      <c r="E81" s="1"/>
      <c r="F81" s="1"/>
    </row>
    <row r="82" spans="3:6" customFormat="1" x14ac:dyDescent="0.2">
      <c r="C82" s="78">
        <v>14500000</v>
      </c>
      <c r="D82" s="1"/>
      <c r="E82" s="1"/>
      <c r="F82" s="1"/>
    </row>
    <row r="83" spans="3:6" customFormat="1" x14ac:dyDescent="0.2">
      <c r="C83" s="78">
        <f>SUM(C81:C82)</f>
        <v>24000000</v>
      </c>
      <c r="D83" s="1"/>
      <c r="E83" s="1"/>
      <c r="F83" s="1"/>
    </row>
    <row r="84" spans="3:6" customFormat="1" x14ac:dyDescent="0.2">
      <c r="C84" s="80">
        <f>C83/3</f>
        <v>8000000</v>
      </c>
      <c r="D84" s="80">
        <f>C87/3</f>
        <v>1260000</v>
      </c>
      <c r="E84" s="80">
        <f>SUM(C84:D84)</f>
        <v>9260000</v>
      </c>
      <c r="F84" s="81" t="s">
        <v>94</v>
      </c>
    </row>
    <row r="86" spans="3:6" customFormat="1" x14ac:dyDescent="0.2">
      <c r="C86" s="79">
        <v>1947750</v>
      </c>
      <c r="D86" s="1"/>
      <c r="E86" s="1"/>
      <c r="F86" s="1"/>
    </row>
    <row r="87" spans="3:6" customFormat="1" x14ac:dyDescent="0.2">
      <c r="C87" s="78">
        <v>3780000</v>
      </c>
      <c r="D87" s="1"/>
      <c r="E87" s="1"/>
      <c r="F87" s="1"/>
    </row>
  </sheetData>
  <mergeCells count="48">
    <mergeCell ref="A5:K5"/>
    <mergeCell ref="A3:K3"/>
    <mergeCell ref="A2:K2"/>
    <mergeCell ref="A4:K4"/>
    <mergeCell ref="A10:A12"/>
    <mergeCell ref="B10:B12"/>
    <mergeCell ref="G10:G11"/>
    <mergeCell ref="D10:E10"/>
    <mergeCell ref="H10:I10"/>
    <mergeCell ref="J10:J11"/>
    <mergeCell ref="F10:F11"/>
    <mergeCell ref="C10:C12"/>
    <mergeCell ref="A6:J6"/>
    <mergeCell ref="A7:J7"/>
    <mergeCell ref="A9:K9"/>
    <mergeCell ref="K10:K12"/>
    <mergeCell ref="A36:B36"/>
    <mergeCell ref="F36:G36"/>
    <mergeCell ref="H36:K36"/>
    <mergeCell ref="A37:K37"/>
    <mergeCell ref="A38:A40"/>
    <mergeCell ref="B38:B40"/>
    <mergeCell ref="G38:G39"/>
    <mergeCell ref="D38:E38"/>
    <mergeCell ref="H38:I38"/>
    <mergeCell ref="J38:J39"/>
    <mergeCell ref="K38:K40"/>
    <mergeCell ref="C38:C40"/>
    <mergeCell ref="A52:B52"/>
    <mergeCell ref="F52:G52"/>
    <mergeCell ref="H52:K52"/>
    <mergeCell ref="A53:K53"/>
    <mergeCell ref="A54:A56"/>
    <mergeCell ref="B54:B56"/>
    <mergeCell ref="G54:G55"/>
    <mergeCell ref="D54:E54"/>
    <mergeCell ref="H54:I54"/>
    <mergeCell ref="J54:J55"/>
    <mergeCell ref="K54:K56"/>
    <mergeCell ref="C54:C56"/>
    <mergeCell ref="B66:K66"/>
    <mergeCell ref="B67:K67"/>
    <mergeCell ref="B68:C68"/>
    <mergeCell ref="A64:B64"/>
    <mergeCell ref="F64:G64"/>
    <mergeCell ref="H64:K64"/>
    <mergeCell ref="A65:B65"/>
    <mergeCell ref="F65:K65"/>
  </mergeCells>
  <printOptions horizontalCentered="1"/>
  <pageMargins left="0.196850393700787" right="0.27559055118110198" top="0.43307086614173201" bottom="0.98425196850393704" header="0.511811023622047" footer="0.511811023622047"/>
  <pageSetup paperSize="9" scale="56" firstPageNumber="0" orientation="landscape" r:id="rId1"/>
  <headerFooter>
    <oddHeader>&amp;REER#5-BR-L1408
Página &amp;P de &amp;N</oddHeader>
  </headerFooter>
  <rowBreaks count="1" manualBreakCount="1">
    <brk id="3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89"/>
  <sheetViews>
    <sheetView topLeftCell="A26" zoomScaleNormal="100" workbookViewId="0">
      <selection activeCell="D42" sqref="D42:D43"/>
    </sheetView>
  </sheetViews>
  <sheetFormatPr defaultRowHeight="12.75" x14ac:dyDescent="0.2"/>
  <cols>
    <col min="1" max="1" width="4.7109375" style="1" customWidth="1"/>
    <col min="2" max="2" width="7.42578125" style="1" customWidth="1"/>
    <col min="3" max="3" width="69.28515625" style="1" bestFit="1" customWidth="1"/>
    <col min="4" max="4" width="17.42578125" style="1" customWidth="1"/>
    <col min="5" max="6" width="12.28515625" style="1" bestFit="1" customWidth="1"/>
    <col min="7" max="7" width="8.85546875" style="1" bestFit="1" customWidth="1"/>
    <col min="8" max="8" width="8.7109375" style="1" customWidth="1"/>
    <col min="9" max="9" width="10.42578125" style="1" customWidth="1"/>
    <col min="10" max="10" width="10.28515625" style="1" customWidth="1"/>
    <col min="11" max="11" width="5.85546875" style="1" bestFit="1" customWidth="1"/>
    <col min="12" max="12" width="34.140625" style="1" customWidth="1"/>
    <col min="13" max="251" width="9.140625" style="1"/>
    <col min="252" max="1023" width="9.140625" style="2"/>
  </cols>
  <sheetData>
    <row r="1" spans="1:1023" x14ac:dyDescent="0.2">
      <c r="I1" s="3"/>
      <c r="J1" s="3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</row>
    <row r="2" spans="1:1023" ht="18.75" x14ac:dyDescent="0.2">
      <c r="A2" s="150" t="s">
        <v>17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</row>
    <row r="3" spans="1:1023" ht="18.75" x14ac:dyDescent="0.2">
      <c r="A3" s="151" t="s">
        <v>140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</row>
    <row r="4" spans="1:1023" ht="15.75" x14ac:dyDescent="0.2">
      <c r="A4" s="153" t="s">
        <v>78</v>
      </c>
      <c r="B4" s="159"/>
      <c r="C4" s="154"/>
      <c r="D4" s="154"/>
      <c r="E4" s="154"/>
      <c r="F4" s="154"/>
      <c r="G4" s="154"/>
      <c r="H4" s="154"/>
      <c r="I4" s="154"/>
      <c r="J4" s="154"/>
      <c r="K4" s="154"/>
      <c r="L4" s="15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</row>
    <row r="5" spans="1:1023" ht="24" customHeight="1" x14ac:dyDescent="0.2">
      <c r="A5" s="150" t="s">
        <v>77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</row>
    <row r="6" spans="1:1023" ht="15" x14ac:dyDescent="0.2">
      <c r="A6" s="157" t="s">
        <v>79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</row>
    <row r="7" spans="1:1023" ht="15" x14ac:dyDescent="0.2">
      <c r="A7" s="157" t="s">
        <v>76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</row>
    <row r="8" spans="1:1023" ht="15" x14ac:dyDescent="0.2">
      <c r="A8" s="4"/>
      <c r="B8" s="4"/>
      <c r="C8" s="83"/>
      <c r="D8" s="83"/>
      <c r="E8" s="83"/>
      <c r="F8" s="83"/>
      <c r="G8" s="83"/>
      <c r="H8" s="83"/>
      <c r="I8" s="83"/>
      <c r="J8" s="83"/>
      <c r="K8" s="83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</row>
    <row r="9" spans="1:1023" ht="18.75" x14ac:dyDescent="0.2">
      <c r="A9" s="143" t="s">
        <v>130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5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</row>
    <row r="10" spans="1:1023" s="6" customFormat="1" ht="16.149999999999999" customHeight="1" x14ac:dyDescent="0.2">
      <c r="A10" s="146" t="s">
        <v>132</v>
      </c>
      <c r="B10" s="155" t="s">
        <v>131</v>
      </c>
      <c r="C10" s="146" t="s">
        <v>18</v>
      </c>
      <c r="D10" s="147" t="s">
        <v>74</v>
      </c>
      <c r="E10" s="146" t="s">
        <v>73</v>
      </c>
      <c r="F10" s="146"/>
      <c r="G10" s="155" t="s">
        <v>19</v>
      </c>
      <c r="H10" s="146" t="s">
        <v>20</v>
      </c>
      <c r="I10" s="146" t="s">
        <v>21</v>
      </c>
      <c r="J10" s="146"/>
      <c r="K10" s="146" t="s">
        <v>22</v>
      </c>
      <c r="L10" s="146" t="s">
        <v>105</v>
      </c>
    </row>
    <row r="11" spans="1:1023" s="6" customFormat="1" ht="15" x14ac:dyDescent="0.2">
      <c r="A11" s="146"/>
      <c r="B11" s="158"/>
      <c r="C11" s="146"/>
      <c r="D11" s="148"/>
      <c r="E11" s="82" t="s">
        <v>25</v>
      </c>
      <c r="F11" s="82" t="s">
        <v>26</v>
      </c>
      <c r="G11" s="156"/>
      <c r="H11" s="146"/>
      <c r="I11" s="7" t="s">
        <v>27</v>
      </c>
      <c r="J11" s="7" t="s">
        <v>28</v>
      </c>
      <c r="K11" s="146"/>
      <c r="L11" s="146"/>
    </row>
    <row r="12" spans="1:1023" s="6" customFormat="1" ht="15" x14ac:dyDescent="0.2">
      <c r="A12" s="146"/>
      <c r="B12" s="156"/>
      <c r="C12" s="146"/>
      <c r="D12" s="149"/>
      <c r="E12" s="82" t="s">
        <v>31</v>
      </c>
      <c r="F12" s="82" t="s">
        <v>31</v>
      </c>
      <c r="G12" s="8" t="s">
        <v>29</v>
      </c>
      <c r="H12" s="8" t="s">
        <v>30</v>
      </c>
      <c r="I12" s="7" t="s">
        <v>32</v>
      </c>
      <c r="J12" s="7" t="s">
        <v>33</v>
      </c>
      <c r="K12" s="8" t="s">
        <v>34</v>
      </c>
      <c r="L12" s="146"/>
    </row>
    <row r="13" spans="1:1023" s="67" customFormat="1" ht="15" x14ac:dyDescent="0.2">
      <c r="A13" s="44" t="s">
        <v>2</v>
      </c>
      <c r="B13" s="44">
        <v>1</v>
      </c>
      <c r="C13" s="45" t="s">
        <v>96</v>
      </c>
      <c r="D13" s="46">
        <v>2800000</v>
      </c>
      <c r="E13" s="49">
        <v>1</v>
      </c>
      <c r="F13" s="70">
        <v>0</v>
      </c>
      <c r="G13" s="47" t="s">
        <v>81</v>
      </c>
      <c r="H13" s="47" t="s">
        <v>72</v>
      </c>
      <c r="I13" s="51">
        <v>2016</v>
      </c>
      <c r="J13" s="51">
        <v>2020</v>
      </c>
      <c r="K13" s="50" t="s">
        <v>37</v>
      </c>
      <c r="L13" s="52"/>
    </row>
    <row r="14" spans="1:1023" s="67" customFormat="1" ht="15" x14ac:dyDescent="0.2">
      <c r="A14" s="44" t="s">
        <v>4</v>
      </c>
      <c r="B14" s="44">
        <v>1</v>
      </c>
      <c r="C14" s="45" t="s">
        <v>84</v>
      </c>
      <c r="D14" s="46">
        <v>1000000</v>
      </c>
      <c r="E14" s="48">
        <v>1</v>
      </c>
      <c r="F14" s="49">
        <v>0</v>
      </c>
      <c r="G14" s="47"/>
      <c r="H14" s="47"/>
      <c r="I14" s="51">
        <v>2016</v>
      </c>
      <c r="J14" s="51">
        <v>2017</v>
      </c>
      <c r="K14" s="50" t="s">
        <v>37</v>
      </c>
      <c r="L14" s="53"/>
    </row>
    <row r="15" spans="1:1023" s="67" customFormat="1" ht="38.25" x14ac:dyDescent="0.2">
      <c r="A15" s="61" t="s">
        <v>97</v>
      </c>
      <c r="B15" s="61">
        <v>1</v>
      </c>
      <c r="C15" s="62" t="s">
        <v>65</v>
      </c>
      <c r="D15" s="63">
        <v>1000000</v>
      </c>
      <c r="E15" s="84">
        <v>1</v>
      </c>
      <c r="F15" s="85">
        <v>0</v>
      </c>
      <c r="G15" s="64" t="s">
        <v>81</v>
      </c>
      <c r="H15" s="64" t="s">
        <v>72</v>
      </c>
      <c r="I15" s="65">
        <v>2016</v>
      </c>
      <c r="J15" s="65">
        <v>2016</v>
      </c>
      <c r="K15" s="88" t="s">
        <v>37</v>
      </c>
      <c r="L15" s="68"/>
    </row>
    <row r="16" spans="1:1023" s="67" customFormat="1" ht="25.5" x14ac:dyDescent="0.2">
      <c r="A16" s="44" t="s">
        <v>5</v>
      </c>
      <c r="B16" s="44">
        <v>1</v>
      </c>
      <c r="C16" s="45" t="s">
        <v>106</v>
      </c>
      <c r="D16" s="46">
        <v>3000000</v>
      </c>
      <c r="E16" s="48">
        <v>1</v>
      </c>
      <c r="F16" s="49">
        <v>0</v>
      </c>
      <c r="G16" s="47" t="s">
        <v>81</v>
      </c>
      <c r="H16" s="47" t="s">
        <v>72</v>
      </c>
      <c r="I16" s="51">
        <v>2017</v>
      </c>
      <c r="J16" s="51">
        <v>2019</v>
      </c>
      <c r="K16" s="50" t="s">
        <v>37</v>
      </c>
      <c r="L16" s="54"/>
    </row>
    <row r="17" spans="1:12" s="67" customFormat="1" ht="25.5" x14ac:dyDescent="0.2">
      <c r="A17" s="44" t="s">
        <v>7</v>
      </c>
      <c r="B17" s="44">
        <v>1</v>
      </c>
      <c r="C17" s="45" t="s">
        <v>85</v>
      </c>
      <c r="D17" s="55">
        <f>D18</f>
        <v>200000</v>
      </c>
      <c r="E17" s="57">
        <v>1</v>
      </c>
      <c r="F17" s="58">
        <v>0</v>
      </c>
      <c r="G17" s="56"/>
      <c r="H17" s="47"/>
      <c r="I17" s="59">
        <v>2016</v>
      </c>
      <c r="J17" s="59">
        <v>2020</v>
      </c>
      <c r="K17" s="50" t="s">
        <v>37</v>
      </c>
      <c r="L17" s="60"/>
    </row>
    <row r="18" spans="1:12" s="67" customFormat="1" ht="15" x14ac:dyDescent="0.2">
      <c r="A18" s="89" t="s">
        <v>97</v>
      </c>
      <c r="B18" s="89">
        <v>1</v>
      </c>
      <c r="C18" s="90" t="s">
        <v>113</v>
      </c>
      <c r="D18" s="91">
        <v>200000</v>
      </c>
      <c r="E18" s="92">
        <v>1</v>
      </c>
      <c r="F18" s="93">
        <v>0</v>
      </c>
      <c r="G18" s="94" t="s">
        <v>114</v>
      </c>
      <c r="H18" s="86" t="s">
        <v>72</v>
      </c>
      <c r="I18" s="95">
        <v>2016</v>
      </c>
      <c r="J18" s="95">
        <v>2016</v>
      </c>
      <c r="K18" s="88"/>
      <c r="L18" s="98"/>
    </row>
    <row r="19" spans="1:12" s="67" customFormat="1" ht="25.5" x14ac:dyDescent="0.2">
      <c r="A19" s="44" t="s">
        <v>87</v>
      </c>
      <c r="B19" s="44">
        <v>1</v>
      </c>
      <c r="C19" s="45" t="s">
        <v>68</v>
      </c>
      <c r="D19" s="46">
        <v>1500000</v>
      </c>
      <c r="E19" s="48">
        <v>1</v>
      </c>
      <c r="F19" s="49">
        <v>0</v>
      </c>
      <c r="G19" s="47" t="s">
        <v>49</v>
      </c>
      <c r="H19" s="47" t="s">
        <v>36</v>
      </c>
      <c r="I19" s="51">
        <v>2016</v>
      </c>
      <c r="J19" s="51">
        <v>2020</v>
      </c>
      <c r="K19" s="50" t="s">
        <v>37</v>
      </c>
      <c r="L19" s="54"/>
    </row>
    <row r="20" spans="1:12" s="67" customFormat="1" ht="15" x14ac:dyDescent="0.2">
      <c r="A20" s="89" t="s">
        <v>10</v>
      </c>
      <c r="B20" s="89">
        <v>2</v>
      </c>
      <c r="C20" s="90" t="s">
        <v>89</v>
      </c>
      <c r="D20" s="101">
        <v>1500000</v>
      </c>
      <c r="E20" s="85">
        <v>1</v>
      </c>
      <c r="F20" s="85">
        <v>0</v>
      </c>
      <c r="G20" s="105" t="s">
        <v>81</v>
      </c>
      <c r="H20" s="105" t="s">
        <v>72</v>
      </c>
      <c r="I20" s="35">
        <v>2016</v>
      </c>
      <c r="J20" s="35">
        <v>2016</v>
      </c>
      <c r="K20" s="102"/>
      <c r="L20" s="103"/>
    </row>
    <row r="21" spans="1:12" s="67" customFormat="1" ht="15" x14ac:dyDescent="0.2">
      <c r="A21" s="9" t="s">
        <v>12</v>
      </c>
      <c r="B21" s="129">
        <v>2</v>
      </c>
      <c r="C21" s="23" t="s">
        <v>91</v>
      </c>
      <c r="D21" s="37">
        <v>500000</v>
      </c>
      <c r="E21" s="13">
        <v>1</v>
      </c>
      <c r="F21" s="12">
        <v>0</v>
      </c>
      <c r="G21" s="105" t="s">
        <v>81</v>
      </c>
      <c r="H21" s="105" t="s">
        <v>72</v>
      </c>
      <c r="I21" s="35">
        <v>2016</v>
      </c>
      <c r="J21" s="35">
        <v>2016</v>
      </c>
      <c r="K21" s="14" t="s">
        <v>37</v>
      </c>
      <c r="L21" s="24"/>
    </row>
    <row r="22" spans="1:12" s="67" customFormat="1" ht="38.25" x14ac:dyDescent="0.2">
      <c r="A22" s="9" t="s">
        <v>40</v>
      </c>
      <c r="B22" s="129">
        <v>2</v>
      </c>
      <c r="C22" s="23" t="s">
        <v>121</v>
      </c>
      <c r="D22" s="37">
        <v>6095130</v>
      </c>
      <c r="E22" s="12">
        <v>1</v>
      </c>
      <c r="F22" s="12">
        <v>0</v>
      </c>
      <c r="G22" s="86" t="s">
        <v>122</v>
      </c>
      <c r="H22" s="11" t="s">
        <v>72</v>
      </c>
      <c r="I22" s="35">
        <v>2016</v>
      </c>
      <c r="J22" s="35">
        <v>2016</v>
      </c>
      <c r="K22" s="14" t="s">
        <v>37</v>
      </c>
      <c r="L22" s="18" t="s">
        <v>123</v>
      </c>
    </row>
    <row r="23" spans="1:12" s="67" customFormat="1" ht="15" x14ac:dyDescent="0.2">
      <c r="A23" s="116" t="s">
        <v>0</v>
      </c>
      <c r="B23" s="116">
        <v>3</v>
      </c>
      <c r="C23" s="117" t="s">
        <v>83</v>
      </c>
      <c r="D23" s="118">
        <v>8500000</v>
      </c>
      <c r="E23" s="85">
        <v>1</v>
      </c>
      <c r="F23" s="119">
        <v>0</v>
      </c>
      <c r="G23" s="105" t="s">
        <v>111</v>
      </c>
      <c r="H23" s="86" t="s">
        <v>72</v>
      </c>
      <c r="I23" s="87">
        <v>2016</v>
      </c>
      <c r="J23" s="87">
        <v>2020</v>
      </c>
      <c r="K23" s="105" t="s">
        <v>37</v>
      </c>
      <c r="L23" s="103"/>
    </row>
    <row r="24" spans="1:12" s="67" customFormat="1" ht="15" x14ac:dyDescent="0.2">
      <c r="A24" s="121" t="s">
        <v>59</v>
      </c>
      <c r="B24" s="121">
        <v>3</v>
      </c>
      <c r="C24" s="122" t="s">
        <v>56</v>
      </c>
      <c r="D24" s="123">
        <v>800000</v>
      </c>
      <c r="E24" s="49">
        <v>1</v>
      </c>
      <c r="F24" s="124">
        <v>0</v>
      </c>
      <c r="G24" s="125"/>
      <c r="H24" s="47"/>
      <c r="I24" s="51">
        <v>2016</v>
      </c>
      <c r="J24" s="51">
        <v>2020</v>
      </c>
      <c r="K24" s="125" t="s">
        <v>37</v>
      </c>
      <c r="L24" s="126"/>
    </row>
    <row r="25" spans="1:12" s="67" customFormat="1" ht="15" x14ac:dyDescent="0.2">
      <c r="A25" s="116" t="s">
        <v>97</v>
      </c>
      <c r="B25" s="116">
        <v>3</v>
      </c>
      <c r="C25" s="117" t="s">
        <v>127</v>
      </c>
      <c r="D25" s="118">
        <v>500000</v>
      </c>
      <c r="E25" s="85">
        <v>1</v>
      </c>
      <c r="F25" s="119">
        <v>0</v>
      </c>
      <c r="G25" s="105" t="s">
        <v>111</v>
      </c>
      <c r="H25" s="86" t="s">
        <v>36</v>
      </c>
      <c r="I25" s="87">
        <v>2016</v>
      </c>
      <c r="J25" s="87">
        <v>2020</v>
      </c>
      <c r="K25" s="105"/>
      <c r="L25" s="103"/>
    </row>
    <row r="26" spans="1:12" s="67" customFormat="1" ht="15" x14ac:dyDescent="0.2">
      <c r="A26" s="116" t="s">
        <v>98</v>
      </c>
      <c r="B26" s="116">
        <v>3</v>
      </c>
      <c r="C26" s="117" t="s">
        <v>128</v>
      </c>
      <c r="D26" s="118">
        <v>300000</v>
      </c>
      <c r="E26" s="85">
        <v>1</v>
      </c>
      <c r="F26" s="119">
        <v>0</v>
      </c>
      <c r="G26" s="105" t="s">
        <v>111</v>
      </c>
      <c r="H26" s="86" t="s">
        <v>36</v>
      </c>
      <c r="I26" s="87">
        <v>2016</v>
      </c>
      <c r="J26" s="87">
        <v>2020</v>
      </c>
      <c r="K26" s="105"/>
      <c r="L26" s="103"/>
    </row>
    <row r="27" spans="1:12" s="67" customFormat="1" ht="15" x14ac:dyDescent="0.2">
      <c r="A27" s="38" t="s">
        <v>60</v>
      </c>
      <c r="B27" s="38">
        <v>3</v>
      </c>
      <c r="C27" s="39" t="s">
        <v>57</v>
      </c>
      <c r="D27" s="43">
        <v>30000</v>
      </c>
      <c r="E27" s="13">
        <v>1</v>
      </c>
      <c r="F27" s="72">
        <v>0</v>
      </c>
      <c r="G27" s="41" t="s">
        <v>39</v>
      </c>
      <c r="H27" s="11" t="s">
        <v>36</v>
      </c>
      <c r="I27" s="35">
        <v>2018</v>
      </c>
      <c r="J27" s="35">
        <v>2018</v>
      </c>
      <c r="K27" s="41" t="s">
        <v>37</v>
      </c>
      <c r="L27" s="82"/>
    </row>
    <row r="28" spans="1:12" s="67" customFormat="1" ht="15" x14ac:dyDescent="0.2">
      <c r="A28" s="38" t="s">
        <v>61</v>
      </c>
      <c r="B28" s="38">
        <v>3</v>
      </c>
      <c r="C28" s="40" t="s">
        <v>58</v>
      </c>
      <c r="D28" s="43">
        <v>70000</v>
      </c>
      <c r="E28" s="13">
        <v>1</v>
      </c>
      <c r="F28" s="13">
        <v>0</v>
      </c>
      <c r="G28" s="42" t="s">
        <v>39</v>
      </c>
      <c r="H28" s="11" t="s">
        <v>36</v>
      </c>
      <c r="I28" s="35">
        <v>2020</v>
      </c>
      <c r="J28" s="35">
        <v>2020</v>
      </c>
      <c r="K28" s="41" t="s">
        <v>37</v>
      </c>
      <c r="L28" s="16"/>
    </row>
    <row r="29" spans="1:12" s="67" customFormat="1" ht="15" x14ac:dyDescent="0.2">
      <c r="A29" s="138" t="s">
        <v>133</v>
      </c>
      <c r="B29" s="138"/>
      <c r="C29" s="138"/>
      <c r="D29" s="19">
        <f>D28+D27+D24+D23+D22+D21+D20+D19+D17+D16+D14+D13</f>
        <v>25995130</v>
      </c>
      <c r="E29" s="20">
        <v>1</v>
      </c>
      <c r="F29" s="20">
        <v>0</v>
      </c>
      <c r="G29" s="139"/>
      <c r="H29" s="139"/>
      <c r="I29" s="140"/>
      <c r="J29" s="140"/>
      <c r="K29" s="140"/>
      <c r="L29" s="140"/>
    </row>
    <row r="30" spans="1:12" s="67" customFormat="1" ht="18.75" x14ac:dyDescent="0.2">
      <c r="A30" s="143" t="s">
        <v>134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5"/>
    </row>
    <row r="31" spans="1:12" s="67" customFormat="1" ht="15" x14ac:dyDescent="0.2">
      <c r="A31" s="44" t="s">
        <v>3</v>
      </c>
      <c r="B31" s="44">
        <v>1</v>
      </c>
      <c r="C31" s="45" t="s">
        <v>48</v>
      </c>
      <c r="D31" s="46">
        <f>D32</f>
        <v>100000</v>
      </c>
      <c r="E31" s="48">
        <v>1</v>
      </c>
      <c r="F31" s="49">
        <v>0</v>
      </c>
      <c r="G31" s="47"/>
      <c r="H31" s="47"/>
      <c r="I31" s="51">
        <v>2016</v>
      </c>
      <c r="J31" s="51">
        <v>2018</v>
      </c>
      <c r="K31" s="50" t="s">
        <v>37</v>
      </c>
      <c r="L31" s="52"/>
    </row>
    <row r="32" spans="1:12" s="67" customFormat="1" ht="15" x14ac:dyDescent="0.2">
      <c r="A32" s="61" t="s">
        <v>97</v>
      </c>
      <c r="B32" s="61">
        <v>1</v>
      </c>
      <c r="C32" s="62" t="s">
        <v>101</v>
      </c>
      <c r="D32" s="63">
        <v>100000</v>
      </c>
      <c r="E32" s="84">
        <v>1</v>
      </c>
      <c r="F32" s="85">
        <v>0</v>
      </c>
      <c r="G32" s="64" t="s">
        <v>102</v>
      </c>
      <c r="H32" s="86" t="s">
        <v>36</v>
      </c>
      <c r="I32" s="87">
        <v>2016</v>
      </c>
      <c r="J32" s="87">
        <v>2018</v>
      </c>
      <c r="K32" s="88" t="s">
        <v>37</v>
      </c>
      <c r="L32" s="66"/>
    </row>
    <row r="33" spans="1:12" s="67" customFormat="1" ht="25.5" x14ac:dyDescent="0.2">
      <c r="A33" s="44" t="s">
        <v>7</v>
      </c>
      <c r="B33" s="44">
        <v>1</v>
      </c>
      <c r="C33" s="45" t="s">
        <v>85</v>
      </c>
      <c r="D33" s="55">
        <f>D34</f>
        <v>7000000</v>
      </c>
      <c r="E33" s="57">
        <v>1</v>
      </c>
      <c r="F33" s="58">
        <v>0</v>
      </c>
      <c r="G33" s="56"/>
      <c r="H33" s="47"/>
      <c r="I33" s="59">
        <v>2016</v>
      </c>
      <c r="J33" s="59">
        <v>2020</v>
      </c>
      <c r="K33" s="50" t="s">
        <v>37</v>
      </c>
      <c r="L33" s="60"/>
    </row>
    <row r="34" spans="1:12" s="67" customFormat="1" ht="15" x14ac:dyDescent="0.2">
      <c r="A34" s="89" t="s">
        <v>98</v>
      </c>
      <c r="B34" s="89">
        <v>1</v>
      </c>
      <c r="C34" s="90" t="s">
        <v>66</v>
      </c>
      <c r="D34" s="91">
        <v>7000000</v>
      </c>
      <c r="E34" s="92">
        <v>1</v>
      </c>
      <c r="F34" s="93">
        <v>0</v>
      </c>
      <c r="G34" s="94" t="s">
        <v>49</v>
      </c>
      <c r="H34" s="86" t="s">
        <v>36</v>
      </c>
      <c r="I34" s="95">
        <v>2017</v>
      </c>
      <c r="J34" s="95">
        <v>2019</v>
      </c>
      <c r="K34" s="88"/>
      <c r="L34" s="98"/>
    </row>
    <row r="35" spans="1:12" s="67" customFormat="1" ht="15" x14ac:dyDescent="0.2">
      <c r="A35" s="44" t="s">
        <v>8</v>
      </c>
      <c r="B35" s="44">
        <v>1</v>
      </c>
      <c r="C35" s="45" t="s">
        <v>86</v>
      </c>
      <c r="D35" s="46">
        <f>D36</f>
        <v>2500000</v>
      </c>
      <c r="E35" s="48">
        <v>1</v>
      </c>
      <c r="F35" s="49">
        <v>0</v>
      </c>
      <c r="G35" s="47"/>
      <c r="H35" s="47"/>
      <c r="I35" s="51">
        <v>2016</v>
      </c>
      <c r="J35" s="51">
        <v>2020</v>
      </c>
      <c r="K35" s="50" t="s">
        <v>37</v>
      </c>
      <c r="L35" s="54"/>
    </row>
    <row r="36" spans="1:12" s="67" customFormat="1" ht="25.5" x14ac:dyDescent="0.2">
      <c r="A36" s="89" t="s">
        <v>97</v>
      </c>
      <c r="B36" s="89">
        <v>1</v>
      </c>
      <c r="C36" s="90" t="s">
        <v>115</v>
      </c>
      <c r="D36" s="99">
        <v>2500000</v>
      </c>
      <c r="E36" s="84">
        <v>1</v>
      </c>
      <c r="F36" s="85">
        <v>0</v>
      </c>
      <c r="G36" s="94" t="s">
        <v>49</v>
      </c>
      <c r="H36" s="86" t="s">
        <v>36</v>
      </c>
      <c r="I36" s="95">
        <v>2017</v>
      </c>
      <c r="J36" s="95">
        <v>2019</v>
      </c>
      <c r="K36" s="88"/>
      <c r="L36" s="96"/>
    </row>
    <row r="37" spans="1:12" s="67" customFormat="1" ht="25.5" x14ac:dyDescent="0.2">
      <c r="A37" s="44" t="s">
        <v>9</v>
      </c>
      <c r="B37" s="44">
        <v>1</v>
      </c>
      <c r="C37" s="45" t="s">
        <v>88</v>
      </c>
      <c r="D37" s="46">
        <f>D38</f>
        <v>660000</v>
      </c>
      <c r="E37" s="48">
        <v>1</v>
      </c>
      <c r="F37" s="49">
        <v>0</v>
      </c>
      <c r="G37" s="47"/>
      <c r="H37" s="47"/>
      <c r="I37" s="51">
        <v>2016</v>
      </c>
      <c r="J37" s="51">
        <v>2020</v>
      </c>
      <c r="K37" s="50" t="s">
        <v>37</v>
      </c>
      <c r="L37" s="52"/>
    </row>
    <row r="38" spans="1:12" s="67" customFormat="1" ht="15" x14ac:dyDescent="0.2">
      <c r="A38" s="89" t="s">
        <v>97</v>
      </c>
      <c r="B38" s="89">
        <v>1</v>
      </c>
      <c r="C38" s="90" t="s">
        <v>71</v>
      </c>
      <c r="D38" s="99">
        <v>660000</v>
      </c>
      <c r="E38" s="84">
        <v>1</v>
      </c>
      <c r="F38" s="85">
        <v>0</v>
      </c>
      <c r="G38" s="94" t="s">
        <v>49</v>
      </c>
      <c r="H38" s="86" t="s">
        <v>36</v>
      </c>
      <c r="I38" s="87">
        <v>2016</v>
      </c>
      <c r="J38" s="87">
        <v>2016</v>
      </c>
      <c r="K38" s="88"/>
      <c r="L38" s="100"/>
    </row>
    <row r="39" spans="1:12" s="67" customFormat="1" ht="15" x14ac:dyDescent="0.2">
      <c r="A39" s="9" t="s">
        <v>11</v>
      </c>
      <c r="B39" s="9">
        <v>2</v>
      </c>
      <c r="C39" s="10" t="s">
        <v>50</v>
      </c>
      <c r="D39" s="36">
        <v>30000000</v>
      </c>
      <c r="E39" s="13">
        <v>1</v>
      </c>
      <c r="F39" s="12">
        <v>0</v>
      </c>
      <c r="G39" s="11" t="s">
        <v>35</v>
      </c>
      <c r="H39" s="11" t="s">
        <v>72</v>
      </c>
      <c r="I39" s="35">
        <v>2017</v>
      </c>
      <c r="J39" s="35">
        <v>2020</v>
      </c>
      <c r="K39" s="14" t="s">
        <v>37</v>
      </c>
      <c r="L39" s="22"/>
    </row>
    <row r="40" spans="1:12" s="67" customFormat="1" ht="15" x14ac:dyDescent="0.2">
      <c r="A40" s="9" t="s">
        <v>13</v>
      </c>
      <c r="B40" s="129">
        <v>2</v>
      </c>
      <c r="C40" s="23" t="s">
        <v>52</v>
      </c>
      <c r="D40" s="71">
        <v>3000000</v>
      </c>
      <c r="E40" s="13">
        <v>1</v>
      </c>
      <c r="F40" s="12">
        <v>0</v>
      </c>
      <c r="G40" s="11" t="s">
        <v>49</v>
      </c>
      <c r="H40" s="11" t="s">
        <v>36</v>
      </c>
      <c r="I40" s="35">
        <v>2017</v>
      </c>
      <c r="J40" s="35">
        <v>2019</v>
      </c>
      <c r="K40" s="14" t="s">
        <v>37</v>
      </c>
      <c r="L40" s="16"/>
    </row>
    <row r="41" spans="1:12" s="67" customFormat="1" ht="15" x14ac:dyDescent="0.2">
      <c r="A41" s="89" t="s">
        <v>15</v>
      </c>
      <c r="B41" s="130">
        <v>2</v>
      </c>
      <c r="C41" s="106" t="s">
        <v>53</v>
      </c>
      <c r="D41" s="107">
        <v>6000000</v>
      </c>
      <c r="E41" s="108">
        <v>1</v>
      </c>
      <c r="F41" s="109">
        <v>0</v>
      </c>
      <c r="G41" s="110" t="s">
        <v>49</v>
      </c>
      <c r="H41" s="86" t="s">
        <v>36</v>
      </c>
      <c r="I41" s="87">
        <v>2017</v>
      </c>
      <c r="J41" s="87">
        <v>2019</v>
      </c>
      <c r="K41" s="111" t="s">
        <v>37</v>
      </c>
      <c r="L41" s="114" t="s">
        <v>118</v>
      </c>
    </row>
    <row r="42" spans="1:12" s="67" customFormat="1" ht="38.25" x14ac:dyDescent="0.2">
      <c r="A42" s="9" t="s">
        <v>90</v>
      </c>
      <c r="B42" s="129">
        <v>2</v>
      </c>
      <c r="C42" s="23" t="s">
        <v>125</v>
      </c>
      <c r="D42" s="71">
        <v>55500000</v>
      </c>
      <c r="E42" s="12">
        <v>0</v>
      </c>
      <c r="F42" s="12">
        <v>1</v>
      </c>
      <c r="G42" s="86" t="s">
        <v>122</v>
      </c>
      <c r="H42" s="11" t="s">
        <v>72</v>
      </c>
      <c r="I42" s="35">
        <v>2015</v>
      </c>
      <c r="J42" s="35">
        <v>2018</v>
      </c>
      <c r="K42" s="14" t="s">
        <v>37</v>
      </c>
      <c r="L42" s="18" t="s">
        <v>126</v>
      </c>
    </row>
    <row r="43" spans="1:12" s="67" customFormat="1" ht="15" x14ac:dyDescent="0.2">
      <c r="A43" s="138" t="s">
        <v>135</v>
      </c>
      <c r="B43" s="138"/>
      <c r="C43" s="138"/>
      <c r="D43" s="19">
        <f>D42+D41+D40+D39+D37+D35+D33+D31</f>
        <v>104760000</v>
      </c>
      <c r="E43" s="20">
        <v>0.47</v>
      </c>
      <c r="F43" s="20">
        <v>0.53</v>
      </c>
      <c r="G43" s="139"/>
      <c r="H43" s="139"/>
      <c r="I43" s="140"/>
      <c r="J43" s="140"/>
      <c r="K43" s="140"/>
      <c r="L43" s="140"/>
    </row>
    <row r="44" spans="1:12" s="67" customFormat="1" ht="18.75" x14ac:dyDescent="0.2">
      <c r="A44" s="143" t="s">
        <v>136</v>
      </c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5"/>
    </row>
    <row r="45" spans="1:12" s="67" customFormat="1" ht="15" x14ac:dyDescent="0.2">
      <c r="A45" s="44" t="s">
        <v>3</v>
      </c>
      <c r="B45" s="44">
        <v>1</v>
      </c>
      <c r="C45" s="45" t="s">
        <v>48</v>
      </c>
      <c r="D45" s="46">
        <f>SUM(D46:D47)</f>
        <v>450000</v>
      </c>
      <c r="E45" s="48">
        <v>1</v>
      </c>
      <c r="F45" s="49">
        <v>0</v>
      </c>
      <c r="G45" s="47"/>
      <c r="H45" s="47"/>
      <c r="I45" s="51">
        <v>2016</v>
      </c>
      <c r="J45" s="51">
        <v>2018</v>
      </c>
      <c r="K45" s="50" t="s">
        <v>37</v>
      </c>
      <c r="L45" s="52"/>
    </row>
    <row r="46" spans="1:12" s="67" customFormat="1" ht="15" x14ac:dyDescent="0.2">
      <c r="A46" s="61" t="s">
        <v>98</v>
      </c>
      <c r="B46" s="61">
        <v>1</v>
      </c>
      <c r="C46" s="62" t="s">
        <v>100</v>
      </c>
      <c r="D46" s="63">
        <v>200000</v>
      </c>
      <c r="E46" s="84">
        <v>1</v>
      </c>
      <c r="F46" s="85">
        <v>0</v>
      </c>
      <c r="G46" s="64" t="s">
        <v>102</v>
      </c>
      <c r="H46" s="86" t="s">
        <v>36</v>
      </c>
      <c r="I46" s="87">
        <v>2016</v>
      </c>
      <c r="J46" s="87">
        <v>2018</v>
      </c>
      <c r="K46" s="88" t="s">
        <v>37</v>
      </c>
      <c r="L46" s="66" t="s">
        <v>104</v>
      </c>
    </row>
    <row r="47" spans="1:12" s="67" customFormat="1" ht="25.5" x14ac:dyDescent="0.2">
      <c r="A47" s="61" t="s">
        <v>99</v>
      </c>
      <c r="B47" s="61">
        <v>1</v>
      </c>
      <c r="C47" s="62" t="s">
        <v>69</v>
      </c>
      <c r="D47" s="63">
        <v>250000</v>
      </c>
      <c r="E47" s="84">
        <v>1</v>
      </c>
      <c r="F47" s="85">
        <v>0</v>
      </c>
      <c r="G47" s="64" t="s">
        <v>103</v>
      </c>
      <c r="H47" s="86" t="s">
        <v>36</v>
      </c>
      <c r="I47" s="87">
        <v>2016</v>
      </c>
      <c r="J47" s="87">
        <v>2018</v>
      </c>
      <c r="K47" s="88" t="s">
        <v>37</v>
      </c>
      <c r="L47" s="66" t="s">
        <v>104</v>
      </c>
    </row>
    <row r="48" spans="1:12" s="69" customFormat="1" ht="15" x14ac:dyDescent="0.2">
      <c r="A48" s="44" t="s">
        <v>4</v>
      </c>
      <c r="B48" s="44">
        <v>1</v>
      </c>
      <c r="C48" s="45" t="s">
        <v>84</v>
      </c>
      <c r="D48" s="46">
        <f>SUM(D49:D49)</f>
        <v>500000</v>
      </c>
      <c r="E48" s="48">
        <v>1</v>
      </c>
      <c r="F48" s="49">
        <v>0</v>
      </c>
      <c r="G48" s="47"/>
      <c r="H48" s="47"/>
      <c r="I48" s="51">
        <v>2016</v>
      </c>
      <c r="J48" s="51">
        <v>2017</v>
      </c>
      <c r="K48" s="50" t="s">
        <v>37</v>
      </c>
      <c r="L48" s="53"/>
    </row>
    <row r="49" spans="1:12" s="69" customFormat="1" ht="25.5" x14ac:dyDescent="0.2">
      <c r="A49" s="61" t="s">
        <v>98</v>
      </c>
      <c r="B49" s="61">
        <v>1</v>
      </c>
      <c r="C49" s="62" t="s">
        <v>64</v>
      </c>
      <c r="D49" s="63">
        <v>500000</v>
      </c>
      <c r="E49" s="84">
        <v>1</v>
      </c>
      <c r="F49" s="85">
        <v>0</v>
      </c>
      <c r="G49" s="94" t="s">
        <v>80</v>
      </c>
      <c r="H49" s="64" t="s">
        <v>36</v>
      </c>
      <c r="I49" s="65">
        <v>2017</v>
      </c>
      <c r="J49" s="65">
        <v>2017</v>
      </c>
      <c r="K49" s="88" t="s">
        <v>37</v>
      </c>
      <c r="L49" s="68"/>
    </row>
    <row r="50" spans="1:12" s="69" customFormat="1" ht="25.5" x14ac:dyDescent="0.2">
      <c r="A50" s="44" t="s">
        <v>7</v>
      </c>
      <c r="B50" s="44">
        <v>1</v>
      </c>
      <c r="C50" s="45" t="s">
        <v>85</v>
      </c>
      <c r="D50" s="55">
        <f>D51</f>
        <v>1800000</v>
      </c>
      <c r="E50" s="57">
        <v>1</v>
      </c>
      <c r="F50" s="58">
        <v>0</v>
      </c>
      <c r="G50" s="56"/>
      <c r="H50" s="47"/>
      <c r="I50" s="59">
        <v>2016</v>
      </c>
      <c r="J50" s="59">
        <v>2020</v>
      </c>
      <c r="K50" s="50" t="s">
        <v>37</v>
      </c>
      <c r="L50" s="60"/>
    </row>
    <row r="51" spans="1:12" s="69" customFormat="1" ht="25.5" x14ac:dyDescent="0.2">
      <c r="A51" s="89" t="s">
        <v>98</v>
      </c>
      <c r="B51" s="89">
        <v>1</v>
      </c>
      <c r="C51" s="90" t="s">
        <v>67</v>
      </c>
      <c r="D51" s="91">
        <v>1800000</v>
      </c>
      <c r="E51" s="92">
        <v>1</v>
      </c>
      <c r="F51" s="93">
        <v>0</v>
      </c>
      <c r="G51" s="94" t="s">
        <v>80</v>
      </c>
      <c r="H51" s="86" t="s">
        <v>36</v>
      </c>
      <c r="I51" s="95">
        <v>2018</v>
      </c>
      <c r="J51" s="95">
        <v>2019</v>
      </c>
      <c r="K51" s="88"/>
      <c r="L51" s="98"/>
    </row>
    <row r="52" spans="1:12" s="69" customFormat="1" ht="15" x14ac:dyDescent="0.2">
      <c r="A52" s="44" t="s">
        <v>8</v>
      </c>
      <c r="B52" s="44">
        <v>1</v>
      </c>
      <c r="C52" s="45" t="s">
        <v>86</v>
      </c>
      <c r="D52" s="46">
        <f>D53</f>
        <v>2500000</v>
      </c>
      <c r="E52" s="48">
        <v>1</v>
      </c>
      <c r="F52" s="49">
        <v>0</v>
      </c>
      <c r="G52" s="47"/>
      <c r="H52" s="47"/>
      <c r="I52" s="51">
        <v>2016</v>
      </c>
      <c r="J52" s="51">
        <v>2020</v>
      </c>
      <c r="K52" s="50" t="s">
        <v>37</v>
      </c>
      <c r="L52" s="54"/>
    </row>
    <row r="53" spans="1:12" s="69" customFormat="1" ht="25.5" x14ac:dyDescent="0.2">
      <c r="A53" s="89" t="s">
        <v>116</v>
      </c>
      <c r="B53" s="89">
        <v>1</v>
      </c>
      <c r="C53" s="90" t="s">
        <v>117</v>
      </c>
      <c r="D53" s="99">
        <v>2500000</v>
      </c>
      <c r="E53" s="84">
        <v>1</v>
      </c>
      <c r="F53" s="85">
        <v>0</v>
      </c>
      <c r="G53" s="94" t="s">
        <v>80</v>
      </c>
      <c r="H53" s="86" t="s">
        <v>36</v>
      </c>
      <c r="I53" s="95">
        <v>2018</v>
      </c>
      <c r="J53" s="95">
        <v>2019</v>
      </c>
      <c r="K53" s="88"/>
      <c r="L53" s="96"/>
    </row>
    <row r="54" spans="1:12" s="69" customFormat="1" ht="25.5" x14ac:dyDescent="0.2">
      <c r="A54" s="44" t="s">
        <v>9</v>
      </c>
      <c r="B54" s="44">
        <v>1</v>
      </c>
      <c r="C54" s="45" t="s">
        <v>88</v>
      </c>
      <c r="D54" s="46">
        <f>D55</f>
        <v>1540000</v>
      </c>
      <c r="E54" s="48">
        <v>1</v>
      </c>
      <c r="F54" s="49">
        <v>0</v>
      </c>
      <c r="G54" s="47"/>
      <c r="H54" s="47"/>
      <c r="I54" s="51">
        <v>2016</v>
      </c>
      <c r="J54" s="51">
        <v>2020</v>
      </c>
      <c r="K54" s="50" t="s">
        <v>37</v>
      </c>
      <c r="L54" s="52"/>
    </row>
    <row r="55" spans="1:12" s="69" customFormat="1" ht="25.5" x14ac:dyDescent="0.2">
      <c r="A55" s="89" t="s">
        <v>98</v>
      </c>
      <c r="B55" s="89">
        <v>1</v>
      </c>
      <c r="C55" s="90" t="s">
        <v>63</v>
      </c>
      <c r="D55" s="99">
        <v>1540000</v>
      </c>
      <c r="E55" s="84">
        <v>1</v>
      </c>
      <c r="F55" s="85">
        <v>0</v>
      </c>
      <c r="G55" s="94" t="s">
        <v>80</v>
      </c>
      <c r="H55" s="86" t="s">
        <v>36</v>
      </c>
      <c r="I55" s="87">
        <v>2016</v>
      </c>
      <c r="J55" s="87">
        <v>2016</v>
      </c>
      <c r="K55" s="88"/>
      <c r="L55" s="100"/>
    </row>
    <row r="56" spans="1:12" s="69" customFormat="1" ht="15" x14ac:dyDescent="0.2">
      <c r="A56" s="9" t="s">
        <v>11</v>
      </c>
      <c r="B56" s="129">
        <v>2</v>
      </c>
      <c r="C56" s="23" t="s">
        <v>51</v>
      </c>
      <c r="D56" s="37">
        <v>15000000</v>
      </c>
      <c r="E56" s="13">
        <v>1</v>
      </c>
      <c r="F56" s="12">
        <v>0</v>
      </c>
      <c r="G56" s="11" t="s">
        <v>35</v>
      </c>
      <c r="H56" s="11" t="s">
        <v>72</v>
      </c>
      <c r="I56" s="35">
        <v>2018</v>
      </c>
      <c r="J56" s="35">
        <v>2020</v>
      </c>
      <c r="K56" s="14" t="s">
        <v>37</v>
      </c>
      <c r="L56" s="24"/>
    </row>
    <row r="57" spans="1:12" s="69" customFormat="1" ht="25.5" x14ac:dyDescent="0.2">
      <c r="A57" s="9" t="s">
        <v>14</v>
      </c>
      <c r="B57" s="129">
        <v>2</v>
      </c>
      <c r="C57" s="23" t="s">
        <v>54</v>
      </c>
      <c r="D57" s="71">
        <v>3666667</v>
      </c>
      <c r="E57" s="13">
        <v>1</v>
      </c>
      <c r="F57" s="12">
        <v>0</v>
      </c>
      <c r="G57" s="11" t="s">
        <v>80</v>
      </c>
      <c r="H57" s="11" t="s">
        <v>36</v>
      </c>
      <c r="I57" s="35">
        <v>2018</v>
      </c>
      <c r="J57" s="35">
        <v>2019</v>
      </c>
      <c r="K57" s="14" t="s">
        <v>37</v>
      </c>
      <c r="L57" s="16"/>
    </row>
    <row r="58" spans="1:12" s="69" customFormat="1" ht="25.5" x14ac:dyDescent="0.2">
      <c r="A58" s="89" t="s">
        <v>16</v>
      </c>
      <c r="B58" s="130">
        <v>2</v>
      </c>
      <c r="C58" s="106" t="s">
        <v>119</v>
      </c>
      <c r="D58" s="107">
        <v>8500000</v>
      </c>
      <c r="E58" s="109">
        <v>1</v>
      </c>
      <c r="F58" s="113">
        <v>0</v>
      </c>
      <c r="G58" s="11" t="s">
        <v>80</v>
      </c>
      <c r="H58" s="86" t="s">
        <v>36</v>
      </c>
      <c r="I58" s="87">
        <v>2018</v>
      </c>
      <c r="J58" s="87">
        <v>2019</v>
      </c>
      <c r="K58" s="111" t="s">
        <v>37</v>
      </c>
      <c r="L58" s="114" t="s">
        <v>120</v>
      </c>
    </row>
    <row r="59" spans="1:12" s="69" customFormat="1" ht="25.5" x14ac:dyDescent="0.2">
      <c r="A59" s="9" t="s">
        <v>70</v>
      </c>
      <c r="B59" s="129">
        <v>2</v>
      </c>
      <c r="C59" s="23" t="s">
        <v>124</v>
      </c>
      <c r="D59" s="71">
        <v>11500000</v>
      </c>
      <c r="E59" s="12">
        <v>1</v>
      </c>
      <c r="F59" s="12">
        <v>0</v>
      </c>
      <c r="G59" s="86" t="s">
        <v>35</v>
      </c>
      <c r="H59" s="11" t="s">
        <v>72</v>
      </c>
      <c r="I59" s="35">
        <v>2017</v>
      </c>
      <c r="J59" s="35">
        <v>2018</v>
      </c>
      <c r="K59" s="14" t="s">
        <v>37</v>
      </c>
      <c r="L59" s="22"/>
    </row>
    <row r="60" spans="1:12" s="69" customFormat="1" ht="15" x14ac:dyDescent="0.2">
      <c r="A60" s="138" t="s">
        <v>137</v>
      </c>
      <c r="B60" s="138"/>
      <c r="C60" s="138"/>
      <c r="D60" s="19">
        <f>D59+D58+D57+D56+D54+D52+D50+D48+D45</f>
        <v>45456667</v>
      </c>
      <c r="E60" s="20">
        <v>1</v>
      </c>
      <c r="F60" s="20">
        <v>0</v>
      </c>
      <c r="G60" s="139"/>
      <c r="H60" s="139"/>
      <c r="I60" s="140"/>
      <c r="J60" s="140"/>
      <c r="K60" s="140"/>
      <c r="L60" s="140"/>
    </row>
    <row r="61" spans="1:12" s="69" customFormat="1" ht="18.75" x14ac:dyDescent="0.2">
      <c r="A61" s="143" t="s">
        <v>138</v>
      </c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5"/>
    </row>
    <row r="62" spans="1:12" s="69" customFormat="1" ht="15" x14ac:dyDescent="0.2">
      <c r="A62" s="44" t="s">
        <v>6</v>
      </c>
      <c r="B62" s="44">
        <v>1</v>
      </c>
      <c r="C62" s="45" t="s">
        <v>107</v>
      </c>
      <c r="D62" s="55">
        <f>SUM(D63:D64)</f>
        <v>1788203</v>
      </c>
      <c r="E62" s="57">
        <v>1</v>
      </c>
      <c r="F62" s="58">
        <v>0</v>
      </c>
      <c r="G62" s="56"/>
      <c r="H62" s="47"/>
      <c r="I62" s="59">
        <v>2016</v>
      </c>
      <c r="J62" s="59">
        <v>2020</v>
      </c>
      <c r="K62" s="50"/>
      <c r="L62" s="54"/>
    </row>
    <row r="63" spans="1:12" s="97" customFormat="1" ht="15" x14ac:dyDescent="0.2">
      <c r="A63" s="89" t="s">
        <v>97</v>
      </c>
      <c r="B63" s="89">
        <v>1</v>
      </c>
      <c r="C63" s="90" t="s">
        <v>108</v>
      </c>
      <c r="D63" s="91">
        <v>288203</v>
      </c>
      <c r="E63" s="92">
        <v>1</v>
      </c>
      <c r="F63" s="93">
        <v>0</v>
      </c>
      <c r="G63" s="94" t="s">
        <v>55</v>
      </c>
      <c r="H63" s="86" t="s">
        <v>36</v>
      </c>
      <c r="I63" s="95">
        <v>2016</v>
      </c>
      <c r="J63" s="95">
        <v>2020</v>
      </c>
      <c r="K63" s="88"/>
      <c r="L63" s="96"/>
    </row>
    <row r="64" spans="1:12" s="97" customFormat="1" ht="25.5" x14ac:dyDescent="0.2">
      <c r="A64" s="89" t="s">
        <v>98</v>
      </c>
      <c r="B64" s="89">
        <v>1</v>
      </c>
      <c r="C64" s="90" t="s">
        <v>109</v>
      </c>
      <c r="D64" s="91">
        <v>1500000</v>
      </c>
      <c r="E64" s="92">
        <v>1</v>
      </c>
      <c r="F64" s="93">
        <v>0</v>
      </c>
      <c r="G64" s="94" t="s">
        <v>112</v>
      </c>
      <c r="H64" s="86" t="s">
        <v>72</v>
      </c>
      <c r="I64" s="95">
        <v>2016</v>
      </c>
      <c r="J64" s="95">
        <v>2020</v>
      </c>
      <c r="K64" s="88"/>
      <c r="L64" s="66" t="s">
        <v>110</v>
      </c>
    </row>
    <row r="65" spans="1:1023" s="15" customFormat="1" ht="25.5" x14ac:dyDescent="0.2">
      <c r="A65" s="116" t="s">
        <v>92</v>
      </c>
      <c r="B65" s="116">
        <v>3</v>
      </c>
      <c r="C65" s="127" t="s">
        <v>95</v>
      </c>
      <c r="D65" s="118">
        <v>500000</v>
      </c>
      <c r="E65" s="85">
        <v>1</v>
      </c>
      <c r="F65" s="85">
        <v>0</v>
      </c>
      <c r="G65" s="128" t="s">
        <v>129</v>
      </c>
      <c r="H65" s="11" t="s">
        <v>36</v>
      </c>
      <c r="I65" s="87">
        <v>2016</v>
      </c>
      <c r="J65" s="87">
        <v>2020</v>
      </c>
      <c r="K65" s="102"/>
      <c r="L65" s="96"/>
    </row>
    <row r="66" spans="1:1023" s="21" customFormat="1" ht="15" x14ac:dyDescent="0.2">
      <c r="A66" s="138" t="s">
        <v>139</v>
      </c>
      <c r="B66" s="138"/>
      <c r="C66" s="138"/>
      <c r="D66" s="19">
        <f>D65+D62</f>
        <v>2288203</v>
      </c>
      <c r="E66" s="20">
        <v>1</v>
      </c>
      <c r="F66" s="20">
        <v>0</v>
      </c>
      <c r="G66" s="139"/>
      <c r="H66" s="139"/>
      <c r="I66" s="140"/>
      <c r="J66" s="140"/>
      <c r="K66" s="140"/>
      <c r="L66" s="140"/>
    </row>
    <row r="67" spans="1:1023" ht="20.25" customHeight="1" x14ac:dyDescent="0.2">
      <c r="A67" s="141" t="s">
        <v>75</v>
      </c>
      <c r="B67" s="141"/>
      <c r="C67" s="141"/>
      <c r="D67" s="76">
        <f>D66+D60+D43+D29</f>
        <v>178500000</v>
      </c>
      <c r="E67" s="77">
        <v>0.7</v>
      </c>
      <c r="F67" s="77">
        <v>0.3</v>
      </c>
      <c r="G67" s="142"/>
      <c r="H67" s="142"/>
      <c r="I67" s="142"/>
      <c r="J67" s="142"/>
      <c r="K67" s="142"/>
      <c r="L67" s="142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  <c r="AMG67"/>
      <c r="AMH67"/>
      <c r="AMI67"/>
    </row>
    <row r="68" spans="1:1023" ht="15.75" customHeight="1" x14ac:dyDescent="0.2">
      <c r="A68" s="26"/>
      <c r="B68" s="26"/>
      <c r="C68" s="135" t="s">
        <v>43</v>
      </c>
      <c r="D68" s="135"/>
      <c r="E68" s="135"/>
      <c r="F68" s="135"/>
      <c r="G68" s="135"/>
      <c r="H68" s="135"/>
      <c r="I68" s="135"/>
      <c r="J68" s="135"/>
      <c r="K68" s="135"/>
      <c r="L68" s="135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  <c r="AMG68"/>
      <c r="AMH68"/>
      <c r="AMI68"/>
    </row>
    <row r="69" spans="1:1023" ht="46.5" customHeight="1" x14ac:dyDescent="0.2">
      <c r="A69" s="27" t="s">
        <v>29</v>
      </c>
      <c r="B69" s="27"/>
      <c r="C69" s="136" t="s">
        <v>44</v>
      </c>
      <c r="D69" s="136"/>
      <c r="E69" s="136"/>
      <c r="F69" s="136"/>
      <c r="G69" s="136"/>
      <c r="H69" s="136"/>
      <c r="I69" s="136"/>
      <c r="J69" s="136"/>
      <c r="K69" s="136"/>
      <c r="L69" s="136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  <c r="AMG69"/>
      <c r="AMH69"/>
      <c r="AMI69"/>
    </row>
    <row r="70" spans="1:1023" ht="15.75" x14ac:dyDescent="0.2">
      <c r="A70" s="28" t="s">
        <v>30</v>
      </c>
      <c r="B70" s="131"/>
      <c r="C70" s="137" t="s">
        <v>45</v>
      </c>
      <c r="D70" s="137"/>
      <c r="E70" s="75"/>
      <c r="F70" s="75"/>
      <c r="G70" s="29"/>
      <c r="H70" s="29"/>
      <c r="I70" s="31"/>
      <c r="J70" s="31"/>
      <c r="K70" s="30"/>
      <c r="L70" s="32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  <c r="AMG70"/>
      <c r="AMH70"/>
      <c r="AMI70"/>
    </row>
    <row r="71" spans="1:1023" ht="15.75" x14ac:dyDescent="0.2">
      <c r="A71" s="28" t="s">
        <v>34</v>
      </c>
      <c r="B71" s="131"/>
      <c r="C71" s="33" t="s">
        <v>46</v>
      </c>
      <c r="D71" s="29"/>
      <c r="E71" s="29"/>
      <c r="F71" s="29"/>
      <c r="G71" s="29"/>
      <c r="H71" s="29"/>
      <c r="I71" s="31"/>
      <c r="J71" s="31"/>
      <c r="K71" s="30"/>
      <c r="L71" s="32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  <c r="AMD71"/>
      <c r="AME71"/>
      <c r="AMF71"/>
      <c r="AMG71"/>
      <c r="AMH71"/>
      <c r="AMI71"/>
    </row>
    <row r="78" spans="1:1023" x14ac:dyDescent="0.2">
      <c r="D78" s="132"/>
      <c r="E78" s="132"/>
      <c r="F78" s="132"/>
      <c r="G78" s="132"/>
    </row>
    <row r="79" spans="1:1023" x14ac:dyDescent="0.2">
      <c r="D79" s="133"/>
      <c r="E79" s="132"/>
      <c r="F79" s="132"/>
      <c r="G79" s="132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  <c r="ALX79"/>
      <c r="ALY79"/>
      <c r="ALZ79"/>
      <c r="AMA79"/>
      <c r="AMB79"/>
      <c r="AMC79"/>
      <c r="AMD79"/>
      <c r="AME79"/>
      <c r="AMF79"/>
      <c r="AMG79"/>
      <c r="AMH79"/>
      <c r="AMI79"/>
    </row>
    <row r="80" spans="1:1023" x14ac:dyDescent="0.2">
      <c r="D80" s="133"/>
      <c r="E80" s="132"/>
      <c r="F80" s="132"/>
      <c r="G80" s="132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  <c r="AMD80"/>
      <c r="AME80"/>
      <c r="AMF80"/>
      <c r="AMG80"/>
      <c r="AMH80"/>
      <c r="AMI80"/>
    </row>
    <row r="81" spans="1:1023" x14ac:dyDescent="0.2">
      <c r="D81" s="133"/>
      <c r="E81" s="132"/>
      <c r="F81" s="132"/>
      <c r="G81" s="132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  <c r="AKJ81"/>
      <c r="AKK81"/>
      <c r="AKL81"/>
      <c r="AKM81"/>
      <c r="AKN81"/>
      <c r="AKO81"/>
      <c r="AKP81"/>
      <c r="AKQ81"/>
      <c r="AKR81"/>
      <c r="AKS81"/>
      <c r="AKT81"/>
      <c r="AKU81"/>
      <c r="AKV81"/>
      <c r="AKW81"/>
      <c r="AKX81"/>
      <c r="AKY81"/>
      <c r="AKZ81"/>
      <c r="ALA81"/>
      <c r="ALB81"/>
      <c r="ALC81"/>
      <c r="ALD81"/>
      <c r="ALE81"/>
      <c r="ALF81"/>
      <c r="ALG81"/>
      <c r="ALH81"/>
      <c r="ALI81"/>
      <c r="ALJ81"/>
      <c r="ALK81"/>
      <c r="ALL81"/>
      <c r="ALM81"/>
      <c r="ALN81"/>
      <c r="ALO81"/>
      <c r="ALP81"/>
      <c r="ALQ81"/>
      <c r="ALR81"/>
      <c r="ALS81"/>
      <c r="ALT81"/>
      <c r="ALU81"/>
      <c r="ALV81"/>
      <c r="ALW81"/>
      <c r="ALX81"/>
      <c r="ALY81"/>
      <c r="ALZ81"/>
      <c r="AMA81"/>
      <c r="AMB81"/>
      <c r="AMC81"/>
      <c r="AMD81"/>
      <c r="AME81"/>
      <c r="AMF81"/>
      <c r="AMG81"/>
      <c r="AMH81"/>
      <c r="AMI81"/>
    </row>
    <row r="82" spans="1:1023" x14ac:dyDescent="0.2">
      <c r="D82" s="134"/>
      <c r="E82" s="134"/>
      <c r="F82" s="134"/>
      <c r="G82" s="13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  <c r="AKK82"/>
      <c r="AKL82"/>
      <c r="AKM82"/>
      <c r="AKN82"/>
      <c r="AKO82"/>
      <c r="AKP82"/>
      <c r="AKQ82"/>
      <c r="AKR82"/>
      <c r="AKS82"/>
      <c r="AKT82"/>
      <c r="AKU82"/>
      <c r="AKV82"/>
      <c r="AKW82"/>
      <c r="AKX82"/>
      <c r="AKY82"/>
      <c r="AKZ82"/>
      <c r="ALA82"/>
      <c r="ALB82"/>
      <c r="ALC82"/>
      <c r="ALD82"/>
      <c r="ALE82"/>
      <c r="ALF82"/>
      <c r="ALG82"/>
      <c r="ALH82"/>
      <c r="ALI82"/>
      <c r="ALJ82"/>
      <c r="ALK82"/>
      <c r="ALL82"/>
      <c r="ALM82"/>
      <c r="ALN82"/>
      <c r="ALO82"/>
      <c r="ALP82"/>
      <c r="ALQ82"/>
      <c r="ALR82"/>
      <c r="ALS82"/>
      <c r="ALT82"/>
      <c r="ALU82"/>
      <c r="ALV82"/>
      <c r="ALW82"/>
      <c r="ALX82"/>
      <c r="ALY82"/>
      <c r="ALZ82"/>
      <c r="AMA82"/>
      <c r="AMB82"/>
      <c r="AMC82"/>
      <c r="AMD82"/>
      <c r="AME82"/>
      <c r="AMF82"/>
      <c r="AMG82"/>
      <c r="AMH82"/>
      <c r="AMI82"/>
    </row>
    <row r="83" spans="1:1023" x14ac:dyDescent="0.2">
      <c r="A83"/>
      <c r="B83"/>
      <c r="C83"/>
      <c r="D83" s="133"/>
      <c r="E83" s="132"/>
      <c r="F83" s="132"/>
      <c r="G83" s="132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  <c r="ABW83"/>
      <c r="ABX83"/>
      <c r="ABY83"/>
      <c r="ABZ83"/>
      <c r="ACA83"/>
      <c r="ACB83"/>
      <c r="ACC83"/>
      <c r="ACD83"/>
      <c r="ACE83"/>
      <c r="ACF83"/>
      <c r="ACG83"/>
      <c r="ACH83"/>
      <c r="ACI83"/>
      <c r="ACJ83"/>
      <c r="ACK83"/>
      <c r="ACL83"/>
      <c r="ACM83"/>
      <c r="ACN83"/>
      <c r="ACO83"/>
      <c r="ACP83"/>
      <c r="ACQ83"/>
      <c r="ACR83"/>
      <c r="ACS83"/>
      <c r="ACT83"/>
      <c r="ACU83"/>
      <c r="ACV83"/>
      <c r="ACW83"/>
      <c r="ACX83"/>
      <c r="ACY83"/>
      <c r="ACZ83"/>
      <c r="ADA83"/>
      <c r="ADB83"/>
      <c r="ADC83"/>
      <c r="ADD83"/>
      <c r="ADE83"/>
      <c r="ADF83"/>
      <c r="ADG83"/>
      <c r="ADH83"/>
      <c r="ADI83"/>
      <c r="ADJ83"/>
      <c r="ADK83"/>
      <c r="ADL83"/>
      <c r="ADM83"/>
      <c r="ADN83"/>
      <c r="ADO83"/>
      <c r="ADP83"/>
      <c r="ADQ83"/>
      <c r="ADR83"/>
      <c r="ADS83"/>
      <c r="ADT83"/>
      <c r="ADU83"/>
      <c r="ADV83"/>
      <c r="ADW83"/>
      <c r="ADX83"/>
      <c r="ADY83"/>
      <c r="ADZ83"/>
      <c r="AEA83"/>
      <c r="AEB83"/>
      <c r="AEC83"/>
      <c r="AED83"/>
      <c r="AEE83"/>
      <c r="AEF83"/>
      <c r="AEG83"/>
      <c r="AEH83"/>
      <c r="AEI83"/>
      <c r="AEJ83"/>
      <c r="AEK83"/>
      <c r="AEL83"/>
      <c r="AEM83"/>
      <c r="AEN83"/>
      <c r="AEO83"/>
      <c r="AEP83"/>
      <c r="AEQ83"/>
      <c r="AER83"/>
      <c r="AES83"/>
      <c r="AET83"/>
      <c r="AEU83"/>
      <c r="AEV83"/>
      <c r="AEW83"/>
      <c r="AEX83"/>
      <c r="AEY83"/>
      <c r="AEZ83"/>
      <c r="AFA83"/>
      <c r="AFB83"/>
      <c r="AFC83"/>
      <c r="AFD83"/>
      <c r="AFE83"/>
      <c r="AFF83"/>
      <c r="AFG83"/>
      <c r="AFH83"/>
      <c r="AFI83"/>
      <c r="AFJ83"/>
      <c r="AFK83"/>
      <c r="AFL83"/>
      <c r="AFM83"/>
      <c r="AFN83"/>
      <c r="AFO83"/>
      <c r="AFP83"/>
      <c r="AFQ83"/>
      <c r="AFR83"/>
      <c r="AFS83"/>
      <c r="AFT83"/>
      <c r="AFU83"/>
      <c r="AFV83"/>
      <c r="AFW83"/>
      <c r="AFX83"/>
      <c r="AFY83"/>
      <c r="AFZ83"/>
      <c r="AGA83"/>
      <c r="AGB83"/>
      <c r="AGC83"/>
      <c r="AGD83"/>
      <c r="AGE83"/>
      <c r="AGF83"/>
      <c r="AGG83"/>
      <c r="AGH83"/>
      <c r="AGI83"/>
      <c r="AGJ83"/>
      <c r="AGK83"/>
      <c r="AGL83"/>
      <c r="AGM83"/>
      <c r="AGN83"/>
      <c r="AGO83"/>
      <c r="AGP83"/>
      <c r="AGQ83"/>
      <c r="AGR83"/>
      <c r="AGS83"/>
      <c r="AGT83"/>
      <c r="AGU83"/>
      <c r="AGV83"/>
      <c r="AGW83"/>
      <c r="AGX83"/>
      <c r="AGY83"/>
      <c r="AGZ83"/>
      <c r="AHA83"/>
      <c r="AHB83"/>
      <c r="AHC83"/>
      <c r="AHD83"/>
      <c r="AHE83"/>
      <c r="AHF83"/>
      <c r="AHG83"/>
      <c r="AHH83"/>
      <c r="AHI83"/>
      <c r="AHJ83"/>
      <c r="AHK83"/>
      <c r="AHL83"/>
      <c r="AHM83"/>
      <c r="AHN83"/>
      <c r="AHO83"/>
      <c r="AHP83"/>
      <c r="AHQ83"/>
      <c r="AHR83"/>
      <c r="AHS83"/>
      <c r="AHT83"/>
      <c r="AHU83"/>
      <c r="AHV83"/>
      <c r="AHW83"/>
      <c r="AHX83"/>
      <c r="AHY83"/>
      <c r="AHZ83"/>
      <c r="AIA83"/>
      <c r="AIB83"/>
      <c r="AIC83"/>
      <c r="AID83"/>
      <c r="AIE83"/>
      <c r="AIF83"/>
      <c r="AIG83"/>
      <c r="AIH83"/>
      <c r="AII83"/>
      <c r="AIJ83"/>
      <c r="AIK83"/>
      <c r="AIL83"/>
      <c r="AIM83"/>
      <c r="AIN83"/>
      <c r="AIO83"/>
      <c r="AIP83"/>
      <c r="AIQ83"/>
      <c r="AIR83"/>
      <c r="AIS83"/>
      <c r="AIT83"/>
      <c r="AIU83"/>
      <c r="AIV83"/>
      <c r="AIW83"/>
      <c r="AIX83"/>
      <c r="AIY83"/>
      <c r="AIZ83"/>
      <c r="AJA83"/>
      <c r="AJB83"/>
      <c r="AJC83"/>
      <c r="AJD83"/>
      <c r="AJE83"/>
      <c r="AJF83"/>
      <c r="AJG83"/>
      <c r="AJH83"/>
      <c r="AJI83"/>
      <c r="AJJ83"/>
      <c r="AJK83"/>
      <c r="AJL83"/>
      <c r="AJM83"/>
      <c r="AJN83"/>
      <c r="AJO83"/>
      <c r="AJP83"/>
      <c r="AJQ83"/>
      <c r="AJR83"/>
      <c r="AJS83"/>
      <c r="AJT83"/>
      <c r="AJU83"/>
      <c r="AJV83"/>
      <c r="AJW83"/>
      <c r="AJX83"/>
      <c r="AJY83"/>
      <c r="AJZ83"/>
      <c r="AKA83"/>
      <c r="AKB83"/>
      <c r="AKC83"/>
      <c r="AKD83"/>
      <c r="AKE83"/>
      <c r="AKF83"/>
      <c r="AKG83"/>
      <c r="AKH83"/>
      <c r="AKI83"/>
      <c r="AKJ83"/>
      <c r="AKK83"/>
      <c r="AKL83"/>
      <c r="AKM83"/>
      <c r="AKN83"/>
      <c r="AKO83"/>
      <c r="AKP83"/>
      <c r="AKQ83"/>
      <c r="AKR83"/>
      <c r="AKS83"/>
      <c r="AKT83"/>
      <c r="AKU83"/>
      <c r="AKV83"/>
      <c r="AKW83"/>
      <c r="AKX83"/>
      <c r="AKY83"/>
      <c r="AKZ83"/>
      <c r="ALA83"/>
      <c r="ALB83"/>
      <c r="ALC83"/>
      <c r="ALD83"/>
      <c r="ALE83"/>
      <c r="ALF83"/>
      <c r="ALG83"/>
      <c r="ALH83"/>
      <c r="ALI83"/>
      <c r="ALJ83"/>
      <c r="ALK83"/>
      <c r="ALL83"/>
      <c r="ALM83"/>
      <c r="ALN83"/>
      <c r="ALO83"/>
      <c r="ALP83"/>
      <c r="ALQ83"/>
      <c r="ALR83"/>
      <c r="ALS83"/>
      <c r="ALT83"/>
      <c r="ALU83"/>
      <c r="ALV83"/>
      <c r="ALW83"/>
      <c r="ALX83"/>
      <c r="ALY83"/>
      <c r="ALZ83"/>
      <c r="AMA83"/>
      <c r="AMB83"/>
      <c r="AMC83"/>
      <c r="AMD83"/>
      <c r="AME83"/>
      <c r="AMF83"/>
      <c r="AMG83"/>
      <c r="AMH83"/>
      <c r="AMI83"/>
    </row>
    <row r="84" spans="1:1023" x14ac:dyDescent="0.2">
      <c r="A84"/>
      <c r="B84"/>
      <c r="C84"/>
      <c r="D84" s="133"/>
      <c r="E84" s="132"/>
      <c r="F84" s="132"/>
      <c r="G84" s="132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  <c r="ALX84"/>
      <c r="ALY84"/>
      <c r="ALZ84"/>
      <c r="AMA84"/>
      <c r="AMB84"/>
      <c r="AMC84"/>
      <c r="AMD84"/>
      <c r="AME84"/>
      <c r="AMF84"/>
      <c r="AMG84"/>
      <c r="AMH84"/>
      <c r="AMI84"/>
    </row>
    <row r="85" spans="1:1023" x14ac:dyDescent="0.2">
      <c r="A85"/>
      <c r="B85"/>
      <c r="C85"/>
      <c r="D85" s="133"/>
      <c r="E85" s="132"/>
      <c r="F85" s="132"/>
      <c r="G85" s="132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  <c r="ALP85"/>
      <c r="ALQ85"/>
      <c r="ALR85"/>
      <c r="ALS85"/>
      <c r="ALT85"/>
      <c r="ALU85"/>
      <c r="ALV85"/>
      <c r="ALW85"/>
      <c r="ALX85"/>
      <c r="ALY85"/>
      <c r="ALZ85"/>
      <c r="AMA85"/>
      <c r="AMB85"/>
      <c r="AMC85"/>
      <c r="AMD85"/>
      <c r="AME85"/>
      <c r="AMF85"/>
      <c r="AMG85"/>
      <c r="AMH85"/>
      <c r="AMI85"/>
    </row>
    <row r="86" spans="1:1023" x14ac:dyDescent="0.2">
      <c r="A86"/>
      <c r="B86"/>
      <c r="C86"/>
      <c r="D86" s="134"/>
      <c r="E86" s="134"/>
      <c r="F86" s="134"/>
      <c r="G86" s="132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  <c r="AJS86"/>
      <c r="AJT86"/>
      <c r="AJU86"/>
      <c r="AJV86"/>
      <c r="AJW86"/>
      <c r="AJX86"/>
      <c r="AJY86"/>
      <c r="AJZ86"/>
      <c r="AKA86"/>
      <c r="AKB86"/>
      <c r="AKC86"/>
      <c r="AKD86"/>
      <c r="AKE86"/>
      <c r="AKF86"/>
      <c r="AKG86"/>
      <c r="AKH86"/>
      <c r="AKI86"/>
      <c r="AKJ86"/>
      <c r="AKK86"/>
      <c r="AKL86"/>
      <c r="AKM86"/>
      <c r="AKN86"/>
      <c r="AKO86"/>
      <c r="AKP86"/>
      <c r="AKQ86"/>
      <c r="AKR86"/>
      <c r="AKS86"/>
      <c r="AKT86"/>
      <c r="AKU86"/>
      <c r="AKV86"/>
      <c r="AKW86"/>
      <c r="AKX86"/>
      <c r="AKY86"/>
      <c r="AKZ86"/>
      <c r="ALA86"/>
      <c r="ALB86"/>
      <c r="ALC86"/>
      <c r="ALD86"/>
      <c r="ALE86"/>
      <c r="ALF86"/>
      <c r="ALG86"/>
      <c r="ALH86"/>
      <c r="ALI86"/>
      <c r="ALJ86"/>
      <c r="ALK86"/>
      <c r="ALL86"/>
      <c r="ALM86"/>
      <c r="ALN86"/>
      <c r="ALO86"/>
      <c r="ALP86"/>
      <c r="ALQ86"/>
      <c r="ALR86"/>
      <c r="ALS86"/>
      <c r="ALT86"/>
      <c r="ALU86"/>
      <c r="ALV86"/>
      <c r="ALW86"/>
      <c r="ALX86"/>
      <c r="ALY86"/>
      <c r="ALZ86"/>
      <c r="AMA86"/>
      <c r="AMB86"/>
      <c r="AMC86"/>
      <c r="AMD86"/>
      <c r="AME86"/>
      <c r="AMF86"/>
      <c r="AMG86"/>
      <c r="AMH86"/>
      <c r="AMI86"/>
    </row>
    <row r="87" spans="1:1023" x14ac:dyDescent="0.2">
      <c r="D87" s="132"/>
      <c r="E87" s="132"/>
      <c r="F87" s="132"/>
      <c r="G87" s="132"/>
    </row>
    <row r="88" spans="1:1023" x14ac:dyDescent="0.2">
      <c r="A88"/>
      <c r="B88"/>
      <c r="C88"/>
      <c r="D88" s="79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  <c r="YW88"/>
      <c r="YX88"/>
      <c r="YY88"/>
      <c r="YZ88"/>
      <c r="ZA88"/>
      <c r="ZB88"/>
      <c r="ZC88"/>
      <c r="ZD88"/>
      <c r="ZE88"/>
      <c r="ZF88"/>
      <c r="ZG88"/>
      <c r="ZH88"/>
      <c r="ZI88"/>
      <c r="ZJ88"/>
      <c r="ZK88"/>
      <c r="ZL88"/>
      <c r="ZM88"/>
      <c r="ZN88"/>
      <c r="ZO88"/>
      <c r="ZP88"/>
      <c r="ZQ88"/>
      <c r="ZR88"/>
      <c r="ZS88"/>
      <c r="ZT88"/>
      <c r="ZU88"/>
      <c r="ZV88"/>
      <c r="ZW88"/>
      <c r="ZX88"/>
      <c r="ZY88"/>
      <c r="ZZ88"/>
      <c r="AAA88"/>
      <c r="AAB88"/>
      <c r="AAC88"/>
      <c r="AAD88"/>
      <c r="AAE88"/>
      <c r="AAF88"/>
      <c r="AAG88"/>
      <c r="AAH88"/>
      <c r="AAI88"/>
      <c r="AAJ88"/>
      <c r="AAK88"/>
      <c r="AAL88"/>
      <c r="AAM88"/>
      <c r="AAN88"/>
      <c r="AAO88"/>
      <c r="AAP88"/>
      <c r="AAQ88"/>
      <c r="AAR88"/>
      <c r="AAS88"/>
      <c r="AAT88"/>
      <c r="AAU88"/>
      <c r="AAV88"/>
      <c r="AAW88"/>
      <c r="AAX88"/>
      <c r="AAY88"/>
      <c r="AAZ88"/>
      <c r="ABA88"/>
      <c r="ABB88"/>
      <c r="ABC88"/>
      <c r="ABD88"/>
      <c r="ABE88"/>
      <c r="ABF88"/>
      <c r="ABG88"/>
      <c r="ABH88"/>
      <c r="ABI88"/>
      <c r="ABJ88"/>
      <c r="ABK88"/>
      <c r="ABL88"/>
      <c r="ABM88"/>
      <c r="ABN88"/>
      <c r="ABO88"/>
      <c r="ABP88"/>
      <c r="ABQ88"/>
      <c r="ABR88"/>
      <c r="ABS88"/>
      <c r="ABT88"/>
      <c r="ABU88"/>
      <c r="ABV88"/>
      <c r="ABW88"/>
      <c r="ABX88"/>
      <c r="ABY88"/>
      <c r="ABZ88"/>
      <c r="ACA88"/>
      <c r="ACB88"/>
      <c r="ACC88"/>
      <c r="ACD88"/>
      <c r="ACE88"/>
      <c r="ACF88"/>
      <c r="ACG88"/>
      <c r="ACH88"/>
      <c r="ACI88"/>
      <c r="ACJ88"/>
      <c r="ACK88"/>
      <c r="ACL88"/>
      <c r="ACM88"/>
      <c r="ACN88"/>
      <c r="ACO88"/>
      <c r="ACP88"/>
      <c r="ACQ88"/>
      <c r="ACR88"/>
      <c r="ACS88"/>
      <c r="ACT88"/>
      <c r="ACU88"/>
      <c r="ACV88"/>
      <c r="ACW88"/>
      <c r="ACX88"/>
      <c r="ACY88"/>
      <c r="ACZ88"/>
      <c r="ADA88"/>
      <c r="ADB88"/>
      <c r="ADC88"/>
      <c r="ADD88"/>
      <c r="ADE88"/>
      <c r="ADF88"/>
      <c r="ADG88"/>
      <c r="ADH88"/>
      <c r="ADI88"/>
      <c r="ADJ88"/>
      <c r="ADK88"/>
      <c r="ADL88"/>
      <c r="ADM88"/>
      <c r="ADN88"/>
      <c r="ADO88"/>
      <c r="ADP88"/>
      <c r="ADQ88"/>
      <c r="ADR88"/>
      <c r="ADS88"/>
      <c r="ADT88"/>
      <c r="ADU88"/>
      <c r="ADV88"/>
      <c r="ADW88"/>
      <c r="ADX88"/>
      <c r="ADY88"/>
      <c r="ADZ88"/>
      <c r="AEA88"/>
      <c r="AEB88"/>
      <c r="AEC88"/>
      <c r="AED88"/>
      <c r="AEE88"/>
      <c r="AEF88"/>
      <c r="AEG88"/>
      <c r="AEH88"/>
      <c r="AEI88"/>
      <c r="AEJ88"/>
      <c r="AEK88"/>
      <c r="AEL88"/>
      <c r="AEM88"/>
      <c r="AEN88"/>
      <c r="AEO88"/>
      <c r="AEP88"/>
      <c r="AEQ88"/>
      <c r="AER88"/>
      <c r="AES88"/>
      <c r="AET88"/>
      <c r="AEU88"/>
      <c r="AEV88"/>
      <c r="AEW88"/>
      <c r="AEX88"/>
      <c r="AEY88"/>
      <c r="AEZ88"/>
      <c r="AFA88"/>
      <c r="AFB88"/>
      <c r="AFC88"/>
      <c r="AFD88"/>
      <c r="AFE88"/>
      <c r="AFF88"/>
      <c r="AFG88"/>
      <c r="AFH88"/>
      <c r="AFI88"/>
      <c r="AFJ88"/>
      <c r="AFK88"/>
      <c r="AFL88"/>
      <c r="AFM88"/>
      <c r="AFN88"/>
      <c r="AFO88"/>
      <c r="AFP88"/>
      <c r="AFQ88"/>
      <c r="AFR88"/>
      <c r="AFS88"/>
      <c r="AFT88"/>
      <c r="AFU88"/>
      <c r="AFV88"/>
      <c r="AFW88"/>
      <c r="AFX88"/>
      <c r="AFY88"/>
      <c r="AFZ88"/>
      <c r="AGA88"/>
      <c r="AGB88"/>
      <c r="AGC88"/>
      <c r="AGD88"/>
      <c r="AGE88"/>
      <c r="AGF88"/>
      <c r="AGG88"/>
      <c r="AGH88"/>
      <c r="AGI88"/>
      <c r="AGJ88"/>
      <c r="AGK88"/>
      <c r="AGL88"/>
      <c r="AGM88"/>
      <c r="AGN88"/>
      <c r="AGO88"/>
      <c r="AGP88"/>
      <c r="AGQ88"/>
      <c r="AGR88"/>
      <c r="AGS88"/>
      <c r="AGT88"/>
      <c r="AGU88"/>
      <c r="AGV88"/>
      <c r="AGW88"/>
      <c r="AGX88"/>
      <c r="AGY88"/>
      <c r="AGZ88"/>
      <c r="AHA88"/>
      <c r="AHB88"/>
      <c r="AHC88"/>
      <c r="AHD88"/>
      <c r="AHE88"/>
      <c r="AHF88"/>
      <c r="AHG88"/>
      <c r="AHH88"/>
      <c r="AHI88"/>
      <c r="AHJ88"/>
      <c r="AHK88"/>
      <c r="AHL88"/>
      <c r="AHM88"/>
      <c r="AHN88"/>
      <c r="AHO88"/>
      <c r="AHP88"/>
      <c r="AHQ88"/>
      <c r="AHR88"/>
      <c r="AHS88"/>
      <c r="AHT88"/>
      <c r="AHU88"/>
      <c r="AHV88"/>
      <c r="AHW88"/>
      <c r="AHX88"/>
      <c r="AHY88"/>
      <c r="AHZ88"/>
      <c r="AIA88"/>
      <c r="AIB88"/>
      <c r="AIC88"/>
      <c r="AID88"/>
      <c r="AIE88"/>
      <c r="AIF88"/>
      <c r="AIG88"/>
      <c r="AIH88"/>
      <c r="AII88"/>
      <c r="AIJ88"/>
      <c r="AIK88"/>
      <c r="AIL88"/>
      <c r="AIM88"/>
      <c r="AIN88"/>
      <c r="AIO88"/>
      <c r="AIP88"/>
      <c r="AIQ88"/>
      <c r="AIR88"/>
      <c r="AIS88"/>
      <c r="AIT88"/>
      <c r="AIU88"/>
      <c r="AIV88"/>
      <c r="AIW88"/>
      <c r="AIX88"/>
      <c r="AIY88"/>
      <c r="AIZ88"/>
      <c r="AJA88"/>
      <c r="AJB88"/>
      <c r="AJC88"/>
      <c r="AJD88"/>
      <c r="AJE88"/>
      <c r="AJF88"/>
      <c r="AJG88"/>
      <c r="AJH88"/>
      <c r="AJI88"/>
      <c r="AJJ88"/>
      <c r="AJK88"/>
      <c r="AJL88"/>
      <c r="AJM88"/>
      <c r="AJN88"/>
      <c r="AJO88"/>
      <c r="AJP88"/>
      <c r="AJQ88"/>
      <c r="AJR88"/>
      <c r="AJS88"/>
      <c r="AJT88"/>
      <c r="AJU88"/>
      <c r="AJV88"/>
      <c r="AJW88"/>
      <c r="AJX88"/>
      <c r="AJY88"/>
      <c r="AJZ88"/>
      <c r="AKA88"/>
      <c r="AKB88"/>
      <c r="AKC88"/>
      <c r="AKD88"/>
      <c r="AKE88"/>
      <c r="AKF88"/>
      <c r="AKG88"/>
      <c r="AKH88"/>
      <c r="AKI88"/>
      <c r="AKJ88"/>
      <c r="AKK88"/>
      <c r="AKL88"/>
      <c r="AKM88"/>
      <c r="AKN88"/>
      <c r="AKO88"/>
      <c r="AKP88"/>
      <c r="AKQ88"/>
      <c r="AKR88"/>
      <c r="AKS88"/>
      <c r="AKT88"/>
      <c r="AKU88"/>
      <c r="AKV88"/>
      <c r="AKW88"/>
      <c r="AKX88"/>
      <c r="AKY88"/>
      <c r="AKZ88"/>
      <c r="ALA88"/>
      <c r="ALB88"/>
      <c r="ALC88"/>
      <c r="ALD88"/>
      <c r="ALE88"/>
      <c r="ALF88"/>
      <c r="ALG88"/>
      <c r="ALH88"/>
      <c r="ALI88"/>
      <c r="ALJ88"/>
      <c r="ALK88"/>
      <c r="ALL88"/>
      <c r="ALM88"/>
      <c r="ALN88"/>
      <c r="ALO88"/>
      <c r="ALP88"/>
      <c r="ALQ88"/>
      <c r="ALR88"/>
      <c r="ALS88"/>
      <c r="ALT88"/>
      <c r="ALU88"/>
      <c r="ALV88"/>
      <c r="ALW88"/>
      <c r="ALX88"/>
      <c r="ALY88"/>
      <c r="ALZ88"/>
      <c r="AMA88"/>
      <c r="AMB88"/>
      <c r="AMC88"/>
      <c r="AMD88"/>
      <c r="AME88"/>
      <c r="AMF88"/>
      <c r="AMG88"/>
      <c r="AMH88"/>
      <c r="AMI88"/>
    </row>
    <row r="89" spans="1:1023" x14ac:dyDescent="0.2">
      <c r="A89"/>
      <c r="B89"/>
      <c r="C89"/>
      <c r="D89" s="78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  <c r="AAR89"/>
      <c r="AAS89"/>
      <c r="AAT89"/>
      <c r="AAU89"/>
      <c r="AAV89"/>
      <c r="AAW89"/>
      <c r="AAX89"/>
      <c r="AAY89"/>
      <c r="AAZ89"/>
      <c r="ABA89"/>
      <c r="ABB89"/>
      <c r="ABC89"/>
      <c r="ABD89"/>
      <c r="ABE89"/>
      <c r="ABF89"/>
      <c r="ABG89"/>
      <c r="ABH89"/>
      <c r="ABI89"/>
      <c r="ABJ89"/>
      <c r="ABK89"/>
      <c r="ABL89"/>
      <c r="ABM89"/>
      <c r="ABN89"/>
      <c r="ABO89"/>
      <c r="ABP89"/>
      <c r="ABQ89"/>
      <c r="ABR89"/>
      <c r="ABS89"/>
      <c r="ABT89"/>
      <c r="ABU89"/>
      <c r="ABV89"/>
      <c r="ABW89"/>
      <c r="ABX89"/>
      <c r="ABY89"/>
      <c r="ABZ89"/>
      <c r="ACA89"/>
      <c r="ACB89"/>
      <c r="ACC89"/>
      <c r="ACD89"/>
      <c r="ACE89"/>
      <c r="ACF89"/>
      <c r="ACG89"/>
      <c r="ACH89"/>
      <c r="ACI89"/>
      <c r="ACJ89"/>
      <c r="ACK89"/>
      <c r="ACL89"/>
      <c r="ACM89"/>
      <c r="ACN89"/>
      <c r="ACO89"/>
      <c r="ACP89"/>
      <c r="ACQ89"/>
      <c r="ACR89"/>
      <c r="ACS89"/>
      <c r="ACT89"/>
      <c r="ACU89"/>
      <c r="ACV89"/>
      <c r="ACW89"/>
      <c r="ACX89"/>
      <c r="ACY89"/>
      <c r="ACZ89"/>
      <c r="ADA89"/>
      <c r="ADB89"/>
      <c r="ADC89"/>
      <c r="ADD89"/>
      <c r="ADE89"/>
      <c r="ADF89"/>
      <c r="ADG89"/>
      <c r="ADH89"/>
      <c r="ADI89"/>
      <c r="ADJ89"/>
      <c r="ADK89"/>
      <c r="ADL89"/>
      <c r="ADM89"/>
      <c r="ADN89"/>
      <c r="ADO89"/>
      <c r="ADP89"/>
      <c r="ADQ89"/>
      <c r="ADR89"/>
      <c r="ADS89"/>
      <c r="ADT89"/>
      <c r="ADU89"/>
      <c r="ADV89"/>
      <c r="ADW89"/>
      <c r="ADX89"/>
      <c r="ADY89"/>
      <c r="ADZ89"/>
      <c r="AEA89"/>
      <c r="AEB89"/>
      <c r="AEC89"/>
      <c r="AED89"/>
      <c r="AEE89"/>
      <c r="AEF89"/>
      <c r="AEG89"/>
      <c r="AEH89"/>
      <c r="AEI89"/>
      <c r="AEJ89"/>
      <c r="AEK89"/>
      <c r="AEL89"/>
      <c r="AEM89"/>
      <c r="AEN89"/>
      <c r="AEO89"/>
      <c r="AEP89"/>
      <c r="AEQ89"/>
      <c r="AER89"/>
      <c r="AES89"/>
      <c r="AET89"/>
      <c r="AEU89"/>
      <c r="AEV89"/>
      <c r="AEW89"/>
      <c r="AEX89"/>
      <c r="AEY89"/>
      <c r="AEZ89"/>
      <c r="AFA89"/>
      <c r="AFB89"/>
      <c r="AFC89"/>
      <c r="AFD89"/>
      <c r="AFE89"/>
      <c r="AFF89"/>
      <c r="AFG89"/>
      <c r="AFH89"/>
      <c r="AFI89"/>
      <c r="AFJ89"/>
      <c r="AFK89"/>
      <c r="AFL89"/>
      <c r="AFM89"/>
      <c r="AFN89"/>
      <c r="AFO89"/>
      <c r="AFP89"/>
      <c r="AFQ89"/>
      <c r="AFR89"/>
      <c r="AFS89"/>
      <c r="AFT89"/>
      <c r="AFU89"/>
      <c r="AFV89"/>
      <c r="AFW89"/>
      <c r="AFX89"/>
      <c r="AFY89"/>
      <c r="AFZ89"/>
      <c r="AGA89"/>
      <c r="AGB89"/>
      <c r="AGC89"/>
      <c r="AGD89"/>
      <c r="AGE89"/>
      <c r="AGF89"/>
      <c r="AGG89"/>
      <c r="AGH89"/>
      <c r="AGI89"/>
      <c r="AGJ89"/>
      <c r="AGK89"/>
      <c r="AGL89"/>
      <c r="AGM89"/>
      <c r="AGN89"/>
      <c r="AGO89"/>
      <c r="AGP89"/>
      <c r="AGQ89"/>
      <c r="AGR89"/>
      <c r="AGS89"/>
      <c r="AGT89"/>
      <c r="AGU89"/>
      <c r="AGV89"/>
      <c r="AGW89"/>
      <c r="AGX89"/>
      <c r="AGY89"/>
      <c r="AGZ89"/>
      <c r="AHA89"/>
      <c r="AHB89"/>
      <c r="AHC89"/>
      <c r="AHD89"/>
      <c r="AHE89"/>
      <c r="AHF89"/>
      <c r="AHG89"/>
      <c r="AHH89"/>
      <c r="AHI89"/>
      <c r="AHJ89"/>
      <c r="AHK89"/>
      <c r="AHL89"/>
      <c r="AHM89"/>
      <c r="AHN89"/>
      <c r="AHO89"/>
      <c r="AHP89"/>
      <c r="AHQ89"/>
      <c r="AHR89"/>
      <c r="AHS89"/>
      <c r="AHT89"/>
      <c r="AHU89"/>
      <c r="AHV89"/>
      <c r="AHW89"/>
      <c r="AHX89"/>
      <c r="AHY89"/>
      <c r="AHZ89"/>
      <c r="AIA89"/>
      <c r="AIB89"/>
      <c r="AIC89"/>
      <c r="AID89"/>
      <c r="AIE89"/>
      <c r="AIF89"/>
      <c r="AIG89"/>
      <c r="AIH89"/>
      <c r="AII89"/>
      <c r="AIJ89"/>
      <c r="AIK89"/>
      <c r="AIL89"/>
      <c r="AIM89"/>
      <c r="AIN89"/>
      <c r="AIO89"/>
      <c r="AIP89"/>
      <c r="AIQ89"/>
      <c r="AIR89"/>
      <c r="AIS89"/>
      <c r="AIT89"/>
      <c r="AIU89"/>
      <c r="AIV89"/>
      <c r="AIW89"/>
      <c r="AIX89"/>
      <c r="AIY89"/>
      <c r="AIZ89"/>
      <c r="AJA89"/>
      <c r="AJB89"/>
      <c r="AJC89"/>
      <c r="AJD89"/>
      <c r="AJE89"/>
      <c r="AJF89"/>
      <c r="AJG89"/>
      <c r="AJH89"/>
      <c r="AJI89"/>
      <c r="AJJ89"/>
      <c r="AJK89"/>
      <c r="AJL89"/>
      <c r="AJM89"/>
      <c r="AJN89"/>
      <c r="AJO89"/>
      <c r="AJP89"/>
      <c r="AJQ89"/>
      <c r="AJR89"/>
      <c r="AJS89"/>
      <c r="AJT89"/>
      <c r="AJU89"/>
      <c r="AJV89"/>
      <c r="AJW89"/>
      <c r="AJX89"/>
      <c r="AJY89"/>
      <c r="AJZ89"/>
      <c r="AKA89"/>
      <c r="AKB89"/>
      <c r="AKC89"/>
      <c r="AKD89"/>
      <c r="AKE89"/>
      <c r="AKF89"/>
      <c r="AKG89"/>
      <c r="AKH89"/>
      <c r="AKI89"/>
      <c r="AKJ89"/>
      <c r="AKK89"/>
      <c r="AKL89"/>
      <c r="AKM89"/>
      <c r="AKN89"/>
      <c r="AKO89"/>
      <c r="AKP89"/>
      <c r="AKQ89"/>
      <c r="AKR89"/>
      <c r="AKS89"/>
      <c r="AKT89"/>
      <c r="AKU89"/>
      <c r="AKV89"/>
      <c r="AKW89"/>
      <c r="AKX89"/>
      <c r="AKY89"/>
      <c r="AKZ89"/>
      <c r="ALA89"/>
      <c r="ALB89"/>
      <c r="ALC89"/>
      <c r="ALD89"/>
      <c r="ALE89"/>
      <c r="ALF89"/>
      <c r="ALG89"/>
      <c r="ALH89"/>
      <c r="ALI89"/>
      <c r="ALJ89"/>
      <c r="ALK89"/>
      <c r="ALL89"/>
      <c r="ALM89"/>
      <c r="ALN89"/>
      <c r="ALO89"/>
      <c r="ALP89"/>
      <c r="ALQ89"/>
      <c r="ALR89"/>
      <c r="ALS89"/>
      <c r="ALT89"/>
      <c r="ALU89"/>
      <c r="ALV89"/>
      <c r="ALW89"/>
      <c r="ALX89"/>
      <c r="ALY89"/>
      <c r="ALZ89"/>
      <c r="AMA89"/>
      <c r="AMB89"/>
      <c r="AMC89"/>
      <c r="AMD89"/>
      <c r="AME89"/>
      <c r="AMF89"/>
      <c r="AMG89"/>
      <c r="AMH89"/>
      <c r="AMI89"/>
    </row>
  </sheetData>
  <sheetProtection selectLockedCells="1" selectUnlockedCells="1"/>
  <mergeCells count="37">
    <mergeCell ref="I10:J10"/>
    <mergeCell ref="K10:K11"/>
    <mergeCell ref="L10:L12"/>
    <mergeCell ref="A2:L2"/>
    <mergeCell ref="A3:L3"/>
    <mergeCell ref="A4:L4"/>
    <mergeCell ref="A5:L5"/>
    <mergeCell ref="A6:K6"/>
    <mergeCell ref="A7:K7"/>
    <mergeCell ref="C10:C12"/>
    <mergeCell ref="D10:D12"/>
    <mergeCell ref="E10:F10"/>
    <mergeCell ref="G10:G11"/>
    <mergeCell ref="H10:H11"/>
    <mergeCell ref="C68:L68"/>
    <mergeCell ref="C69:L69"/>
    <mergeCell ref="C70:D70"/>
    <mergeCell ref="A9:L9"/>
    <mergeCell ref="B10:B12"/>
    <mergeCell ref="A29:C29"/>
    <mergeCell ref="G29:H29"/>
    <mergeCell ref="I29:L29"/>
    <mergeCell ref="A30:L30"/>
    <mergeCell ref="A43:C43"/>
    <mergeCell ref="A67:C67"/>
    <mergeCell ref="G67:L67"/>
    <mergeCell ref="A66:C66"/>
    <mergeCell ref="G66:H66"/>
    <mergeCell ref="I66:L66"/>
    <mergeCell ref="A10:A12"/>
    <mergeCell ref="A61:L61"/>
    <mergeCell ref="G43:H43"/>
    <mergeCell ref="I43:L43"/>
    <mergeCell ref="A44:L44"/>
    <mergeCell ref="A60:C60"/>
    <mergeCell ref="G60:H60"/>
    <mergeCell ref="I60:L60"/>
  </mergeCells>
  <pageMargins left="0.7" right="0.7" top="0.75" bottom="0.75" header="0.3" footer="0.3"/>
  <pageSetup scale="45" orientation="portrait" r:id="rId1"/>
  <headerFooter>
    <oddHeader xml:space="preserve">&amp;REER #5-BR-L1408
Página &amp;P de &amp;N
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DA975974CC910D43B4A0FA0359B488E7" ma:contentTypeVersion="0" ma:contentTypeDescription="A content type to manage public (operations) IDB documents" ma:contentTypeScope="" ma:versionID="6252e2957d2e01b40184855ceae1b64c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d313c5b03f50677e08b791a98de73599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4f5b06c0-f351-4ec4-ba3e-eabde8538985}" ma:internalName="TaxCatchAll" ma:showField="CatchAllData" ma:web="45937d2a-35eb-42bb-b6ac-38e255243b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4f5b06c0-f351-4ec4-ba3e-eabde8538985}" ma:internalName="TaxCatchAllLabel" ma:readOnly="true" ma:showField="CatchAllDataLabel" ma:web="45937d2a-35eb-42bb-b6ac-38e255243b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Document_x0020_Type xmlns="9c571b2f-e523-4ab2-ba2e-09e151a03ef4" xsi:nil="true"/>
    <Abstract xmlns="9c571b2f-e523-4ab2-ba2e-09e151a03ef4" xsi:nil="true"/>
    <j8b96605ee2f4c4e988849e658583fee xmlns="9c571b2f-e523-4ab2-ba2e-09e151a03ef4">
      <Terms xmlns="http://schemas.microsoft.com/office/infopath/2007/PartnerControls"/>
    </j8b96605ee2f4c4e988849e658583fee>
    <Disclosure_x0020_Activity xmlns="9c571b2f-e523-4ab2-ba2e-09e151a03ef4">Loan Proposal</Disclosure_x0020_Activity>
    <Key_x0020_Document xmlns="9c571b2f-e523-4ab2-ba2e-09e151a03ef4">false</Key_x0020_Document>
    <Division_x0020_or_x0020_Unit xmlns="9c571b2f-e523-4ab2-ba2e-09e151a03ef4">SCL/SPH</Division_x0020_or_x0020_Unit>
    <Other_x0020_Author xmlns="9c571b2f-e523-4ab2-ba2e-09e151a03ef4" xsi:nil="true"/>
    <Region xmlns="9c571b2f-e523-4ab2-ba2e-09e151a03ef4" xsi:nil="true"/>
    <IDBDocs_x0020_Number xmlns="9c571b2f-e523-4ab2-ba2e-09e151a03ef4">39695052</IDBDocs_x0020_Number>
    <Document_x0020_Author xmlns="9c571b2f-e523-4ab2-ba2e-09e151a03ef4">Rocha, Marcia Gomes</Document_x0020_Author>
    <Publication_x0020_Type xmlns="9c571b2f-e523-4ab2-ba2e-09e151a03ef4" xsi:nil="true"/>
    <Operation_x0020_Type xmlns="9c571b2f-e523-4ab2-ba2e-09e151a03ef4" xsi:nil="true"/>
    <TaxCatchAll xmlns="9c571b2f-e523-4ab2-ba2e-09e151a03ef4">
      <Value>4</Value>
      <Value>3</Value>
    </TaxCatchAll>
    <Fiscal_x0020_Year_x0020_IDB xmlns="9c571b2f-e523-4ab2-ba2e-09e151a03ef4">2015</Fiscal_x0020_Year_x0020_IDB>
    <Issue_x0020_Dat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Project_x0020_Number xmlns="9c571b2f-e523-4ab2-ba2e-09e151a03ef4">BR-L1408</Project_x0020_Number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a6dff32e-d477-44cd-a56b-85efe9e0a56c</TermId>
        </TermInfo>
      </Terms>
    </o5138a91267540169645e33d09c9ddc6>
    <Package_x0020_Code xmlns="9c571b2f-e523-4ab2-ba2e-09e151a03ef4" xsi:nil="true"/>
    <Migration_x0020_Info xmlns="9c571b2f-e523-4ab2-ba2e-09e151a03ef4">&lt;Data&gt;&lt;APPLICATION&gt;MS EXCEL&lt;/APPLICATION&gt;&lt;USER_STAGE&gt;Loan Proposal&lt;/USER_STAGE&gt;&lt;APPROVAL_CODE&gt;CG&lt;/APPROVAL_CODE&gt;&lt;APPROVAL_DESC&gt;Committee of the Whole&lt;/APPROVAL_DESC&gt;&lt;PD_OBJ_TYPE&gt;0&lt;/PD_OBJ_TYPE&gt;&lt;MAKERECORD&gt;N&lt;/MAKERECORD&gt;&lt;/Data&gt;</Migration_x0020_Info>
    <Approval_x0020_Number xmlns="9c571b2f-e523-4ab2-ba2e-09e151a03ef4" xsi:nil="true"/>
    <Access_x0020_to_x0020_Information_x00a0_Policy xmlns="9c571b2f-e523-4ab2-ba2e-09e151a03ef4">Public</Access_x0020_to_x0020_Information_x00a0_Policy>
    <Business_x0020_Area xmlns="9c571b2f-e523-4ab2-ba2e-09e151a03ef4" xsi:nil="true"/>
    <SISCOR_x0020_Number xmlns="9c571b2f-e523-4ab2-ba2e-09e151a03ef4" xsi:nil="true"/>
    <Webtopic xmlns="9c571b2f-e523-4ab2-ba2e-09e151a03ef4">SA-ENF</Webtopic>
    <Identifier xmlns="9c571b2f-e523-4ab2-ba2e-09e151a03ef4"> </Identifier>
    <Publishing_x0020_House xmlns="9c571b2f-e523-4ab2-ba2e-09e151a03ef4" xsi:nil="true"/>
    <Document_x0020_Language_x0020_IDB xmlns="9c571b2f-e523-4ab2-ba2e-09e151a03ef4">Portuguese</Document_x0020_Language_x0020_IDB>
    <KP_x0020_Topics xmlns="9c571b2f-e523-4ab2-ba2e-09e151a03ef4" xsi:nil="true"/>
    <Phase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IDBDocs</TermName>
          <TermId xmlns="http://schemas.microsoft.com/office/infopath/2007/PartnerControls">cca77002-e150-4b2d-ab1f-1d7a7cdcae16</TermId>
        </TermInfo>
      </Terms>
    </fd0e48b6a66848a9885f717e5bbf40c4>
    <e559ffcc31d34167856647188be35015 xmlns="9c571b2f-e523-4ab2-ba2e-09e151a03ef4">
      <Terms xmlns="http://schemas.microsoft.com/office/infopath/2007/PartnerControls"/>
    </e559ffcc31d34167856647188be35015>
    <c456731dbc904a5fb605ec556c33e883 xmlns="9c571b2f-e523-4ab2-ba2e-09e151a03ef4">
      <Terms xmlns="http://schemas.microsoft.com/office/infopath/2007/PartnerControls"/>
    </c456731dbc904a5fb605ec556c33e883>
    <Editor1 xmlns="9c571b2f-e523-4ab2-ba2e-09e151a03ef4" xsi:nil="true"/>
  </documentManagement>
</p:properties>
</file>

<file path=customXml/itemProps1.xml><?xml version="1.0" encoding="utf-8"?>
<ds:datastoreItem xmlns:ds="http://schemas.openxmlformats.org/officeDocument/2006/customXml" ds:itemID="{F86CF2FA-4292-4621-9772-415E82933058}"/>
</file>

<file path=customXml/itemProps2.xml><?xml version="1.0" encoding="utf-8"?>
<ds:datastoreItem xmlns:ds="http://schemas.openxmlformats.org/officeDocument/2006/customXml" ds:itemID="{BE98F956-1E17-460F-A328-4A9DF6B9C3DA}"/>
</file>

<file path=customXml/itemProps3.xml><?xml version="1.0" encoding="utf-8"?>
<ds:datastoreItem xmlns:ds="http://schemas.openxmlformats.org/officeDocument/2006/customXml" ds:itemID="{10C35E45-4FD0-4E10-9436-C64C9D243A33}"/>
</file>

<file path=customXml/itemProps4.xml><?xml version="1.0" encoding="utf-8"?>
<ds:datastoreItem xmlns:ds="http://schemas.openxmlformats.org/officeDocument/2006/customXml" ds:itemID="{8A8F7517-A7A6-44EC-805C-1295286B54F8}"/>
</file>

<file path=customXml/itemProps5.xml><?xml version="1.0" encoding="utf-8"?>
<ds:datastoreItem xmlns:ds="http://schemas.openxmlformats.org/officeDocument/2006/customXml" ds:itemID="{2581D34A-6675-4ABC-A697-800E1EEA71A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PA PROEXMAES II p Comp</vt:lpstr>
      <vt:lpstr>Por Metodo</vt:lpstr>
      <vt:lpstr>Print_Area_1_1_11</vt:lpstr>
      <vt:lpstr>Z_3BCC5652_E933_4802_AC1B_419DE262F42F_.wvu.PrintArea_11</vt:lpstr>
      <vt:lpstr>Z_B7257C54_169C_4A62_B746_4C283C6B24C3_.wvu.PrintArea_11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LP enlace requerido _5 Plan de adquisiciones</dc:title>
  <dc:creator>Flavianne Santos Soares</dc:creator>
  <cp:lastModifiedBy>Inter-American Development Bank</cp:lastModifiedBy>
  <cp:revision>0</cp:revision>
  <cp:lastPrinted>2015-06-10T19:29:02Z</cp:lastPrinted>
  <dcterms:created xsi:type="dcterms:W3CDTF">2015-05-27T19:42:00Z</dcterms:created>
  <dcterms:modified xsi:type="dcterms:W3CDTF">2016-06-24T22:06:54Z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Sub_x002d_Sector">
    <vt:lpwstr/>
  </property>
  <property fmtid="{D5CDD505-2E9C-101B-9397-08002B2CF9AE}" pid="4" name="ContentTypeId">
    <vt:lpwstr>0x01010046CF21643EE8D14686A648AA6DAD089200DA975974CC910D43B4A0FA0359B488E7</vt:lpwstr>
  </property>
  <property fmtid="{D5CDD505-2E9C-101B-9397-08002B2CF9AE}" pid="5" name="TaxKeywordTaxHTField">
    <vt:lpwstr/>
  </property>
  <property fmtid="{D5CDD505-2E9C-101B-9397-08002B2CF9AE}" pid="6" name="Series Operations IDB">
    <vt:lpwstr>3;#Unclassified|a6dff32e-d477-44cd-a56b-85efe9e0a56c</vt:lpwstr>
  </property>
  <property fmtid="{D5CDD505-2E9C-101B-9397-08002B2CF9AE}" pid="7" name="Sub-Sector">
    <vt:lpwstr/>
  </property>
  <property fmtid="{D5CDD505-2E9C-101B-9397-08002B2CF9AE}" pid="8" name="Country">
    <vt:lpwstr/>
  </property>
  <property fmtid="{D5CDD505-2E9C-101B-9397-08002B2CF9AE}" pid="9" name="Fund IDB">
    <vt:lpwstr/>
  </property>
  <property fmtid="{D5CDD505-2E9C-101B-9397-08002B2CF9AE}" pid="10" name="Series_x0020_Operations_x0020_IDB">
    <vt:lpwstr>3;#Unclassified|a6dff32e-d477-44cd-a56b-85efe9e0a56c</vt:lpwstr>
  </property>
  <property fmtid="{D5CDD505-2E9C-101B-9397-08002B2CF9AE}" pid="11" name="To:">
    <vt:lpwstr/>
  </property>
  <property fmtid="{D5CDD505-2E9C-101B-9397-08002B2CF9AE}" pid="12" name="From:">
    <vt:lpwstr/>
  </property>
  <property fmtid="{D5CDD505-2E9C-101B-9397-08002B2CF9AE}" pid="13" name="Sector IDB">
    <vt:lpwstr/>
  </property>
  <property fmtid="{D5CDD505-2E9C-101B-9397-08002B2CF9AE}" pid="14" name="Function Operations IDB">
    <vt:lpwstr>4;#IDBDocs|cca77002-e150-4b2d-ab1f-1d7a7cdcae16</vt:lpwstr>
  </property>
</Properties>
</file>