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ES-TCP/ES-T1243/30 Planning and Followup/"/>
    </mc:Choice>
  </mc:AlternateContent>
  <xr:revisionPtr revIDLastSave="1" documentId="11_B4BB6F021F42E970B9911C1EFA6C777C4FBF83B4" xr6:coauthVersionLast="31" xr6:coauthVersionMax="31" xr10:uidLastSave="{F2A1F181-0AF0-43A0-BB23-29AFCA37903B}"/>
  <bookViews>
    <workbookView xWindow="0" yWindow="0" windowWidth="28800" windowHeight="12210" xr2:uid="{00000000-000D-0000-FFFF-FFFF00000000}"/>
  </bookViews>
  <sheets>
    <sheet name="Plan de Adquisiciones" sheetId="1" r:id="rId1"/>
    <sheet name="Hoja1" sheetId="2" r:id="rId2"/>
  </sheets>
  <definedNames>
    <definedName name="_xlnm.Print_Area" localSheetId="0">'Plan de Adquisiciones'!$A$1:$J$48</definedName>
    <definedName name="_xlnm.Print_Titles" localSheetId="0">'Plan de Adquisiciones'!$2:$8</definedName>
  </definedNames>
  <calcPr calcId="179017"/>
</workbook>
</file>

<file path=xl/calcChain.xml><?xml version="1.0" encoding="utf-8"?>
<calcChain xmlns="http://schemas.openxmlformats.org/spreadsheetml/2006/main">
  <c r="C23" i="1" l="1"/>
  <c r="C25" i="1" l="1"/>
  <c r="C33" i="1"/>
  <c r="C32" i="1"/>
  <c r="C31" i="1"/>
  <c r="H23" i="2" l="1"/>
  <c r="G22" i="2"/>
  <c r="F22" i="2"/>
  <c r="E22" i="2"/>
  <c r="G18" i="2"/>
  <c r="F18" i="2"/>
  <c r="E18" i="2"/>
  <c r="H19" i="2"/>
  <c r="G14" i="2"/>
  <c r="F14" i="2"/>
  <c r="E14" i="2"/>
  <c r="H15" i="2"/>
  <c r="E9" i="2"/>
  <c r="K9" i="2"/>
  <c r="J9" i="2"/>
  <c r="I9" i="2"/>
  <c r="H9" i="2"/>
  <c r="G9" i="2"/>
  <c r="F9" i="2"/>
  <c r="L8" i="2"/>
  <c r="H14" i="2" l="1"/>
  <c r="H22" i="2"/>
  <c r="H18" i="2"/>
  <c r="L9" i="2"/>
  <c r="C36" i="1" l="1"/>
  <c r="C40" i="1" l="1"/>
  <c r="C42" i="1" l="1"/>
</calcChain>
</file>

<file path=xl/sharedStrings.xml><?xml version="1.0" encoding="utf-8"?>
<sst xmlns="http://schemas.openxmlformats.org/spreadsheetml/2006/main" count="192" uniqueCount="98">
  <si>
    <t>País: El Salvador</t>
  </si>
  <si>
    <t>Número del Proyecto: ES-T1243</t>
  </si>
  <si>
    <t>N. de Ref.</t>
  </si>
  <si>
    <t xml:space="preserve">Costo Estimado de la Adquisi-ción </t>
  </si>
  <si>
    <t>Método de Adquisi-ción</t>
  </si>
  <si>
    <t>Revisión de Adquisición</t>
  </si>
  <si>
    <t>(ex-ante o ex–post)</t>
  </si>
  <si>
    <t>Fuente de Financiamiento y Porcentaje</t>
  </si>
  <si>
    <t>Fecha Estimada de Anuncio de Adquisición o del Inicio de la Contratación</t>
  </si>
  <si>
    <t xml:space="preserve">Revisión Técnica del JEP </t>
  </si>
  <si>
    <t>Comentarios</t>
  </si>
  <si>
    <t>BID</t>
  </si>
  <si>
    <t>%</t>
  </si>
  <si>
    <t>COMPONENTE 1. Desarrollo del Modelo de intervención CMJ.</t>
  </si>
  <si>
    <t>C1</t>
  </si>
  <si>
    <t>CONSULTORÍA 1. Diseño del modelo de orientación para las jóvenes/ adolescentes en CM</t>
  </si>
  <si>
    <t>CCIN</t>
  </si>
  <si>
    <t>ex–post</t>
  </si>
  <si>
    <t>ex-ante</t>
  </si>
  <si>
    <t>C2</t>
  </si>
  <si>
    <t>CONSULTORÍA 2.Diseño de modelo para habilidades para la vida, competencias socioemocionales y planes de vida</t>
  </si>
  <si>
    <t>C3</t>
  </si>
  <si>
    <t>CONSULTORÍA 3. Diseño de la orientación vocacional para las jóvenes (actividades ferias de empleo, visitas guiadas a universidades/ empresas)</t>
  </si>
  <si>
    <t>C4</t>
  </si>
  <si>
    <t>CONSULTORÍA 4. Diseño del modelo educativo para el desarrollo de competencias laborales y /o emprendedoras para las adolescentes</t>
  </si>
  <si>
    <t>C5</t>
  </si>
  <si>
    <t>CONSULTORÍA 5. Diseño del modelo de consejería en Salud Sexual y Reproductiva de acuerdo a lineamientos del MINSAL</t>
  </si>
  <si>
    <t>C6</t>
  </si>
  <si>
    <t>CONSULTORÍA 6. Diseño del modelo de escuela para la familia</t>
  </si>
  <si>
    <t>C8</t>
  </si>
  <si>
    <t xml:space="preserve">CONSULTORÍA 8.Implementación del modelo integral de atención </t>
  </si>
  <si>
    <t>C9</t>
  </si>
  <si>
    <t>CONSULTORÍA 9. Elaboración del manual operativo de CMJ</t>
  </si>
  <si>
    <t>COMPONENTE 2. Evaluación de la efectividad de CMJ</t>
  </si>
  <si>
    <t>C10</t>
  </si>
  <si>
    <t>CONSULTORÍA 10. Levantamiento de datos de la evaluación de impacto</t>
  </si>
  <si>
    <t>SCC</t>
  </si>
  <si>
    <t>C11</t>
  </si>
  <si>
    <t>CONSULTORÍA 11. Apoyo técnico para la calidad de los datos</t>
  </si>
  <si>
    <t>C12</t>
  </si>
  <si>
    <t>CONSULTORÍA 12. Apoyo técnico para el diseño y Análisis de datos</t>
  </si>
  <si>
    <t>Gestión y auditorías</t>
  </si>
  <si>
    <t>C 13</t>
  </si>
  <si>
    <t>CONSULTORÍA 13. Coordinadora operativa del proyecto (2 años)</t>
  </si>
  <si>
    <t>C 5</t>
  </si>
  <si>
    <t>CONSULTORÍA 14. Auditoría</t>
  </si>
  <si>
    <r>
      <t>(1)</t>
    </r>
    <r>
      <rPr>
        <sz val="10"/>
        <color theme="1"/>
        <rFont val="Arial"/>
        <family val="2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“Este es un agrupamiento de aproximadamente 4 pasajes para participar en ferias de la región durante el año X y X1.</t>
    </r>
  </si>
  <si>
    <r>
      <t>(2)</t>
    </r>
    <r>
      <rPr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Bienes y Obras</t>
    </r>
    <r>
      <rPr>
        <sz val="10"/>
        <color theme="1"/>
        <rFont val="Arial"/>
        <family val="2"/>
      </rPr>
      <t xml:space="preserve">: </t>
    </r>
    <r>
      <rPr>
        <b/>
        <sz val="10"/>
        <color theme="1"/>
        <rFont val="Arial"/>
        <family val="2"/>
      </rPr>
      <t>LP</t>
    </r>
    <r>
      <rPr>
        <sz val="10"/>
        <color theme="1"/>
        <rFont val="Arial"/>
        <family val="2"/>
      </rPr>
      <t xml:space="preserve">: Licitación Pública;  </t>
    </r>
    <r>
      <rPr>
        <b/>
        <sz val="10"/>
        <color theme="1"/>
        <rFont val="Arial"/>
        <family val="2"/>
      </rPr>
      <t>CP</t>
    </r>
    <r>
      <rPr>
        <sz val="10"/>
        <color theme="1"/>
        <rFont val="Arial"/>
        <family val="2"/>
      </rPr>
      <t xml:space="preserve">: Comparación de Precios;  </t>
    </r>
    <r>
      <rPr>
        <b/>
        <sz val="10"/>
        <color theme="1"/>
        <rFont val="Arial"/>
        <family val="2"/>
      </rPr>
      <t>CD</t>
    </r>
    <r>
      <rPr>
        <sz val="10"/>
        <color theme="1"/>
        <rFont val="Arial"/>
        <family val="2"/>
      </rPr>
      <t xml:space="preserve">: Contratación Directa.    </t>
    </r>
  </si>
  <si>
    <r>
      <t>(2)</t>
    </r>
    <r>
      <rPr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Firmas de consultoría</t>
    </r>
    <r>
      <rPr>
        <sz val="10"/>
        <color theme="1"/>
        <rFont val="Arial"/>
        <family val="2"/>
      </rPr>
      <t xml:space="preserve">: </t>
    </r>
    <r>
      <rPr>
        <b/>
        <sz val="10"/>
        <color theme="1"/>
        <rFont val="Arial"/>
        <family val="2"/>
      </rPr>
      <t>SCC</t>
    </r>
    <r>
      <rPr>
        <sz val="10"/>
        <color theme="1"/>
        <rFont val="Arial"/>
        <family val="2"/>
      </rPr>
      <t xml:space="preserve">: Selección Basada en la Calificación de los Consultores; </t>
    </r>
    <r>
      <rPr>
        <b/>
        <sz val="10"/>
        <color theme="1"/>
        <rFont val="Arial"/>
        <family val="2"/>
      </rPr>
      <t>SBCC</t>
    </r>
    <r>
      <rPr>
        <sz val="10"/>
        <color theme="1"/>
        <rFont val="Arial"/>
        <family val="2"/>
      </rPr>
      <t xml:space="preserve">: Selección Basada en Calidad y Costo; </t>
    </r>
    <r>
      <rPr>
        <b/>
        <sz val="10"/>
        <color theme="1"/>
        <rFont val="Arial"/>
        <family val="2"/>
      </rPr>
      <t>SBMC:</t>
    </r>
    <r>
      <rPr>
        <sz val="10"/>
        <color theme="1"/>
        <rFont val="Arial"/>
        <family val="2"/>
      </rPr>
      <t xml:space="preserve"> Selección Basada en el Menor Costo; </t>
    </r>
    <r>
      <rPr>
        <b/>
        <sz val="10"/>
        <color theme="1"/>
        <rFont val="Arial"/>
        <family val="2"/>
      </rPr>
      <t>SBPF:</t>
    </r>
    <r>
      <rPr>
        <sz val="10"/>
        <color theme="1"/>
        <rFont val="Arial"/>
        <family val="2"/>
      </rPr>
      <t xml:space="preserve"> Selección Basada en Presupuesto Fijo;</t>
    </r>
    <r>
      <rPr>
        <b/>
        <sz val="10"/>
        <color theme="1"/>
        <rFont val="Arial"/>
        <family val="2"/>
      </rPr>
      <t xml:space="preserve"> SD</t>
    </r>
    <r>
      <rPr>
        <sz val="10"/>
        <color theme="1"/>
        <rFont val="Arial"/>
        <family val="2"/>
      </rPr>
      <t xml:space="preserve">: Selección Directa; </t>
    </r>
    <r>
      <rPr>
        <b/>
        <sz val="10"/>
        <color theme="1"/>
        <rFont val="Arial"/>
        <family val="2"/>
      </rPr>
      <t>SBC</t>
    </r>
    <r>
      <rPr>
        <sz val="10"/>
        <color theme="1"/>
        <rFont val="Arial"/>
        <family val="2"/>
      </rPr>
      <t>: Selección Basada en Calidad</t>
    </r>
  </si>
  <si>
    <r>
      <t xml:space="preserve">(2) </t>
    </r>
    <r>
      <rPr>
        <b/>
        <u/>
        <sz val="10"/>
        <color theme="1"/>
        <rFont val="Arial"/>
        <family val="2"/>
      </rPr>
      <t>Consultores Individuales</t>
    </r>
    <r>
      <rPr>
        <sz val="10"/>
        <color theme="1"/>
        <rFont val="Arial"/>
        <family val="2"/>
      </rPr>
      <t xml:space="preserve">: </t>
    </r>
    <r>
      <rPr>
        <b/>
        <sz val="10"/>
        <color theme="1"/>
        <rFont val="Arial"/>
        <family val="2"/>
      </rPr>
      <t>CCIN</t>
    </r>
    <r>
      <rPr>
        <sz val="10"/>
        <color theme="1"/>
        <rFont val="Arial"/>
        <family val="2"/>
      </rPr>
      <t xml:space="preserve">: Selección basada en la Comparación de Calificaciones Consultor Individual; </t>
    </r>
    <r>
      <rPr>
        <b/>
        <sz val="10"/>
        <color theme="1"/>
        <rFont val="Arial"/>
        <family val="2"/>
      </rPr>
      <t>SD</t>
    </r>
    <r>
      <rPr>
        <sz val="10"/>
        <color theme="1"/>
        <rFont val="Arial"/>
        <family val="2"/>
      </rPr>
      <t xml:space="preserve">: Selección Directa. </t>
    </r>
  </si>
  <si>
    <r>
      <t>(3)</t>
    </r>
    <r>
      <rPr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 xml:space="preserve"> Revisión ex-ante/ ex-post</t>
    </r>
    <r>
      <rPr>
        <sz val="10"/>
        <color theme="1"/>
        <rFont val="Arial"/>
        <family val="2"/>
      </rPr>
      <t>. En general, dependiendo de la capacidad institucional y el nivel de riesgo asociados a las adquisiciones la modalidad estándar es revisión ex-post. Para procesos críticos o complejos podrá establecerse la revisión ex-ante.</t>
    </r>
  </si>
  <si>
    <r>
      <t>(4)</t>
    </r>
    <r>
      <rPr>
        <sz val="10"/>
        <color theme="1"/>
        <rFont val="Arial"/>
        <family val="2"/>
      </rPr>
      <t xml:space="preserve">  </t>
    </r>
    <r>
      <rPr>
        <b/>
        <u/>
        <sz val="10"/>
        <color theme="1"/>
        <rFont val="Arial"/>
        <family val="2"/>
      </rPr>
      <t>Revisión técnica</t>
    </r>
    <r>
      <rPr>
        <sz val="10"/>
        <color theme="1"/>
        <rFont val="Arial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</si>
  <si>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Descripción de las Adquisiciones</t>
  </si>
  <si>
    <t>Local/otro</t>
  </si>
  <si>
    <t>Ex post</t>
  </si>
  <si>
    <t>SDNC 1</t>
  </si>
  <si>
    <t>CP</t>
  </si>
  <si>
    <t>Q3 2017</t>
  </si>
  <si>
    <t>SDNC 2</t>
  </si>
  <si>
    <t>SERVICIO DE NO CONSULTORÍA 2. Estrategia de entrega de los servicios y de promoción de CMJ</t>
  </si>
  <si>
    <t>SERVICIO DE NO CONSULTORÍA. Servicios de alimentación para jornadas de trabajo</t>
  </si>
  <si>
    <t>ex post</t>
  </si>
  <si>
    <t>SDNC 3</t>
  </si>
  <si>
    <t>SERVICIOS DE NO CONSULTORÍA 3. Socialización del Modelo de Ciudad Mujer Joven con enlaces institucionales</t>
  </si>
  <si>
    <t>SUBTOTAL</t>
  </si>
  <si>
    <t>TOTAL</t>
  </si>
  <si>
    <t>Imprevistos</t>
  </si>
  <si>
    <t>Q2 2018</t>
  </si>
  <si>
    <t>Q1 2019</t>
  </si>
  <si>
    <t>Metodólogo para el levantamiento de la línea base</t>
  </si>
  <si>
    <t>Programador para el levantamiento de la línea base</t>
  </si>
  <si>
    <t>Auxiliar de Campo para el levantamiento de la línea base</t>
  </si>
  <si>
    <t>Encuestadores para el levantamiento de la línea base</t>
  </si>
  <si>
    <t>Supervisor/a para el levantamiento de línea de base</t>
  </si>
  <si>
    <t>Motoristas para el levantamiento de la línea base</t>
  </si>
  <si>
    <t>Digitadores para el levantamiento de la línea base</t>
  </si>
  <si>
    <t>Papelería e insumos para el personal del levantamiento de la línea base</t>
  </si>
  <si>
    <t>SDNC 4</t>
  </si>
  <si>
    <t>C20</t>
  </si>
  <si>
    <t>Q1 2018</t>
  </si>
  <si>
    <t>Q3 2018</t>
  </si>
  <si>
    <t>ATN/OC-15403-ES Ciudad Mujer Joven: Apoyando el empoderamiento de las adolescentes en El Salvador</t>
  </si>
  <si>
    <t xml:space="preserve">PLAN DE ADQUISICIONES  </t>
  </si>
  <si>
    <t>Monto límite para revisión ex post de adquisiciones: n/a</t>
  </si>
  <si>
    <t>C19</t>
  </si>
  <si>
    <t>Consultoría para el desarrollo del sistema de registro de Ciudad Mujer Joven</t>
  </si>
  <si>
    <t>Consultoría para el monitoreo de la implementación del programa Ciudad Mujer Joven</t>
  </si>
  <si>
    <t>SDNC7</t>
  </si>
  <si>
    <t>SDNC8</t>
  </si>
  <si>
    <t>SDNC9</t>
  </si>
  <si>
    <t>SDNC10</t>
  </si>
  <si>
    <t>SDNC11</t>
  </si>
  <si>
    <t>SDNC12</t>
  </si>
  <si>
    <t>CD</t>
  </si>
  <si>
    <t>SD</t>
  </si>
  <si>
    <t>Fecha: 12 de febrero de 2018</t>
  </si>
  <si>
    <t>B1</t>
  </si>
  <si>
    <t>Pendiente de solicitar. Se solicita cambio en el código de proceso, dado que son bienes y no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</si>
</sst>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44" fontId="3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10" fontId="0" fillId="0" borderId="0" xfId="2" applyNumberFormat="1" applyFont="1"/>
    <xf numFmtId="2" fontId="0" fillId="0" borderId="0" xfId="0" applyNumberFormat="1"/>
    <xf numFmtId="0" fontId="0" fillId="0" borderId="1" xfId="0" applyBorder="1"/>
    <xf numFmtId="9" fontId="0" fillId="0" borderId="1" xfId="2" applyFont="1" applyBorder="1"/>
    <xf numFmtId="164" fontId="0" fillId="0" borderId="1" xfId="2" applyNumberFormat="1" applyFont="1" applyBorder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44" fontId="10" fillId="0" borderId="1" xfId="1" applyFont="1" applyBorder="1" applyAlignment="1">
      <alignment vertical="center" wrapText="1"/>
    </xf>
    <xf numFmtId="0" fontId="11" fillId="0" borderId="0" xfId="0" applyFont="1"/>
    <xf numFmtId="0" fontId="3" fillId="0" borderId="1" xfId="0" applyFont="1" applyFill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4" fontId="10" fillId="0" borderId="1" xfId="1" applyFont="1" applyFill="1" applyBorder="1" applyAlignment="1">
      <alignment vertical="center" wrapText="1"/>
    </xf>
    <xf numFmtId="44" fontId="12" fillId="0" borderId="1" xfId="0" applyNumberFormat="1" applyFont="1" applyBorder="1" applyAlignment="1">
      <alignment vertical="center" wrapText="1"/>
    </xf>
    <xf numFmtId="0" fontId="13" fillId="0" borderId="0" xfId="0" applyFont="1"/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BreakPreview" zoomScale="85" zoomScaleNormal="85" zoomScaleSheetLayoutView="85" workbookViewId="0">
      <selection sqref="A1:J1"/>
    </sheetView>
  </sheetViews>
  <sheetFormatPr defaultColWidth="11.42578125" defaultRowHeight="15" x14ac:dyDescent="0.25"/>
  <cols>
    <col min="2" max="2" width="37" customWidth="1"/>
    <col min="3" max="3" width="17.7109375" customWidth="1"/>
    <col min="5" max="5" width="19" customWidth="1"/>
    <col min="8" max="8" width="16.5703125" customWidth="1"/>
    <col min="10" max="10" width="54.7109375" bestFit="1" customWidth="1"/>
  </cols>
  <sheetData>
    <row r="1" spans="1:10" ht="23.25" x14ac:dyDescent="0.35">
      <c r="A1" s="26" t="s">
        <v>81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36" t="s">
        <v>82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35" t="s">
        <v>0</v>
      </c>
      <c r="B3" s="35"/>
      <c r="C3" s="35"/>
      <c r="D3" s="35"/>
      <c r="E3" s="35"/>
      <c r="F3" s="35"/>
      <c r="G3" s="37"/>
      <c r="H3" s="37"/>
      <c r="I3" s="37"/>
      <c r="J3" s="37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5">
      <c r="A5" s="35" t="s">
        <v>83</v>
      </c>
      <c r="B5" s="35"/>
      <c r="C5" s="35"/>
      <c r="D5" s="35"/>
      <c r="E5" s="35"/>
      <c r="F5" s="35"/>
      <c r="G5" s="35" t="s">
        <v>95</v>
      </c>
      <c r="H5" s="35"/>
      <c r="I5" s="35"/>
      <c r="J5" s="35"/>
    </row>
    <row r="6" spans="1:10" ht="51.75" customHeight="1" x14ac:dyDescent="0.25">
      <c r="A6" s="29" t="s">
        <v>2</v>
      </c>
      <c r="B6" s="2" t="s">
        <v>52</v>
      </c>
      <c r="C6" s="2" t="s">
        <v>3</v>
      </c>
      <c r="D6" s="2" t="s">
        <v>4</v>
      </c>
      <c r="E6" s="2" t="s">
        <v>5</v>
      </c>
      <c r="F6" s="29" t="s">
        <v>7</v>
      </c>
      <c r="G6" s="29"/>
      <c r="H6" s="29" t="s">
        <v>8</v>
      </c>
      <c r="I6" s="2" t="s">
        <v>9</v>
      </c>
      <c r="J6" s="3" t="s">
        <v>10</v>
      </c>
    </row>
    <row r="7" spans="1:10" ht="15" customHeight="1" x14ac:dyDescent="0.25">
      <c r="A7" s="29"/>
      <c r="B7" s="2">
        <v>-1</v>
      </c>
      <c r="C7" s="2"/>
      <c r="D7" s="29">
        <v>-2</v>
      </c>
      <c r="E7" s="2" t="s">
        <v>6</v>
      </c>
      <c r="F7" s="2" t="s">
        <v>11</v>
      </c>
      <c r="G7" s="2" t="s">
        <v>53</v>
      </c>
      <c r="H7" s="29"/>
      <c r="I7" s="2">
        <v>-4</v>
      </c>
      <c r="J7" s="3"/>
    </row>
    <row r="8" spans="1:10" x14ac:dyDescent="0.25">
      <c r="A8" s="29"/>
      <c r="B8" s="2"/>
      <c r="C8" s="4"/>
      <c r="D8" s="29"/>
      <c r="E8" s="2">
        <v>-3</v>
      </c>
      <c r="F8" s="2" t="s">
        <v>12</v>
      </c>
      <c r="G8" s="2" t="s">
        <v>12</v>
      </c>
      <c r="H8" s="29"/>
      <c r="I8" s="2"/>
      <c r="J8" s="3"/>
    </row>
    <row r="9" spans="1:10" x14ac:dyDescent="0.25">
      <c r="A9" s="30" t="s">
        <v>13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41.25" customHeight="1" x14ac:dyDescent="0.25">
      <c r="A10" s="20" t="s">
        <v>14</v>
      </c>
      <c r="B10" s="20" t="s">
        <v>15</v>
      </c>
      <c r="C10" s="21">
        <v>10000</v>
      </c>
      <c r="D10" s="1" t="s">
        <v>16</v>
      </c>
      <c r="E10" s="1" t="s">
        <v>17</v>
      </c>
      <c r="F10" s="1">
        <v>100</v>
      </c>
      <c r="G10" s="1">
        <v>0</v>
      </c>
      <c r="H10" s="1" t="s">
        <v>57</v>
      </c>
      <c r="I10" s="1" t="s">
        <v>18</v>
      </c>
      <c r="J10" s="6"/>
    </row>
    <row r="11" spans="1:10" ht="38.25" x14ac:dyDescent="0.25">
      <c r="A11" s="20" t="s">
        <v>55</v>
      </c>
      <c r="B11" s="20" t="s">
        <v>60</v>
      </c>
      <c r="C11" s="21">
        <v>3000</v>
      </c>
      <c r="D11" s="1" t="s">
        <v>56</v>
      </c>
      <c r="E11" s="1" t="s">
        <v>54</v>
      </c>
      <c r="F11" s="1">
        <v>100</v>
      </c>
      <c r="G11" s="1">
        <v>0</v>
      </c>
      <c r="H11" s="1" t="s">
        <v>57</v>
      </c>
      <c r="I11" s="1" t="s">
        <v>61</v>
      </c>
      <c r="J11" s="6"/>
    </row>
    <row r="12" spans="1:10" ht="38.25" x14ac:dyDescent="0.25">
      <c r="A12" s="22" t="s">
        <v>19</v>
      </c>
      <c r="B12" s="22" t="s">
        <v>20</v>
      </c>
      <c r="C12" s="23">
        <v>0</v>
      </c>
      <c r="D12" s="16" t="s">
        <v>16</v>
      </c>
      <c r="E12" s="16" t="s">
        <v>17</v>
      </c>
      <c r="F12" s="16">
        <v>100</v>
      </c>
      <c r="G12" s="16">
        <v>0</v>
      </c>
      <c r="H12" s="16" t="s">
        <v>57</v>
      </c>
      <c r="I12" s="16" t="s">
        <v>18</v>
      </c>
      <c r="J12" s="16"/>
    </row>
    <row r="13" spans="1:10" ht="51" x14ac:dyDescent="0.25">
      <c r="A13" s="22" t="s">
        <v>21</v>
      </c>
      <c r="B13" s="22" t="s">
        <v>22</v>
      </c>
      <c r="C13" s="23">
        <v>0</v>
      </c>
      <c r="D13" s="16" t="s">
        <v>16</v>
      </c>
      <c r="E13" s="16" t="s">
        <v>17</v>
      </c>
      <c r="F13" s="16">
        <v>100</v>
      </c>
      <c r="G13" s="16">
        <v>0</v>
      </c>
      <c r="H13" s="16" t="s">
        <v>57</v>
      </c>
      <c r="I13" s="16" t="s">
        <v>18</v>
      </c>
      <c r="J13" s="16"/>
    </row>
    <row r="14" spans="1:10" ht="51" x14ac:dyDescent="0.25">
      <c r="A14" s="22" t="s">
        <v>23</v>
      </c>
      <c r="B14" s="22" t="s">
        <v>24</v>
      </c>
      <c r="C14" s="23">
        <v>30000</v>
      </c>
      <c r="D14" s="16" t="s">
        <v>16</v>
      </c>
      <c r="E14" s="16" t="s">
        <v>17</v>
      </c>
      <c r="F14" s="16">
        <v>100</v>
      </c>
      <c r="G14" s="16">
        <v>0</v>
      </c>
      <c r="H14" s="16" t="s">
        <v>57</v>
      </c>
      <c r="I14" s="16" t="s">
        <v>18</v>
      </c>
      <c r="J14" s="16"/>
    </row>
    <row r="15" spans="1:10" ht="51" x14ac:dyDescent="0.25">
      <c r="A15" s="22" t="s">
        <v>25</v>
      </c>
      <c r="B15" s="22" t="s">
        <v>26</v>
      </c>
      <c r="C15" s="23">
        <v>0</v>
      </c>
      <c r="D15" s="16" t="s">
        <v>16</v>
      </c>
      <c r="E15" s="16" t="s">
        <v>17</v>
      </c>
      <c r="F15" s="16">
        <v>100</v>
      </c>
      <c r="G15" s="16">
        <v>0</v>
      </c>
      <c r="H15" s="16" t="s">
        <v>57</v>
      </c>
      <c r="I15" s="16" t="s">
        <v>18</v>
      </c>
      <c r="J15" s="16"/>
    </row>
    <row r="16" spans="1:10" ht="25.5" x14ac:dyDescent="0.25">
      <c r="A16" s="22" t="s">
        <v>27</v>
      </c>
      <c r="B16" s="22" t="s">
        <v>28</v>
      </c>
      <c r="C16" s="23">
        <v>20000</v>
      </c>
      <c r="D16" s="16" t="s">
        <v>16</v>
      </c>
      <c r="E16" s="16" t="s">
        <v>17</v>
      </c>
      <c r="F16" s="16">
        <v>100</v>
      </c>
      <c r="G16" s="16">
        <v>0</v>
      </c>
      <c r="H16" s="16" t="s">
        <v>57</v>
      </c>
      <c r="I16" s="16" t="s">
        <v>18</v>
      </c>
      <c r="J16" s="16"/>
    </row>
    <row r="17" spans="1:10" ht="38.25" x14ac:dyDescent="0.25">
      <c r="A17" s="22" t="s">
        <v>58</v>
      </c>
      <c r="B17" s="22" t="s">
        <v>59</v>
      </c>
      <c r="C17" s="23">
        <v>19000</v>
      </c>
      <c r="D17" s="16" t="s">
        <v>56</v>
      </c>
      <c r="E17" s="16" t="s">
        <v>17</v>
      </c>
      <c r="F17" s="16">
        <v>100</v>
      </c>
      <c r="G17" s="16">
        <v>0</v>
      </c>
      <c r="H17" s="16" t="s">
        <v>67</v>
      </c>
      <c r="I17" s="16" t="s">
        <v>18</v>
      </c>
      <c r="J17" s="16"/>
    </row>
    <row r="18" spans="1:10" ht="38.25" x14ac:dyDescent="0.25">
      <c r="A18" s="16" t="s">
        <v>62</v>
      </c>
      <c r="B18" s="16" t="s">
        <v>63</v>
      </c>
      <c r="C18" s="18">
        <v>1000</v>
      </c>
      <c r="D18" s="16" t="s">
        <v>56</v>
      </c>
      <c r="E18" s="16" t="s">
        <v>54</v>
      </c>
      <c r="F18" s="16">
        <v>100</v>
      </c>
      <c r="G18" s="16">
        <v>0</v>
      </c>
      <c r="H18" s="16" t="s">
        <v>79</v>
      </c>
      <c r="I18" s="16" t="s">
        <v>18</v>
      </c>
      <c r="J18" s="16"/>
    </row>
    <row r="19" spans="1:10" ht="25.5" x14ac:dyDescent="0.25">
      <c r="A19" s="16" t="s">
        <v>29</v>
      </c>
      <c r="B19" s="16" t="s">
        <v>30</v>
      </c>
      <c r="C19" s="18">
        <v>127000</v>
      </c>
      <c r="D19" s="16" t="s">
        <v>16</v>
      </c>
      <c r="E19" s="16" t="s">
        <v>17</v>
      </c>
      <c r="F19" s="16">
        <v>100</v>
      </c>
      <c r="G19" s="16">
        <v>0</v>
      </c>
      <c r="H19" s="16" t="s">
        <v>79</v>
      </c>
      <c r="I19" s="16" t="s">
        <v>18</v>
      </c>
      <c r="J19" s="16"/>
    </row>
    <row r="20" spans="1:10" ht="25.5" x14ac:dyDescent="0.25">
      <c r="A20" s="16" t="s">
        <v>31</v>
      </c>
      <c r="B20" s="16" t="s">
        <v>32</v>
      </c>
      <c r="C20" s="18">
        <v>10000</v>
      </c>
      <c r="D20" s="16" t="s">
        <v>16</v>
      </c>
      <c r="E20" s="16" t="s">
        <v>17</v>
      </c>
      <c r="F20" s="16">
        <v>100</v>
      </c>
      <c r="G20" s="16">
        <v>0</v>
      </c>
      <c r="H20" s="16" t="s">
        <v>57</v>
      </c>
      <c r="I20" s="16" t="s">
        <v>18</v>
      </c>
      <c r="J20" s="16"/>
    </row>
    <row r="21" spans="1:10" ht="25.5" x14ac:dyDescent="0.25">
      <c r="A21" s="16" t="s">
        <v>84</v>
      </c>
      <c r="B21" s="16" t="s">
        <v>85</v>
      </c>
      <c r="C21" s="18">
        <v>10000</v>
      </c>
      <c r="D21" s="16" t="s">
        <v>94</v>
      </c>
      <c r="E21" s="16" t="s">
        <v>18</v>
      </c>
      <c r="F21" s="16">
        <v>100</v>
      </c>
      <c r="G21" s="16">
        <v>0</v>
      </c>
      <c r="H21" s="16" t="s">
        <v>67</v>
      </c>
      <c r="I21" s="16" t="s">
        <v>18</v>
      </c>
      <c r="J21" s="16"/>
    </row>
    <row r="22" spans="1:10" ht="38.25" x14ac:dyDescent="0.25">
      <c r="A22" s="16" t="s">
        <v>78</v>
      </c>
      <c r="B22" s="16" t="s">
        <v>86</v>
      </c>
      <c r="C22" s="18">
        <v>15000</v>
      </c>
      <c r="D22" s="16" t="s">
        <v>94</v>
      </c>
      <c r="E22" s="16" t="s">
        <v>18</v>
      </c>
      <c r="F22" s="16">
        <v>100</v>
      </c>
      <c r="G22" s="16">
        <v>0</v>
      </c>
      <c r="H22" s="16" t="s">
        <v>67</v>
      </c>
      <c r="I22" s="16" t="s">
        <v>18</v>
      </c>
      <c r="J22" s="16"/>
    </row>
    <row r="23" spans="1:10" x14ac:dyDescent="0.25">
      <c r="A23" s="33" t="s">
        <v>64</v>
      </c>
      <c r="B23" s="33"/>
      <c r="C23" s="24">
        <f>SUM(C10:C22)</f>
        <v>245000</v>
      </c>
      <c r="D23" s="16"/>
      <c r="E23" s="16"/>
      <c r="F23" s="16"/>
      <c r="G23" s="16"/>
      <c r="H23" s="16"/>
      <c r="I23" s="16"/>
      <c r="J23" s="16"/>
    </row>
    <row r="24" spans="1:10" x14ac:dyDescent="0.25">
      <c r="A24" s="31" t="s">
        <v>33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25.5" x14ac:dyDescent="0.25">
      <c r="A25" s="16" t="s">
        <v>34</v>
      </c>
      <c r="B25" s="16" t="s">
        <v>35</v>
      </c>
      <c r="C25" s="18">
        <f>150000-93400</f>
        <v>56600</v>
      </c>
      <c r="D25" s="16" t="s">
        <v>36</v>
      </c>
      <c r="E25" s="16" t="s">
        <v>17</v>
      </c>
      <c r="F25" s="16">
        <v>100</v>
      </c>
      <c r="G25" s="16">
        <v>0</v>
      </c>
      <c r="H25" s="16" t="s">
        <v>80</v>
      </c>
      <c r="I25" s="16" t="s">
        <v>18</v>
      </c>
      <c r="J25" s="16"/>
    </row>
    <row r="26" spans="1:10" ht="25.5" x14ac:dyDescent="0.25">
      <c r="A26" s="16" t="s">
        <v>37</v>
      </c>
      <c r="B26" s="16" t="s">
        <v>38</v>
      </c>
      <c r="C26" s="18">
        <v>30000</v>
      </c>
      <c r="D26" s="16" t="s">
        <v>16</v>
      </c>
      <c r="E26" s="16" t="s">
        <v>17</v>
      </c>
      <c r="F26" s="16">
        <v>100</v>
      </c>
      <c r="G26" s="16">
        <v>0</v>
      </c>
      <c r="H26" s="16" t="s">
        <v>67</v>
      </c>
      <c r="I26" s="16" t="s">
        <v>18</v>
      </c>
      <c r="J26" s="16"/>
    </row>
    <row r="27" spans="1:10" ht="25.5" x14ac:dyDescent="0.25">
      <c r="A27" s="16" t="s">
        <v>39</v>
      </c>
      <c r="B27" s="16" t="s">
        <v>40</v>
      </c>
      <c r="C27" s="18">
        <v>30000</v>
      </c>
      <c r="D27" s="16" t="s">
        <v>16</v>
      </c>
      <c r="E27" s="16" t="s">
        <v>17</v>
      </c>
      <c r="F27" s="16">
        <v>100</v>
      </c>
      <c r="G27" s="16">
        <v>0</v>
      </c>
      <c r="H27" s="16" t="s">
        <v>67</v>
      </c>
      <c r="I27" s="16" t="s">
        <v>18</v>
      </c>
      <c r="J27" s="16"/>
    </row>
    <row r="28" spans="1:10" s="19" customFormat="1" ht="30" x14ac:dyDescent="0.25">
      <c r="A28" s="22" t="s">
        <v>87</v>
      </c>
      <c r="B28" s="17" t="s">
        <v>69</v>
      </c>
      <c r="C28" s="18">
        <v>7000</v>
      </c>
      <c r="D28" s="16" t="s">
        <v>93</v>
      </c>
      <c r="E28" s="16" t="s">
        <v>18</v>
      </c>
      <c r="F28" s="16">
        <v>100</v>
      </c>
      <c r="G28" s="16">
        <v>0</v>
      </c>
      <c r="H28" s="16" t="s">
        <v>79</v>
      </c>
      <c r="I28" s="16" t="s">
        <v>18</v>
      </c>
      <c r="J28" s="16"/>
    </row>
    <row r="29" spans="1:10" s="19" customFormat="1" ht="30" x14ac:dyDescent="0.25">
      <c r="A29" s="22" t="s">
        <v>88</v>
      </c>
      <c r="B29" s="17" t="s">
        <v>70</v>
      </c>
      <c r="C29" s="18">
        <v>7000</v>
      </c>
      <c r="D29" s="16" t="s">
        <v>93</v>
      </c>
      <c r="E29" s="16" t="s">
        <v>18</v>
      </c>
      <c r="F29" s="16">
        <v>100</v>
      </c>
      <c r="G29" s="16">
        <v>0</v>
      </c>
      <c r="H29" s="16" t="s">
        <v>79</v>
      </c>
      <c r="I29" s="16" t="s">
        <v>18</v>
      </c>
      <c r="J29" s="16"/>
    </row>
    <row r="30" spans="1:10" s="19" customFormat="1" ht="30" x14ac:dyDescent="0.25">
      <c r="A30" s="22" t="s">
        <v>89</v>
      </c>
      <c r="B30" s="17" t="s">
        <v>71</v>
      </c>
      <c r="C30" s="18">
        <v>2400</v>
      </c>
      <c r="D30" s="16" t="s">
        <v>93</v>
      </c>
      <c r="E30" s="16" t="s">
        <v>18</v>
      </c>
      <c r="F30" s="16">
        <v>100</v>
      </c>
      <c r="G30" s="16">
        <v>0</v>
      </c>
      <c r="H30" s="16" t="s">
        <v>79</v>
      </c>
      <c r="I30" s="16" t="s">
        <v>18</v>
      </c>
      <c r="J30" s="16"/>
    </row>
    <row r="31" spans="1:10" ht="30" x14ac:dyDescent="0.25">
      <c r="A31" s="22" t="s">
        <v>90</v>
      </c>
      <c r="B31" s="17" t="s">
        <v>72</v>
      </c>
      <c r="C31" s="18">
        <f>18*(3*600)</f>
        <v>32400</v>
      </c>
      <c r="D31" s="16" t="s">
        <v>93</v>
      </c>
      <c r="E31" s="16" t="s">
        <v>18</v>
      </c>
      <c r="F31" s="16">
        <v>100</v>
      </c>
      <c r="G31" s="16">
        <v>0</v>
      </c>
      <c r="H31" s="16" t="s">
        <v>79</v>
      </c>
      <c r="I31" s="16" t="s">
        <v>18</v>
      </c>
      <c r="J31" s="16"/>
    </row>
    <row r="32" spans="1:10" s="19" customFormat="1" ht="30" x14ac:dyDescent="0.25">
      <c r="A32" s="22" t="s">
        <v>91</v>
      </c>
      <c r="B32" s="17" t="s">
        <v>73</v>
      </c>
      <c r="C32" s="18">
        <f>6*(3*700)</f>
        <v>12600</v>
      </c>
      <c r="D32" s="16" t="s">
        <v>93</v>
      </c>
      <c r="E32" s="16" t="s">
        <v>18</v>
      </c>
      <c r="F32" s="16">
        <v>100</v>
      </c>
      <c r="G32" s="16">
        <v>0</v>
      </c>
      <c r="H32" s="16" t="s">
        <v>79</v>
      </c>
      <c r="I32" s="16" t="s">
        <v>18</v>
      </c>
      <c r="J32" s="16"/>
    </row>
    <row r="33" spans="1:10" s="19" customFormat="1" ht="30" x14ac:dyDescent="0.25">
      <c r="A33" s="22" t="s">
        <v>77</v>
      </c>
      <c r="B33" s="17" t="s">
        <v>74</v>
      </c>
      <c r="C33" s="18">
        <f>6*(3*600)</f>
        <v>10800</v>
      </c>
      <c r="D33" s="16" t="s">
        <v>93</v>
      </c>
      <c r="E33" s="16" t="s">
        <v>18</v>
      </c>
      <c r="F33" s="16">
        <v>100</v>
      </c>
      <c r="G33" s="16">
        <v>0</v>
      </c>
      <c r="H33" s="16" t="s">
        <v>79</v>
      </c>
      <c r="I33" s="16" t="s">
        <v>18</v>
      </c>
      <c r="J33" s="16"/>
    </row>
    <row r="34" spans="1:10" s="19" customFormat="1" ht="30" x14ac:dyDescent="0.25">
      <c r="A34" s="22" t="s">
        <v>92</v>
      </c>
      <c r="B34" s="17" t="s">
        <v>75</v>
      </c>
      <c r="C34" s="18">
        <v>16200</v>
      </c>
      <c r="D34" s="16" t="s">
        <v>93</v>
      </c>
      <c r="E34" s="16" t="s">
        <v>18</v>
      </c>
      <c r="F34" s="16">
        <v>100</v>
      </c>
      <c r="G34" s="16">
        <v>0</v>
      </c>
      <c r="H34" s="16" t="s">
        <v>79</v>
      </c>
      <c r="I34" s="16" t="s">
        <v>18</v>
      </c>
      <c r="J34" s="16"/>
    </row>
    <row r="35" spans="1:10" s="25" customFormat="1" ht="30" x14ac:dyDescent="0.25">
      <c r="A35" s="16" t="s">
        <v>96</v>
      </c>
      <c r="B35" s="17" t="s">
        <v>76</v>
      </c>
      <c r="C35" s="18">
        <v>5000</v>
      </c>
      <c r="D35" s="16" t="s">
        <v>56</v>
      </c>
      <c r="E35" s="16" t="s">
        <v>17</v>
      </c>
      <c r="F35" s="16">
        <v>100</v>
      </c>
      <c r="G35" s="16">
        <v>0</v>
      </c>
      <c r="H35" s="16" t="s">
        <v>79</v>
      </c>
      <c r="I35" s="16" t="s">
        <v>61</v>
      </c>
      <c r="J35" s="16" t="s">
        <v>97</v>
      </c>
    </row>
    <row r="36" spans="1:10" x14ac:dyDescent="0.25">
      <c r="A36" s="32" t="s">
        <v>64</v>
      </c>
      <c r="B36" s="32"/>
      <c r="C36" s="7">
        <f>SUM(C25:C35)</f>
        <v>210000</v>
      </c>
      <c r="D36" s="1"/>
      <c r="E36" s="1"/>
      <c r="F36" s="1"/>
      <c r="G36" s="1"/>
      <c r="H36" s="1"/>
      <c r="I36" s="1"/>
      <c r="J36" s="1"/>
    </row>
    <row r="37" spans="1:10" x14ac:dyDescent="0.25">
      <c r="A37" s="30" t="s">
        <v>41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25.5" x14ac:dyDescent="0.25">
      <c r="A38" s="20" t="s">
        <v>42</v>
      </c>
      <c r="B38" s="20" t="s">
        <v>43</v>
      </c>
      <c r="C38" s="5">
        <v>36000</v>
      </c>
      <c r="D38" s="1" t="s">
        <v>16</v>
      </c>
      <c r="E38" s="1" t="s">
        <v>18</v>
      </c>
      <c r="F38" s="1"/>
      <c r="G38" s="1">
        <v>0</v>
      </c>
      <c r="H38" s="1" t="s">
        <v>57</v>
      </c>
      <c r="I38" s="1" t="s">
        <v>18</v>
      </c>
      <c r="J38" s="1"/>
    </row>
    <row r="39" spans="1:10" x14ac:dyDescent="0.25">
      <c r="A39" s="1" t="s">
        <v>44</v>
      </c>
      <c r="B39" s="1" t="s">
        <v>45</v>
      </c>
      <c r="C39" s="5">
        <v>6000</v>
      </c>
      <c r="D39" s="1" t="s">
        <v>16</v>
      </c>
      <c r="E39" s="1" t="s">
        <v>18</v>
      </c>
      <c r="F39" s="1"/>
      <c r="G39" s="1">
        <v>0</v>
      </c>
      <c r="H39" s="1" t="s">
        <v>68</v>
      </c>
      <c r="I39" s="1" t="s">
        <v>18</v>
      </c>
      <c r="J39" s="1"/>
    </row>
    <row r="40" spans="1:10" x14ac:dyDescent="0.25">
      <c r="A40" s="32" t="s">
        <v>64</v>
      </c>
      <c r="B40" s="32"/>
      <c r="C40" s="7">
        <f>SUM(C38:C39)</f>
        <v>42000</v>
      </c>
      <c r="D40" s="1"/>
      <c r="E40" s="1"/>
      <c r="F40" s="1"/>
      <c r="G40" s="1"/>
      <c r="H40" s="1"/>
      <c r="I40" s="1"/>
      <c r="J40" s="1"/>
    </row>
    <row r="41" spans="1:10" ht="15.75" customHeight="1" x14ac:dyDescent="0.25">
      <c r="A41" s="34" t="s">
        <v>66</v>
      </c>
      <c r="B41" s="34"/>
      <c r="C41" s="8">
        <v>3000</v>
      </c>
      <c r="D41" s="9"/>
      <c r="E41" s="9"/>
      <c r="F41" s="9"/>
      <c r="G41" s="9"/>
      <c r="H41" s="9"/>
      <c r="I41" s="9"/>
      <c r="J41" s="9"/>
    </row>
    <row r="42" spans="1:10" x14ac:dyDescent="0.25">
      <c r="A42" s="32" t="s">
        <v>65</v>
      </c>
      <c r="B42" s="32"/>
      <c r="C42" s="10">
        <f>SUM(C40+C36+C23+C41)</f>
        <v>500000</v>
      </c>
      <c r="D42" s="1"/>
      <c r="E42" s="1"/>
      <c r="F42" s="1"/>
      <c r="G42" s="1"/>
      <c r="H42" s="1"/>
      <c r="I42" s="1"/>
      <c r="J42" s="1"/>
    </row>
    <row r="43" spans="1:10" ht="65.25" customHeight="1" x14ac:dyDescent="0.25">
      <c r="A43" s="27" t="s">
        <v>46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25">
      <c r="A44" s="27" t="s">
        <v>47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27" customHeight="1" x14ac:dyDescent="0.25">
      <c r="A45" s="28" t="s">
        <v>48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25">
      <c r="A46" s="27" t="s">
        <v>49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27" customHeight="1" x14ac:dyDescent="0.25">
      <c r="A47" s="28" t="s">
        <v>50</v>
      </c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27" customHeight="1" x14ac:dyDescent="0.25">
      <c r="A48" s="28" t="s">
        <v>51</v>
      </c>
      <c r="B48" s="28"/>
      <c r="C48" s="28"/>
      <c r="D48" s="28"/>
      <c r="E48" s="28"/>
      <c r="F48" s="28"/>
      <c r="G48" s="28"/>
      <c r="H48" s="28"/>
      <c r="I48" s="28"/>
      <c r="J48" s="28"/>
    </row>
  </sheetData>
  <mergeCells count="26">
    <mergeCell ref="A23:B23"/>
    <mergeCell ref="A42:B42"/>
    <mergeCell ref="A41:B41"/>
    <mergeCell ref="A5:F5"/>
    <mergeCell ref="A2:J2"/>
    <mergeCell ref="A3:F3"/>
    <mergeCell ref="G3:J3"/>
    <mergeCell ref="A4:F4"/>
    <mergeCell ref="G4:J4"/>
    <mergeCell ref="G5:J5"/>
    <mergeCell ref="A1:J1"/>
    <mergeCell ref="A46:J46"/>
    <mergeCell ref="A47:J47"/>
    <mergeCell ref="A48:J48"/>
    <mergeCell ref="F6:G6"/>
    <mergeCell ref="D7:D8"/>
    <mergeCell ref="H6:H8"/>
    <mergeCell ref="A37:J37"/>
    <mergeCell ref="A43:J43"/>
    <mergeCell ref="A44:J44"/>
    <mergeCell ref="A45:J45"/>
    <mergeCell ref="A24:J24"/>
    <mergeCell ref="A9:J9"/>
    <mergeCell ref="A6:A8"/>
    <mergeCell ref="A40:B40"/>
    <mergeCell ref="A36:B36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 xml:space="preserve">&amp;C&amp;"-,Negrita"&amp;16Secretaría de Inclusión Social&amp;"-,Normal"&amp;11
Documento borrador
</oddHeader>
    <oddFooter>&amp;C&amp;D&amp;R&amp;P</oddFooter>
  </headerFooter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L23"/>
  <sheetViews>
    <sheetView topLeftCell="A4" workbookViewId="0">
      <selection activeCell="C21" sqref="C21"/>
    </sheetView>
  </sheetViews>
  <sheetFormatPr defaultColWidth="11.42578125" defaultRowHeight="15" x14ac:dyDescent="0.25"/>
  <cols>
    <col min="5" max="5" width="8.5703125" bestFit="1" customWidth="1"/>
    <col min="6" max="6" width="9.28515625" customWidth="1"/>
    <col min="7" max="11" width="7.140625" bestFit="1" customWidth="1"/>
  </cols>
  <sheetData>
    <row r="7" spans="5:12" x14ac:dyDescent="0.25">
      <c r="E7">
        <v>1</v>
      </c>
      <c r="F7">
        <v>2</v>
      </c>
      <c r="G7">
        <v>3</v>
      </c>
      <c r="H7">
        <v>4</v>
      </c>
      <c r="I7">
        <v>5</v>
      </c>
      <c r="J7">
        <v>6</v>
      </c>
      <c r="K7">
        <v>7</v>
      </c>
      <c r="L7" t="s">
        <v>65</v>
      </c>
    </row>
    <row r="8" spans="5:12" x14ac:dyDescent="0.25">
      <c r="E8" s="11">
        <v>0.14499999999999999</v>
      </c>
      <c r="F8" s="11">
        <v>0.14499999999999999</v>
      </c>
      <c r="G8" s="11">
        <v>0.14499999999999999</v>
      </c>
      <c r="H8" s="11">
        <v>0.14499999999999999</v>
      </c>
      <c r="I8" s="11">
        <v>0.14499999999999999</v>
      </c>
      <c r="J8" s="11">
        <v>0.14499999999999999</v>
      </c>
      <c r="K8" s="11">
        <v>0.13</v>
      </c>
      <c r="L8" s="11">
        <f>SUM(E8:K8)</f>
        <v>1</v>
      </c>
    </row>
    <row r="9" spans="5:12" x14ac:dyDescent="0.25">
      <c r="E9">
        <f>7000*E8</f>
        <v>1014.9999999999999</v>
      </c>
      <c r="F9">
        <f>7000*F8</f>
        <v>1014.9999999999999</v>
      </c>
      <c r="G9">
        <f t="shared" ref="G9:K9" si="0">7000*G8</f>
        <v>1014.9999999999999</v>
      </c>
      <c r="H9">
        <f t="shared" si="0"/>
        <v>1014.9999999999999</v>
      </c>
      <c r="I9">
        <f t="shared" si="0"/>
        <v>1014.9999999999999</v>
      </c>
      <c r="J9">
        <f t="shared" si="0"/>
        <v>1014.9999999999999</v>
      </c>
      <c r="K9">
        <f t="shared" si="0"/>
        <v>910</v>
      </c>
      <c r="L9">
        <f>SUM(E9:K9)</f>
        <v>6999.9999999999991</v>
      </c>
    </row>
    <row r="12" spans="5:12" x14ac:dyDescent="0.25">
      <c r="E12" s="12"/>
      <c r="F12" s="12"/>
      <c r="G12" s="12"/>
      <c r="H12" s="12"/>
      <c r="I12" s="12"/>
      <c r="J12" s="12"/>
      <c r="K12" s="12"/>
    </row>
    <row r="13" spans="5:12" x14ac:dyDescent="0.25">
      <c r="E13" s="13">
        <v>1</v>
      </c>
      <c r="F13" s="13">
        <v>2</v>
      </c>
      <c r="G13" s="13">
        <v>2.5</v>
      </c>
      <c r="H13" s="13"/>
    </row>
    <row r="14" spans="5:12" x14ac:dyDescent="0.25">
      <c r="E14" s="14">
        <f>E15/1500</f>
        <v>0.4</v>
      </c>
      <c r="F14" s="14">
        <f t="shared" ref="F14:G14" si="1">F15/1500</f>
        <v>0.4</v>
      </c>
      <c r="G14" s="14">
        <f t="shared" si="1"/>
        <v>0.2</v>
      </c>
      <c r="H14" s="13">
        <f>SUM(E14:G14)</f>
        <v>1</v>
      </c>
    </row>
    <row r="15" spans="5:12" x14ac:dyDescent="0.25">
      <c r="E15" s="13">
        <v>600</v>
      </c>
      <c r="F15" s="13">
        <v>600</v>
      </c>
      <c r="G15" s="13">
        <v>300</v>
      </c>
      <c r="H15" s="13">
        <f>SUM(E15:G15)</f>
        <v>1500</v>
      </c>
    </row>
    <row r="17" spans="5:8" x14ac:dyDescent="0.25">
      <c r="E17" s="13">
        <v>1</v>
      </c>
      <c r="F17" s="13">
        <v>2</v>
      </c>
      <c r="G17" s="13">
        <v>2.5</v>
      </c>
      <c r="H17" s="13"/>
    </row>
    <row r="18" spans="5:8" x14ac:dyDescent="0.25">
      <c r="E18" s="14">
        <f>E19/1750</f>
        <v>0.4</v>
      </c>
      <c r="F18" s="14">
        <f t="shared" ref="F18:G18" si="2">F19/1750</f>
        <v>0.4</v>
      </c>
      <c r="G18" s="14">
        <f t="shared" si="2"/>
        <v>0.2</v>
      </c>
      <c r="H18" s="14">
        <f>SUM(E18:G18)</f>
        <v>1</v>
      </c>
    </row>
    <row r="19" spans="5:8" x14ac:dyDescent="0.25">
      <c r="E19" s="13">
        <v>700</v>
      </c>
      <c r="F19" s="13">
        <v>700</v>
      </c>
      <c r="G19" s="13">
        <v>350</v>
      </c>
      <c r="H19" s="13">
        <f>SUM(E19:G19)</f>
        <v>1750</v>
      </c>
    </row>
    <row r="21" spans="5:8" x14ac:dyDescent="0.25">
      <c r="E21" s="13">
        <v>1</v>
      </c>
      <c r="F21" s="13">
        <v>2</v>
      </c>
      <c r="G21" s="13">
        <v>3</v>
      </c>
      <c r="H21" s="13"/>
    </row>
    <row r="22" spans="5:8" x14ac:dyDescent="0.25">
      <c r="E22" s="15">
        <f>E23/1500</f>
        <v>0.33333333333333331</v>
      </c>
      <c r="F22" s="15">
        <f t="shared" ref="F22" si="3">F23/1500</f>
        <v>0.33333333333333331</v>
      </c>
      <c r="G22" s="15">
        <f t="shared" ref="G22" si="4">G23/1500</f>
        <v>0.33333333333333331</v>
      </c>
      <c r="H22" s="14">
        <f>SUM(E22:G22)</f>
        <v>1</v>
      </c>
    </row>
    <row r="23" spans="5:8" x14ac:dyDescent="0.25">
      <c r="E23" s="13">
        <v>500</v>
      </c>
      <c r="F23" s="13">
        <v>500</v>
      </c>
      <c r="G23" s="13">
        <v>500</v>
      </c>
      <c r="H23" s="13">
        <f>SUM(E23:G23)</f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de Adquisiciones</vt:lpstr>
      <vt:lpstr>Hoja1</vt:lpstr>
      <vt:lpstr>'Plan de Adquisiciones'!Print_Area</vt:lpstr>
      <vt:lpstr>'Plan de Adquisiciones'!Print_Titles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Cuadra</dc:creator>
  <cp:lastModifiedBy>Perez de Fuentes, Eva Patricia</cp:lastModifiedBy>
  <cp:lastPrinted>2018-02-12T19:28:02Z</cp:lastPrinted>
  <dcterms:created xsi:type="dcterms:W3CDTF">2016-09-08T12:48:32Z</dcterms:created>
  <dcterms:modified xsi:type="dcterms:W3CDTF">2018-04-24T15:49:07Z</dcterms:modified>
</cp:coreProperties>
</file>