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-my.sharepoint.com/personal/tiagoc_iadb_org/Documents/BR-L1560 Promojud/Aquisições/"/>
    </mc:Choice>
  </mc:AlternateContent>
  <xr:revisionPtr revIDLastSave="0" documentId="8_{93855E6B-2D03-4203-AFBD-B9AFDA951535}" xr6:coauthVersionLast="47" xr6:coauthVersionMax="47" xr10:uidLastSave="{00000000-0000-0000-0000-000000000000}"/>
  <bookViews>
    <workbookView xWindow="-16125" yWindow="-16320" windowWidth="29040" windowHeight="15840" xr2:uid="{AE10B285-CA1A-4BB5-99F6-13F64223BDD6}"/>
  </bookViews>
  <sheets>
    <sheet name="PA - PLANO DE AQUISIÇÕES " sheetId="1" r:id="rId1"/>
  </sheets>
  <externalReferences>
    <externalReference r:id="rId2"/>
  </externalReferences>
  <definedNames>
    <definedName name="__xlfn_IFERROR">NA()</definedName>
    <definedName name="_xlnm._FilterDatabase" localSheetId="0" hidden="1">'PA - PLANO DE AQUISIÇÕES '!$A$13:$KC$13</definedName>
    <definedName name="Cronogr_2">NA()</definedName>
    <definedName name="Trimestres">"#ref!"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H73" i="1"/>
  <c r="H91" i="1"/>
  <c r="G115" i="1"/>
  <c r="H162" i="1"/>
  <c r="H172" i="1" l="1"/>
  <c r="N160" i="1"/>
  <c r="N157" i="1"/>
  <c r="N156" i="1"/>
  <c r="N153" i="1"/>
  <c r="N152" i="1"/>
  <c r="N151" i="1"/>
  <c r="N149" i="1"/>
  <c r="N148" i="1"/>
  <c r="H123" i="1"/>
  <c r="H122" i="1"/>
  <c r="N121" i="1"/>
  <c r="H121" i="1"/>
  <c r="N120" i="1"/>
  <c r="H120" i="1"/>
  <c r="N112" i="1"/>
  <c r="G112" i="1"/>
  <c r="N111" i="1"/>
  <c r="G111" i="1"/>
  <c r="N110" i="1"/>
  <c r="G109" i="1"/>
  <c r="G108" i="1"/>
  <c r="N107" i="1"/>
  <c r="G107" i="1"/>
  <c r="N106" i="1"/>
  <c r="G106" i="1"/>
  <c r="N105" i="1"/>
  <c r="G105" i="1"/>
  <c r="N104" i="1"/>
  <c r="N101" i="1"/>
  <c r="N100" i="1"/>
  <c r="N99" i="1"/>
  <c r="N98" i="1"/>
  <c r="N96" i="1"/>
  <c r="G96" i="1"/>
  <c r="N88" i="1"/>
  <c r="H88" i="1"/>
  <c r="N87" i="1"/>
  <c r="H87" i="1"/>
  <c r="N86" i="1"/>
  <c r="H86" i="1"/>
  <c r="N85" i="1"/>
  <c r="H85" i="1"/>
  <c r="H84" i="1"/>
  <c r="H83" i="1"/>
  <c r="H80" i="1"/>
  <c r="N79" i="1"/>
  <c r="H79" i="1"/>
  <c r="H78" i="1"/>
  <c r="H71" i="1"/>
  <c r="N70" i="1"/>
  <c r="H70" i="1"/>
  <c r="N68" i="1"/>
  <c r="H68" i="1"/>
  <c r="N65" i="1"/>
  <c r="H65" i="1"/>
  <c r="N64" i="1"/>
  <c r="H64" i="1"/>
  <c r="N63" i="1"/>
  <c r="H63" i="1"/>
  <c r="H62" i="1"/>
  <c r="N58" i="1"/>
  <c r="H58" i="1"/>
  <c r="H57" i="1"/>
  <c r="N49" i="1"/>
  <c r="H49" i="1"/>
  <c r="N48" i="1"/>
  <c r="N47" i="1"/>
  <c r="H47" i="1"/>
  <c r="H46" i="1"/>
  <c r="H45" i="1"/>
  <c r="N42" i="1"/>
  <c r="H42" i="1"/>
  <c r="H41" i="1"/>
  <c r="N40" i="1"/>
  <c r="H40" i="1"/>
  <c r="H39" i="1"/>
  <c r="H36" i="1"/>
  <c r="I35" i="1"/>
  <c r="N34" i="1"/>
  <c r="H34" i="1"/>
  <c r="N33" i="1"/>
  <c r="H33" i="1"/>
  <c r="H31" i="1"/>
  <c r="N30" i="1"/>
  <c r="H30" i="1"/>
  <c r="H29" i="1"/>
  <c r="H24" i="1"/>
  <c r="H23" i="1"/>
  <c r="H16" i="1"/>
</calcChain>
</file>

<file path=xl/sharedStrings.xml><?xml version="1.0" encoding="utf-8"?>
<sst xmlns="http://schemas.openxmlformats.org/spreadsheetml/2006/main" count="1415" uniqueCount="385">
  <si>
    <t>BRASIL</t>
  </si>
  <si>
    <t>Programa de Modernização do Poder Judiciário do Estadodo Ceará - PROMOJUD (BR-L1560)</t>
  </si>
  <si>
    <t>Contrato de Empréstimo: Nº 5248/OC-BR</t>
  </si>
  <si>
    <t xml:space="preserve">PLANO DE AQUISIÇÕES (PA) - 60 MESES </t>
  </si>
  <si>
    <t>Atualizado em: 05/08/2022</t>
  </si>
  <si>
    <t>Atualizado por: Tribunal de Justiça do Estado do Ceará</t>
  </si>
  <si>
    <t>Não iniciada</t>
  </si>
  <si>
    <t>INFORMAÇÃO PARA PREENCHIMENTO INICIAL DO PLANO DE AQUISIÇÕES (EM CURSO E/OU ÚLTIMO APRESENTADO)</t>
  </si>
  <si>
    <t>Em elaboração</t>
  </si>
  <si>
    <t>OBRAS</t>
  </si>
  <si>
    <t>Aprovada pelo BID</t>
  </si>
  <si>
    <t>Unidade Executora*</t>
  </si>
  <si>
    <t>Objeto*</t>
  </si>
  <si>
    <t>Descrição adicional:</t>
  </si>
  <si>
    <r>
      <rPr>
        <sz val="10"/>
        <color rgb="FFFFFFFF"/>
        <rFont val="Calibri"/>
        <family val="2"/>
        <charset val="1"/>
      </rPr>
      <t xml:space="preserve">Método 
</t>
    </r>
    <r>
      <rPr>
        <i/>
        <sz val="10"/>
        <color rgb="FFFFFFFF"/>
        <rFont val="Calibri"/>
        <family val="2"/>
        <charset val="1"/>
      </rPr>
      <t>(Selecionar uma das Opções)</t>
    </r>
    <r>
      <rPr>
        <sz val="10"/>
        <color rgb="FFFFFFFF"/>
        <rFont val="Calibri"/>
        <family val="2"/>
        <charset val="1"/>
      </rPr>
      <t>:*</t>
    </r>
  </si>
  <si>
    <t>Quantidade de Lotes:</t>
  </si>
  <si>
    <t>Número de Processo:</t>
  </si>
  <si>
    <t>Montante Estimado *</t>
  </si>
  <si>
    <t>Componente/Categoria :*</t>
  </si>
  <si>
    <t>Método de Revisão (Selecionar uma das opções):*</t>
  </si>
  <si>
    <t>Datas Estimadas*</t>
  </si>
  <si>
    <t>Comentários - para Sistema Nacional incluir modalidade de licitação</t>
  </si>
  <si>
    <t>Numero PRISM</t>
  </si>
  <si>
    <t>Status da contratação</t>
  </si>
  <si>
    <t>Status da documentação técnica</t>
  </si>
  <si>
    <t>ENVIO DE TRS/NÃO OBJEÇÕES PARA BID (ROBERTA)</t>
  </si>
  <si>
    <t>UNIDADE GESTORA DO CONTRATO</t>
  </si>
  <si>
    <t>NECESSÁRIO CONTRATO?</t>
  </si>
  <si>
    <t>Montante Estimado em US$:</t>
  </si>
  <si>
    <t>Montante Contratado em US$:</t>
  </si>
  <si>
    <t>Montante Estimado % BID:</t>
  </si>
  <si>
    <t>Montante Estimado % Contrapartida:</t>
  </si>
  <si>
    <t>Publicação do Anúncio/Convite</t>
  </si>
  <si>
    <t>Assinatura do Contrato</t>
  </si>
  <si>
    <t xml:space="preserve"> </t>
  </si>
  <si>
    <t>Total</t>
  </si>
  <si>
    <t>BENS</t>
  </si>
  <si>
    <t>Unidade Executora:</t>
  </si>
  <si>
    <t>Objeto</t>
  </si>
  <si>
    <t xml:space="preserve">Montante Estimado </t>
  </si>
  <si>
    <t>Categoria de Investimento:</t>
  </si>
  <si>
    <t>Método de Revisão (Selecionar uma das opções):</t>
  </si>
  <si>
    <t>Datas Estimadas</t>
  </si>
  <si>
    <t>TJCE</t>
  </si>
  <si>
    <t>Licença microsoft - Lanlink</t>
  </si>
  <si>
    <t>Adequação/atualização do parque computacional em termos de licenças ou subscrições de softwares de aplicativos e de sistemas operacionais.</t>
  </si>
  <si>
    <t>Sistema Nacional (SN)</t>
  </si>
  <si>
    <t>8502627-38.2020.8.06.0000</t>
  </si>
  <si>
    <t>1.2.1</t>
  </si>
  <si>
    <t>Sistema Nacional</t>
  </si>
  <si>
    <t>ARP/Pregão eletrônico
Financiamento Retroativo</t>
  </si>
  <si>
    <t>Contrato Concluído</t>
  </si>
  <si>
    <t>SETIN</t>
  </si>
  <si>
    <t>X</t>
  </si>
  <si>
    <t>Licença microsoft - Pisontec</t>
  </si>
  <si>
    <t xml:space="preserve">Solução tecnológica de switches e tranceiver </t>
  </si>
  <si>
    <t>Substituição equipamentos tecnicamente obsoletos, por equipamentos mais modernos e seguros; aumento da quantidade de portas para conexões; e aumento o trafego de dados em 10 vezes</t>
  </si>
  <si>
    <t>2 (cota Principal e cota reservada)</t>
  </si>
  <si>
    <t>8515685-11.2020.8.06.0000</t>
  </si>
  <si>
    <t>Pregão eletrônico 
Financiamento Retroativo</t>
  </si>
  <si>
    <t xml:space="preserve">Solução tecnológica de VMWare </t>
  </si>
  <si>
    <t>Ferramentas que visam adequar o uso da tecnologia de virtualização na infraestrutura de TI do TJCE</t>
  </si>
  <si>
    <t>2 (cota Principal e cota reservada</t>
  </si>
  <si>
    <t>8516798-97.2020.8.06.0000</t>
  </si>
  <si>
    <t>Aquisição de Caixas de som - Agem Tecnologia</t>
  </si>
  <si>
    <t>Aquisição de caixas de som para computadores, com o objetivo de atender às necessidades do Judiciário Cearense.</t>
  </si>
  <si>
    <t>8508092-91.2021.8.06.0000</t>
  </si>
  <si>
    <t>Pregão eletrônico
Reembolso de execução</t>
  </si>
  <si>
    <t>Aquisição de Webcam - Maryleide</t>
  </si>
  <si>
    <t>Aquisição de WEBCAMs, com o objetivo de atender às necessidades do Judiciário Cearense.</t>
  </si>
  <si>
    <t>8519302-42.2021.8.06.0000</t>
  </si>
  <si>
    <t>Pregão eletrônico</t>
  </si>
  <si>
    <t>Solução tecnológica de armazenamento - Storage</t>
  </si>
  <si>
    <t xml:space="preserve">Empresa especializada em tecnologia da informação para fornecimento de equipamentos para expansão da infraestrutura de armazenamento de dados (Storages, Switch SAN e Placas FC), incluindo serviços de instalação e garantia </t>
  </si>
  <si>
    <t>8516940-67.2021.8.06.0000</t>
  </si>
  <si>
    <t>1.2.1; 1.5.6</t>
  </si>
  <si>
    <t>Solução tecnológica de armazenamento - Placas de rede</t>
  </si>
  <si>
    <t>8501447-50.2021.8.06.0001</t>
  </si>
  <si>
    <t>Contrato em Execução</t>
  </si>
  <si>
    <t xml:space="preserve">Solução tecnológica de Backup (Fitas) </t>
  </si>
  <si>
    <t>Empresa especializada em tecnologia da informação para fornecimento de cartuchos de fita magnética LTO8 e cartuchos de limpeza para drives de gravação de fita padrão LTO</t>
  </si>
  <si>
    <t>8503461-07.2021.8.06.0000</t>
  </si>
  <si>
    <t xml:space="preserve">Solução tecnológica de Backup </t>
  </si>
  <si>
    <t>Previsto</t>
  </si>
  <si>
    <t>Contrato</t>
  </si>
  <si>
    <t xml:space="preserve">Solução tecnológica de Redhat </t>
  </si>
  <si>
    <t>Ferramenta que vai auxiliar o TJCE na implantação e gerenciamento de aplicativos e sistemas baseados na tecnologia de container</t>
  </si>
  <si>
    <t>8518442-75.2020.8.06.000</t>
  </si>
  <si>
    <t>Pregão eletrônico n°
20190011 ETICE
Adesão à ARP
Financiamento Retroativo</t>
  </si>
  <si>
    <t>Solução tecnólogica para ampliação da solução de hiper convergência</t>
  </si>
  <si>
    <t>Aquisição de solução de infraestrutura computacional hiperconvergente, com armazenamento distribuído definido por software e respectivo licenciamento de softwares de gerenciamento de nuvem privada, virtualização de servidores de rede e de segurança</t>
  </si>
  <si>
    <t>8510618-31.2021.8.06.0000</t>
  </si>
  <si>
    <t>Pregão Eletrônico
Adesão a ARP
Reembolso de execução</t>
  </si>
  <si>
    <t>Aquisição de Processamento (servidores)</t>
  </si>
  <si>
    <t>Pregão Eletrônico</t>
  </si>
  <si>
    <t>Solução tecnológica de Virtualização de Servidores</t>
  </si>
  <si>
    <t>Aquisição de Computadores de Alto Desempenho (workstations)</t>
  </si>
  <si>
    <t>Para uso pela engenharia, desenvolvimento e manutenção do Pje, assistência militar, e imprensa</t>
  </si>
  <si>
    <t>8500927-27.2020.8.06.0000</t>
  </si>
  <si>
    <t xml:space="preserve">Solução de Gerenciamento de Service Desk </t>
  </si>
  <si>
    <t>Empresa especializada no fornecimento de licenças da Solução Integrada de Gestão de TI Axios Assyst Enterprise e do módulo de controle de ativos de TI Assyst ITOM, ambas as licenças de uso perpétuo, bem como os serviços de suporte técnico, atualizações de versão capacitação para operação e administração dos softwares</t>
  </si>
  <si>
    <t>8519276-44.2021.8.06.0000</t>
  </si>
  <si>
    <t>Solução tecnológica de Antivirus 2020</t>
  </si>
  <si>
    <t>Empresa para o fornecimento da renovação de assinatura de 8000 (oito mil) licenças de uso de software antivírus Kaspersky Endpoint Security for Business Select, e fornecimento de 2000 (duas mil) novas licenças do tipo perpétuas (licenças de uso definitivo) do mesmo software</t>
  </si>
  <si>
    <t>8508614-55.2020.8.06.0000</t>
  </si>
  <si>
    <t>1.3.1</t>
  </si>
  <si>
    <t>Pregão eletrônico
Contrapartida</t>
  </si>
  <si>
    <t>Solução tecnológica de Antivirus 2021</t>
  </si>
  <si>
    <t>8500899-25.2021.8.06.0000</t>
  </si>
  <si>
    <t xml:space="preserve">Solução tecnológica de Gestão Estratégica Brisk </t>
  </si>
  <si>
    <t>Aquisição de solução integrada de sistema de gestão estratégica e projetos, com fornecimento de licença de uso perpétuo da solução, implantação, parametrização e integração com sistemas legados.</t>
  </si>
  <si>
    <t>8518675-09.2019.8.06.0000</t>
  </si>
  <si>
    <t>2.1.1</t>
  </si>
  <si>
    <t xml:space="preserve">Licenças, suporte e capacitação do Brisk </t>
  </si>
  <si>
    <t>Comparação de Preços (CP)</t>
  </si>
  <si>
    <t>Ex-Post</t>
  </si>
  <si>
    <t>Solução tecnológica de Folha/RH</t>
  </si>
  <si>
    <t>Aquisição de solução integrada de software de gestão de pessoas, com fornecimento de licença de uso perpétuo da solução</t>
  </si>
  <si>
    <t>8508605-30.2019.8.06.0000</t>
  </si>
  <si>
    <t>2.5.1</t>
  </si>
  <si>
    <t>Pregão eletrônico
- O que foi gasto entre 20.09.20 e 07.04.21 está como financiamento retroativo. E, após 07.04.21, reembolso de execução</t>
  </si>
  <si>
    <t>Solução tecnológica de Omni Channel</t>
  </si>
  <si>
    <t>1.4.1</t>
  </si>
  <si>
    <t xml:space="preserve">Solução tecnológica de busca de julgados, jurisprudências, atos normativos e pareceres normativos em bases internas </t>
  </si>
  <si>
    <t>1.5.2</t>
  </si>
  <si>
    <t>Será contratado consultor individual (linha 5,15)</t>
  </si>
  <si>
    <t>Processo Cancelado</t>
  </si>
  <si>
    <t>Aquisição Nobreaks de rack</t>
  </si>
  <si>
    <t>Será avaliado se será incluído, posteriormente, após a Seadi orçar</t>
  </si>
  <si>
    <t>SEADI</t>
  </si>
  <si>
    <t>Aquisição computadores</t>
  </si>
  <si>
    <t>8510553-02.2022.8.06.0000</t>
  </si>
  <si>
    <t>Pregão eletrônico
Adesão a ARP</t>
  </si>
  <si>
    <t>06/06 - Bid deu o Ok no TR</t>
  </si>
  <si>
    <t>Aquisição Notebook</t>
  </si>
  <si>
    <t>8501505-19.2022.8.06.0000</t>
  </si>
  <si>
    <t>30/05 - Bid deu o Ok no TR</t>
  </si>
  <si>
    <t xml:space="preserve">Solução tecnológica de armazenamento - Switch </t>
  </si>
  <si>
    <t>Plataforma de banco de preços</t>
  </si>
  <si>
    <t>Contratação Direta (CD)</t>
  </si>
  <si>
    <t>Comp 3</t>
  </si>
  <si>
    <t>Ex-Ante</t>
  </si>
  <si>
    <t>UGP</t>
  </si>
  <si>
    <t>Nota de Empenho</t>
  </si>
  <si>
    <t>Aquisição de bens para adequar os espaços ao modelo híbrido de capacitação</t>
  </si>
  <si>
    <t>2.5.3</t>
  </si>
  <si>
    <t>SERVIÇOS QUE NÃO SÃO DE CONSULTORIA</t>
  </si>
  <si>
    <t xml:space="preserve">Solução tecnológica de Serviços Integrados para Solução de Colaboração </t>
  </si>
  <si>
    <t>Solução de ambiente de colaboração, integração e comunicação corporativa em nuvem, a fim de atender as necessidades do TJCE</t>
  </si>
  <si>
    <t>8507994-09.2021.8.06.0000</t>
  </si>
  <si>
    <t>Pregão eletrônico n° PE0215/2020 SEADI SE
Adesão à ARP
Reembolso de execução</t>
  </si>
  <si>
    <t xml:space="preserve">Solução tecnológica de manutenção de servidores </t>
  </si>
  <si>
    <t>Empresa especializada em tecnologia da informação para a prestação de serviços continuados de suporte técnico especializado, manutenção preventiva e corretiva e serviço de telesuporte a Servidores HPE ProLiant DL560 Gen9</t>
  </si>
  <si>
    <t>8500597-93.2021.8.06.0000</t>
  </si>
  <si>
    <t xml:space="preserve">Subscrição de Segurança GLOBALPROTECT </t>
  </si>
  <si>
    <t>Para Firewall Palo Alto PA5220</t>
  </si>
  <si>
    <t>8500917-12.2022.8.06.0000</t>
  </si>
  <si>
    <t>Processo em curso</t>
  </si>
  <si>
    <t>Analistas de negócio</t>
  </si>
  <si>
    <t>Empresa especializada no fornecimento de mão de obra para a prestação de serviços terceirizados, cujo escopo é a especialização das rotinas de trabalho de diversas unidades do Poder Judiciário do Estado do Ceará em virtude da implantação do Sistema Processo Judicial Eletrônico-PJe</t>
  </si>
  <si>
    <t>8504231-97.2021.8.06.0000</t>
  </si>
  <si>
    <t>1.5.6</t>
  </si>
  <si>
    <t>SGP</t>
  </si>
  <si>
    <t xml:space="preserve">Empresa para prestar serviços técnicos continuados de sustenção/desenvolvimento de sistemas e serviços eventuais sob demanda </t>
  </si>
  <si>
    <t>Serviço de Sustentação e Desenvolvimento de Sistemas</t>
  </si>
  <si>
    <t>8520080-46.2020.8.06.0001</t>
  </si>
  <si>
    <t>1.5.6; 1.1.1</t>
  </si>
  <si>
    <t xml:space="preserve">Serviço especializado em gerenciamento de projetos </t>
  </si>
  <si>
    <t>Empresa especializada no serviço de Gerenciamento de Projetos para atuação no âmbito do Programa de Modernização do Poder Judiciário do Estado do Ceará (PROMOJUD).</t>
  </si>
  <si>
    <t>8511806-59.2021.8.06.0000</t>
  </si>
  <si>
    <t xml:space="preserve">1.1.1; 1.3.1; 1.3.2; 1.4.1; 1.4.2; 1.5.1; 1.5.2; 1.5.3; 1.5.4; 1.5.5; 1.5.6; 1.6.1; 2.1.1; 2.1.2; 2.1.3; 2.1.4;  2.2.1; 2.2.2; 2.2.3; 2.2.4; 2.2.5; 2.3.1; 2.3.2; 2.4.1; 2.5.2; 2.5.3; 2.6.1    </t>
  </si>
  <si>
    <t>SEPLAG</t>
  </si>
  <si>
    <t>Aquisição de Suporte Técnico para Balanceadores de Carga</t>
  </si>
  <si>
    <t>8517627-44.2021.8.06.0000</t>
  </si>
  <si>
    <t>ReLicitação</t>
  </si>
  <si>
    <t>Empresa para prestar serviço em ambiente de nuvem (Cloud Broker)</t>
  </si>
  <si>
    <t>Pregão ou adesão</t>
  </si>
  <si>
    <t xml:space="preserve">Contratação de eventos </t>
  </si>
  <si>
    <t>Incluindo logística, materiais, transporte, alimentação, hospedagem</t>
  </si>
  <si>
    <t>Diversas CPs para atender aos eventos do Promojud</t>
  </si>
  <si>
    <t>Serviços especializados de levantamento e diagnóstico dos bens móveis e intangíveis, compreendendo os inventários, as reavaliações e o saneamento do sistema</t>
  </si>
  <si>
    <t>2.2.4</t>
  </si>
  <si>
    <r>
      <rPr>
        <b/>
        <sz val="10"/>
        <color rgb="FF000000"/>
        <rFont val="Calibri"/>
      </rPr>
      <t xml:space="preserve">30/06 - Bid deu o Ok no TR
</t>
    </r>
    <r>
      <rPr>
        <b/>
        <sz val="10"/>
        <color rgb="FFFF0000"/>
        <rFont val="Calibri"/>
      </rPr>
      <t>Será reenviado após ajustes da contratação</t>
    </r>
  </si>
  <si>
    <t>Serviço para executar o curso de lideranças femininas do BID</t>
  </si>
  <si>
    <t>2.6.1</t>
  </si>
  <si>
    <r>
      <rPr>
        <sz val="10"/>
        <color rgb="FF000000"/>
        <rFont val="Calibri"/>
      </rPr>
      <t xml:space="preserve">Será substituída pela contratação de consultoria </t>
    </r>
    <r>
      <rPr>
        <sz val="10"/>
        <color rgb="FFFF0000"/>
        <rFont val="Calibri"/>
      </rPr>
      <t>(linha 4,11)</t>
    </r>
  </si>
  <si>
    <t>ESMEC</t>
  </si>
  <si>
    <t>Serviço de Suporte e Sustentação da Implantação da Lei Geral de Proteção de Dados (LGPD) no TJCE</t>
  </si>
  <si>
    <t>1.3.2</t>
  </si>
  <si>
    <t>O planejamento da contratação está programado apenas para 2024.1</t>
  </si>
  <si>
    <t>Serviços para implantação do SOC (Centro de operações de segurança )</t>
  </si>
  <si>
    <t>Empresa para prestar serviços de comunicação ao Promojud</t>
  </si>
  <si>
    <t>A contratação será reavaliada em novembro de 2022</t>
  </si>
  <si>
    <t xml:space="preserve">MBA em Gestão Pública e Inovação no Poder Judiciário </t>
  </si>
  <si>
    <t xml:space="preserve">Diárias e passagem </t>
  </si>
  <si>
    <t xml:space="preserve">Para eventos e visitas técnicas </t>
  </si>
  <si>
    <t>Será usado contrato vigente do TJCE para passagens e legislação nacional para diárias</t>
  </si>
  <si>
    <t>CONSULTORIAS FIRMAS</t>
  </si>
  <si>
    <t>Número do Processo:</t>
  </si>
  <si>
    <t>Publicação  Manifestação de Interesse</t>
  </si>
  <si>
    <t>Consultoria especializada em implantação da Lei Geral de Proteção de Dados (LGPD) e Soluções tecnológicas para Governança da Privacidade e Proteção de Dados</t>
  </si>
  <si>
    <t>Contratação de fornecedor de serviços de Consultoria para atender às necessidades de adequação do Poder Judiciário do Estado do Ceará à Lei 13.709, de 14 de agosto de 2018, conhecida como Lei Geral de Proteção de Dados Pessoais (LGPD)</t>
  </si>
  <si>
    <t>Seleção Baseada na Qualidade e Custo (SBQC)</t>
  </si>
  <si>
    <t>05/07 - enviado para análise do BID</t>
  </si>
  <si>
    <t>Consultoria especializada para identificar as tecnologias necessárias ao aprimoramento da prestação jurisdicional</t>
  </si>
  <si>
    <t>Prestação de serviços técnicos especializados de consultoria em Tecnologia da informação no tema Arquitetura Corporativa</t>
  </si>
  <si>
    <t>8506081-55.2022.8.06.0000</t>
  </si>
  <si>
    <t>1.4.2</t>
  </si>
  <si>
    <t>13/06 - Bid deu a não objeção</t>
  </si>
  <si>
    <t>Consultoria para definição do modelo de atendimento</t>
  </si>
  <si>
    <t>Consultoria especializada em humanização do atendimento nos meios presenciais e eletrônicos (remodelação do atendimento presencial e eletrônico, aprimoramento dos fluxos, avaliação das atuais ferramentas e estruturas de atendimento, definição do programa de capacitação, avaliação da demanda, melhoria da qualidade no atendimento,definição de metodologias etc.)</t>
  </si>
  <si>
    <t>Seleção Baseada na Qualificação do Consultor (SQC)</t>
  </si>
  <si>
    <t>8506432-25.2022.8.06.0001</t>
  </si>
  <si>
    <t>FCB?</t>
  </si>
  <si>
    <t>Consultoria especializado em Gestão de Processos ou Business Process Management (BPM), Gestão da Qualidade, Gestão Estratégica e Projetos</t>
  </si>
  <si>
    <t>8514803-78.2022.8.06.0000</t>
  </si>
  <si>
    <t>1.1.1, 2.1.1, 2.4.1</t>
  </si>
  <si>
    <t xml:space="preserve">Consultoria especializada em aprimoramento da gestão patrimonial </t>
  </si>
  <si>
    <t>Será reavaliado em 2023</t>
  </si>
  <si>
    <t>Consultoria especializada em mapeamento de competências e levantamento de perfis dos cargos</t>
  </si>
  <si>
    <t>Contratação de fornecedor de serviços de Consultoria para atender às necessidades de requalificação dos servidores do TJCE, de acordo com o mapeamento das competências a ser realizado, para que possam operar nos novos padrões criados pela transformação digital</t>
  </si>
  <si>
    <t>Consultoria especializada em gestão de mudanças</t>
  </si>
  <si>
    <t>Contratação de fornecedor de serviços de Consultoria para atender às necessidades de apoiar tecnicamente a alta administração, as lideranças e os servidores em geral do TJCE, para que possam operar nos novos padrões criados pela transformação digital</t>
  </si>
  <si>
    <t>Seleção Baseada na Qualidade (SBQ)</t>
  </si>
  <si>
    <t>2.5.2</t>
  </si>
  <si>
    <t>Consultoria técnica especializada no âmbito de Gestão de Licitações e Contratações Públicas</t>
  </si>
  <si>
    <t>2.2.1</t>
  </si>
  <si>
    <t>CONJUR?</t>
  </si>
  <si>
    <t>Contratação de empresa de auditoria externa</t>
  </si>
  <si>
    <t xml:space="preserve">Consultoria para realização de oficinas de design thinking </t>
  </si>
  <si>
    <t>2.1.3</t>
  </si>
  <si>
    <t xml:space="preserve">Consultoria para realizar diagnóstico, treinamento e definir plano de ação para desenvolvimento de mulheres líderes </t>
  </si>
  <si>
    <t>CONSULTORIAS INDIVIDUAIS</t>
  </si>
  <si>
    <t>Quantidade Estimada de Consultores:</t>
  </si>
  <si>
    <t>Não Objeção aos  TDR da Atividade</t>
  </si>
  <si>
    <t>Assinatura Contrato</t>
  </si>
  <si>
    <t>Consultoria individual para preparação de TRs, avaliação de propostas e controle de qualidade do Projeto Implantação da Lei Geral de Proteção dos Dados</t>
  </si>
  <si>
    <t>Fabiani Oliveira Borges da Silva</t>
  </si>
  <si>
    <t>Consultoria individual para preparação de TRs, avaliação de propostas e controle de qualidade dos Projetos Humanização do Atendimento e Identificação de tecnologias para aprimoramento da prestação jurisdicional</t>
  </si>
  <si>
    <t xml:space="preserve">Comparação de Qualificações (3 CV's) </t>
  </si>
  <si>
    <t xml:space="preserve"> 1.4.1; 1.4.2</t>
  </si>
  <si>
    <t>Não será necessário consultor de qualidade para o projeto de humanização. Para o projeto de identificação de soluções será usado o Gartner</t>
  </si>
  <si>
    <t>5,3.1</t>
  </si>
  <si>
    <t>Contratação de consultoria (assessores de aquisição para apoio à UGP)</t>
  </si>
  <si>
    <t>Consultoria para apoiar a gestão de aquisições, contratações e outras áreas de interesse para a gestão do programa</t>
  </si>
  <si>
    <t>01/07 - Bid deu o Ok no TR</t>
  </si>
  <si>
    <t>5,3.2</t>
  </si>
  <si>
    <t>Contratação de consultoria (assessor de aquisição para apoio à UGP)</t>
  </si>
  <si>
    <t>8512042-74.2022.8.06.0000</t>
  </si>
  <si>
    <t>26/05 - Bid deu a não objeção</t>
  </si>
  <si>
    <t>5,4.1</t>
  </si>
  <si>
    <t>Consultoria individual especializada em IA e automação</t>
  </si>
  <si>
    <t xml:space="preserve">Consultoria individual para atuar no projeto de processos </t>
  </si>
  <si>
    <t>1.1.1; 1.5.1</t>
  </si>
  <si>
    <t>30/06 - Bid deu o Ok no TR</t>
  </si>
  <si>
    <t>5,4.2</t>
  </si>
  <si>
    <t>Consultoria individual especializada em automação</t>
  </si>
  <si>
    <t>1.1.1</t>
  </si>
  <si>
    <t>Consultor individual para realizar capacitação em privacidade e proteção de dados</t>
  </si>
  <si>
    <t>Capacitação técnica para o comitê gestor da LGPD e grupo técnico de apoio</t>
  </si>
  <si>
    <t>Contratação contemplada na linha 5,1</t>
  </si>
  <si>
    <t>Consultoria individual para apoiar na definição de escopo do projeto de Desenvolvimento de mulheres líderes</t>
  </si>
  <si>
    <t>Consultor individual para atuar na avaliação experimental de Harvard (Pesquisador local)</t>
  </si>
  <si>
    <t>Consultoria individual para desenvolvimento de jogo (Java Script)</t>
  </si>
  <si>
    <t>Consultoria individual para desenvolvimento de jogo (Designer 3D)</t>
  </si>
  <si>
    <t>Consultoria individual para preparação de TRs, avaliação de propostas e controle de qualidade do Projeto Programa de desenvolvimento de pessoas</t>
  </si>
  <si>
    <t>Palestrante 1 do Humaniza Jus</t>
  </si>
  <si>
    <t>Rossandro Klinjey</t>
  </si>
  <si>
    <t xml:space="preserve">Palestrante 2 do Humaniza Jus </t>
  </si>
  <si>
    <t>Braulio Bessa</t>
  </si>
  <si>
    <t>Consultoria individual para preparação de TRs, avaliação de propostas e controle de qualidade do Projeto Implantação da gestão de custos</t>
  </si>
  <si>
    <t>2.3.1</t>
  </si>
  <si>
    <t>Consultoria individual para preparação de TRs, avaliação de propostas e controle de qualidade do Projeto Intensificação da justiça restaurativa</t>
  </si>
  <si>
    <t>1.5.5</t>
  </si>
  <si>
    <t xml:space="preserve">Consultor individual especialista em elastic search para desenvolvimento da ferramenta de busca de jurisprudências </t>
  </si>
  <si>
    <t>CAPACITAÇÃO</t>
  </si>
  <si>
    <t xml:space="preserve"> Publicação  Manifestação de Interesse</t>
  </si>
  <si>
    <t>Plano de capacitação em SI (subproduto 1.3.1)</t>
  </si>
  <si>
    <t xml:space="preserve">Capacitações em políticas e ferramentas de segurança da informação voltadas à alta gestão e aos servidores </t>
  </si>
  <si>
    <t>Plano de capacitação em LGPD (subproduto 1.3.2)</t>
  </si>
  <si>
    <t xml:space="preserve">Capacitações voltadas aos gestores quanto ao seu papel como comissão da LGPD e demais pontos referentes a implantação da LGPD no TJCE </t>
  </si>
  <si>
    <t>Plano de capacitação para o plano estratégico (subproduto 2.1.1)</t>
  </si>
  <si>
    <t>Capacitação dos servidores no Programa de Desenvolvimento em Gestão Estratégica Orientada para Resultados</t>
  </si>
  <si>
    <t xml:space="preserve"> 8502232-46.2020.8.06.0000</t>
  </si>
  <si>
    <t>Inexigibilidade 
Contrapartida</t>
  </si>
  <si>
    <t>Plano de capacitação em gestão ágil (subproduto 2.1.1)</t>
  </si>
  <si>
    <t>Prestação de serviços técnicos profissionais especializados de capacitação através de contratação do curso Abordagens Híbridas de Gerenciamento de Projetos</t>
  </si>
  <si>
    <t>8505263-40.2021.8.06.0000</t>
  </si>
  <si>
    <t xml:space="preserve">Organização de workshops </t>
  </si>
  <si>
    <t>Organização de workshops trimestrais ou semestrais para monitoramento do Programa</t>
  </si>
  <si>
    <t>A contratação será reavaliada em 2023</t>
  </si>
  <si>
    <t>Capacitação - Avançado Em Direito Processual Penal - Turma 1 e Turma 2 (subproduto 2.5.3)</t>
  </si>
  <si>
    <t>Capacitações ligadas ao Programa de Desenvolvimento de Pessoas</t>
  </si>
  <si>
    <t>8513803-48.2019.8.06.0000</t>
  </si>
  <si>
    <t>Seminário Online De Comunicação E Justiça  (subproduto 2.5.3)</t>
  </si>
  <si>
    <t>8512478-04.2020.8.06.0000</t>
  </si>
  <si>
    <t>Capacitação em Design Thinking Aplicado Ao Setor Público  (subproduto 2.5.3)</t>
  </si>
  <si>
    <t>8512436-52.2020.8.06.0000</t>
  </si>
  <si>
    <t>Capacitação em Auditoria Operacional - Governança, Gestão de Riscos, Controles Internos e Auditoria Interna e Palestra Modelo das 3 Linhas do The IIA  (subproduto 2.5.3)</t>
  </si>
  <si>
    <t>8513540-79.2020.8.06.0000</t>
  </si>
  <si>
    <t>OBS: a data da manifestação de interesse será a data do parecer jurídico 
nos casos de não publicação do extrato</t>
  </si>
  <si>
    <t>Capacitação em Depoimento Especial: Aspectos Teóricos E Práticos  (subproduto 2.5.3)</t>
  </si>
  <si>
    <t>8513494-90.2020.8.06.0000</t>
  </si>
  <si>
    <t>Capacitação em Reforma Da Previdência Social Do Servidor Público  (subproduto 2.5.3)</t>
  </si>
  <si>
    <t>8513392-68.2020.8.06.0000</t>
  </si>
  <si>
    <t>Capacitação - Qual É O Seu Everest?  (subproduto 2.5.3)</t>
  </si>
  <si>
    <t>8501122-12.2020.8.06.0000</t>
  </si>
  <si>
    <t>Capacitação em Execução Da Pena Após Condenação Em Segunda Instância  (subproduto 2.5.3)</t>
  </si>
  <si>
    <t>8516917-58.2020.8.06.0000</t>
  </si>
  <si>
    <t>Capacitação em Execução Orçamentária, Financeira e Contábil de Forma Integrada na Administração Pública  (subproduto 2.5.3)</t>
  </si>
  <si>
    <t>8510621-20.2020.8.06.0000</t>
  </si>
  <si>
    <t>Capacitação em Planejamento nas Contratações Públicas
e em Contratação de Serviços Terceirizados  (subproduto 2.5.3)</t>
  </si>
  <si>
    <t>8510982-37.2020.8.06.0000</t>
  </si>
  <si>
    <t>Contratação Direta no Regime Atual e Nova Lei de Licitações (subproduto 2.5.3)</t>
  </si>
  <si>
    <t>8505544-93.2021.8.06.0000</t>
  </si>
  <si>
    <t>Dimensionamento de Prazos de Obras Públicas (subproduto 2.5.3)</t>
  </si>
  <si>
    <t>8505060-78.2021.8.06.0000</t>
  </si>
  <si>
    <t>O Novo Significado do Trabalho (subproduto 2.5.3)</t>
  </si>
  <si>
    <t>8504277-86.2021.8.06.0000</t>
  </si>
  <si>
    <t>Como Estruturar um Planejamento Anual de T&amp;D e Entrevistas e Seleção por Competências (subproduto 2.5.3)</t>
  </si>
  <si>
    <t>8506251-61.2021.8.06.0000</t>
  </si>
  <si>
    <t>Liderança Officeless (subproduto 2.5.3)</t>
  </si>
  <si>
    <t>8512983-58.2021.8.06.000</t>
  </si>
  <si>
    <t>Licitação e Contratação de Obras e Serviços de Engenharia (subproduto 2.5.3)</t>
  </si>
  <si>
    <t>8510490-11.2021.8.06.0000</t>
  </si>
  <si>
    <t>Consultoria em Auditoria (subproduto 2.5.3)</t>
  </si>
  <si>
    <t>8512654-46.2021.8.06.0000</t>
  </si>
  <si>
    <t>Formação Cientista de Dados e Formação Análise Estatística para Cientista de Dados (subproduto 2.5.3)</t>
  </si>
  <si>
    <t>8512696-95.2021.8.06.0000</t>
  </si>
  <si>
    <t>Processo Administrativo Disciplinar e Sindicância (subproduto 2.5.3)</t>
  </si>
  <si>
    <t>8514887-16.2021.8.06.0000</t>
  </si>
  <si>
    <t>II Seminário Online de Comunicação e Justiça (subproduto 2.5.3)</t>
  </si>
  <si>
    <t>8515146-11.2021.8.06.0000</t>
  </si>
  <si>
    <t>Workshop "Os 5 Desafios das Equipes" (subproduto 2.5.3)</t>
  </si>
  <si>
    <t>8515069-02.2021.8.06.0000</t>
  </si>
  <si>
    <t>Nova lei de licitações (subproduto 2.5.3)</t>
  </si>
  <si>
    <t>8519132-70.2021.8.06.0000</t>
  </si>
  <si>
    <t xml:space="preserve">TJCE </t>
  </si>
  <si>
    <t>Prover Soluções de TIC Inovadora e Integradoras e para a prestação jurisdicional (plataforma Alura)</t>
  </si>
  <si>
    <t>Capacitações ligadas ao Programa de Desenvolvimento de Pessoas 2022</t>
  </si>
  <si>
    <t>8502805-16.2022.8.06.0000</t>
  </si>
  <si>
    <t>Compra de licença de curso de mercado</t>
  </si>
  <si>
    <t xml:space="preserve">Curso de Excel Básico ao Avançado </t>
  </si>
  <si>
    <t>8506830-72.2022.8.06.0000</t>
  </si>
  <si>
    <t xml:space="preserve">Curso de libras </t>
  </si>
  <si>
    <t>8506807-29.2022.8.06.0000</t>
  </si>
  <si>
    <t xml:space="preserve">Balance Scorecard - BSC </t>
  </si>
  <si>
    <t>Saiu do plano de capacitação 2022. Será reavaliada no plano de capacitação 2023</t>
  </si>
  <si>
    <t>Contratação será retirada do PA</t>
  </si>
  <si>
    <t xml:space="preserve">Gestão completa e eficiente do patrimônio público </t>
  </si>
  <si>
    <t>Compra de inscrição. Empresa Consultre</t>
  </si>
  <si>
    <t>10/06 - Bid deu o Ok no TR</t>
  </si>
  <si>
    <t>Curso de métodos ágeis no setor público</t>
  </si>
  <si>
    <t>8513616-35.2022.8.06.0000</t>
  </si>
  <si>
    <t>Power BI Básico ao Avançado</t>
  </si>
  <si>
    <t>8506799-52.2022.8.06.0000</t>
  </si>
  <si>
    <t xml:space="preserve">Curso de Formação de Gestão da Qualidade </t>
  </si>
  <si>
    <t>Curso Prático para Operacionalizção da Calibração na Avaliação de Desempenho</t>
  </si>
  <si>
    <t>Programa de Desenvolvimento de Gestores com foco em Gestão e Comunicação</t>
  </si>
  <si>
    <t xml:space="preserve">Curso de IA: Machine/ Deep Learning; Ciência de Dados; Processamento de linguagem Natural (PLN); Robot Process Automation (rpa) </t>
  </si>
  <si>
    <t xml:space="preserve">Curso de aprimoramento de Planejamento Orçamentário </t>
  </si>
  <si>
    <t xml:space="preserve">Execução Orçamentária, Financeira e Contábil com Base no MCASP </t>
  </si>
  <si>
    <t>Black Belt Lean Six Sigma (melhoria de processos de negócios por meio da metodologia Lean Six Sigma)</t>
  </si>
  <si>
    <t>SUBPROJETOS</t>
  </si>
  <si>
    <t>Objeto da Transferencia:</t>
  </si>
  <si>
    <t>Quantidade Estimada de Subprojetos:</t>
  </si>
  <si>
    <t>Comentários</t>
  </si>
  <si>
    <t>Status</t>
  </si>
  <si>
    <t>Assinatura do Contrato/ Convênio por Adjudicação dos Subprojetos</t>
  </si>
  <si>
    <t>Data de 
Transferencia</t>
  </si>
  <si>
    <t>Revisão/Supervisão</t>
  </si>
  <si>
    <t>Declaração de Licitação Deserta</t>
  </si>
  <si>
    <t>Rejeição de todas as Propostas</t>
  </si>
  <si>
    <t xml:space="preserve">Metodos </t>
  </si>
  <si>
    <t>Consultoria firmas</t>
  </si>
  <si>
    <t>Seleção Baseada no Menor Custo (SBMC) </t>
  </si>
  <si>
    <t>Seleção Baseado em Orçamento Fixo (SBOF)</t>
  </si>
  <si>
    <t>Bens, obras e Serviços</t>
  </si>
  <si>
    <t>Licitação Pública Internacional (LPI)</t>
  </si>
  <si>
    <t>Licitação Pública Nacional (LPN)</t>
  </si>
  <si>
    <t>Licitação Internacional Limitada (LIL)</t>
  </si>
  <si>
    <t>Licitação Pública Internacional com Pre-qualificação</t>
  </si>
  <si>
    <t>Licitação Pública Internacional em 2 etapas </t>
  </si>
  <si>
    <t>Consultoria Individual</t>
  </si>
  <si>
    <t>Versão Nº: 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</si>
</sst>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-mmm\-yy;@"/>
    <numFmt numFmtId="165" formatCode="0.0"/>
    <numFmt numFmtId="166" formatCode="_(* #,##0.00_);_(* \(#,##0.00\);_(* \-??_);_(@_)"/>
    <numFmt numFmtId="167" formatCode="_-* #,##0_-;\-* #,##0_-;_-* \-??_-;_-@_-"/>
    <numFmt numFmtId="168" formatCode="_-* #,##0.0_-;\-* #,##0.0_-;_-* \-??_-;_-@_-"/>
  </numFmts>
  <fonts count="3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u/>
      <sz val="10"/>
      <color rgb="FFFF0000"/>
      <name val="Arial"/>
      <family val="2"/>
      <charset val="1"/>
    </font>
    <font>
      <b/>
      <sz val="12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i/>
      <sz val="10"/>
      <color rgb="FFFFFFFF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</font>
    <font>
      <sz val="10"/>
      <color theme="1"/>
      <name val="Calibri"/>
      <family val="2"/>
      <charset val="1"/>
    </font>
    <font>
      <sz val="10"/>
      <color rgb="FF000000"/>
      <name val="Calibri"/>
    </font>
    <font>
      <sz val="10"/>
      <color rgb="FF000000"/>
      <name val="Arial"/>
      <family val="2"/>
      <charset val="1"/>
    </font>
    <font>
      <b/>
      <sz val="10"/>
      <color rgb="FFFF0000"/>
      <name val="Calibri"/>
      <family val="2"/>
      <scheme val="minor"/>
    </font>
    <font>
      <b/>
      <sz val="1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sz val="10"/>
      <name val="Calibri"/>
    </font>
    <font>
      <sz val="10"/>
      <color rgb="FFFF0000"/>
      <name val="Calibri"/>
    </font>
    <font>
      <b/>
      <sz val="10"/>
      <color rgb="FFFF0000"/>
      <name val="Calibri"/>
      <family val="2"/>
      <charset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9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DDEBF7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rgb="FF99FF99"/>
      </patternFill>
    </fill>
    <fill>
      <patternFill patternType="solid">
        <fgColor rgb="FF0070C0"/>
        <bgColor rgb="FF0066CC"/>
      </patternFill>
    </fill>
  </fills>
  <borders count="5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6" fontId="1" fillId="0" borderId="0" applyBorder="0" applyProtection="0"/>
    <xf numFmtId="9" fontId="1" fillId="0" borderId="0" applyBorder="0" applyProtection="0"/>
    <xf numFmtId="0" fontId="1" fillId="0" borderId="0"/>
    <xf numFmtId="0" fontId="1" fillId="0" borderId="0"/>
  </cellStyleXfs>
  <cellXfs count="4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4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7" fillId="0" borderId="1" xfId="3" applyFont="1" applyBorder="1" applyAlignment="1">
      <alignment horizontal="left" vertical="center" wrapText="1"/>
    </xf>
    <xf numFmtId="0" fontId="1" fillId="0" borderId="0" xfId="3"/>
    <xf numFmtId="0" fontId="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2" borderId="2" xfId="3" applyFont="1" applyFill="1" applyBorder="1" applyAlignment="1">
      <alignment horizontal="left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/>
    </xf>
    <xf numFmtId="0" fontId="14" fillId="2" borderId="6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4" fontId="14" fillId="2" borderId="5" xfId="3" applyNumberFormat="1" applyFont="1" applyFill="1" applyBorder="1" applyAlignment="1">
      <alignment horizontal="center" vertical="center" wrapText="1"/>
    </xf>
    <xf numFmtId="4" fontId="14" fillId="4" borderId="5" xfId="3" applyNumberFormat="1" applyFont="1" applyFill="1" applyBorder="1" applyAlignment="1">
      <alignment horizontal="center" vertical="center" wrapText="1"/>
    </xf>
    <xf numFmtId="10" fontId="14" fillId="2" borderId="5" xfId="3" applyNumberFormat="1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2" fillId="0" borderId="10" xfId="3" applyFont="1" applyBorder="1" applyAlignment="1">
      <alignment vertical="center" wrapText="1"/>
    </xf>
    <xf numFmtId="3" fontId="2" fillId="5" borderId="10" xfId="0" applyNumberFormat="1" applyFont="1" applyFill="1" applyBorder="1" applyAlignment="1">
      <alignment horizontal="left" vertical="center" wrapText="1"/>
    </xf>
    <xf numFmtId="0" fontId="16" fillId="5" borderId="10" xfId="3" applyFont="1" applyFill="1" applyBorder="1" applyAlignment="1">
      <alignment vertical="center" wrapText="1"/>
    </xf>
    <xf numFmtId="0" fontId="2" fillId="0" borderId="10" xfId="3" applyFont="1" applyBorder="1" applyAlignment="1">
      <alignment horizontal="center" vertical="center" wrapText="1"/>
    </xf>
    <xf numFmtId="4" fontId="2" fillId="0" borderId="10" xfId="3" applyNumberFormat="1" applyFont="1" applyBorder="1" applyAlignment="1">
      <alignment vertical="center" wrapText="1"/>
    </xf>
    <xf numFmtId="10" fontId="2" fillId="0" borderId="10" xfId="3" applyNumberFormat="1" applyFont="1" applyBorder="1" applyAlignment="1">
      <alignment vertical="center" wrapText="1"/>
    </xf>
    <xf numFmtId="164" fontId="2" fillId="5" borderId="10" xfId="3" applyNumberFormat="1" applyFont="1" applyFill="1" applyBorder="1" applyAlignment="1">
      <alignment vertical="center" wrapText="1"/>
    </xf>
    <xf numFmtId="0" fontId="4" fillId="0" borderId="9" xfId="3" applyFont="1" applyBorder="1" applyAlignment="1">
      <alignment horizontal="center" vertical="center" wrapText="1"/>
    </xf>
    <xf numFmtId="0" fontId="1" fillId="0" borderId="10" xfId="3" applyBorder="1"/>
    <xf numFmtId="0" fontId="0" fillId="0" borderId="10" xfId="0" applyBorder="1"/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4" fontId="2" fillId="0" borderId="0" xfId="3" applyNumberFormat="1" applyFont="1" applyAlignment="1">
      <alignment vertical="center" wrapText="1"/>
    </xf>
    <xf numFmtId="10" fontId="2" fillId="0" borderId="0" xfId="3" applyNumberFormat="1" applyFont="1" applyAlignment="1">
      <alignment vertical="center" wrapText="1"/>
    </xf>
    <xf numFmtId="0" fontId="13" fillId="2" borderId="11" xfId="3" applyFont="1" applyFill="1" applyBorder="1" applyAlignment="1">
      <alignment horizontal="left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0" fontId="2" fillId="6" borderId="14" xfId="3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horizontal="left" vertical="center" wrapText="1"/>
    </xf>
    <xf numFmtId="0" fontId="2" fillId="6" borderId="5" xfId="3" applyFont="1" applyFill="1" applyBorder="1" applyAlignment="1">
      <alignment vertical="center" wrapText="1"/>
    </xf>
    <xf numFmtId="0" fontId="2" fillId="6" borderId="6" xfId="3" applyFont="1" applyFill="1" applyBorder="1" applyAlignment="1">
      <alignment vertical="center" wrapText="1"/>
    </xf>
    <xf numFmtId="0" fontId="2" fillId="6" borderId="6" xfId="3" applyFont="1" applyFill="1" applyBorder="1" applyAlignment="1">
      <alignment horizontal="center" vertical="center" wrapText="1"/>
    </xf>
    <xf numFmtId="4" fontId="2" fillId="6" borderId="6" xfId="3" applyNumberFormat="1" applyFont="1" applyFill="1" applyBorder="1" applyAlignment="1">
      <alignment vertical="center" wrapText="1"/>
    </xf>
    <xf numFmtId="10" fontId="2" fillId="6" borderId="6" xfId="3" applyNumberFormat="1" applyFont="1" applyFill="1" applyBorder="1" applyAlignment="1">
      <alignment vertical="center" wrapText="1"/>
    </xf>
    <xf numFmtId="164" fontId="2" fillId="6" borderId="6" xfId="3" applyNumberFormat="1" applyFont="1" applyFill="1" applyBorder="1" applyAlignment="1">
      <alignment horizontal="right" vertical="center" wrapText="1"/>
    </xf>
    <xf numFmtId="0" fontId="2" fillId="6" borderId="15" xfId="3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6" borderId="0" xfId="0" applyFill="1"/>
    <xf numFmtId="3" fontId="2" fillId="6" borderId="6" xfId="0" applyNumberFormat="1" applyFont="1" applyFill="1" applyBorder="1" applyAlignment="1">
      <alignment vertical="center" wrapText="1"/>
    </xf>
    <xf numFmtId="0" fontId="17" fillId="6" borderId="5" xfId="3" applyFont="1" applyFill="1" applyBorder="1" applyAlignment="1">
      <alignment vertical="center" wrapText="1"/>
    </xf>
    <xf numFmtId="0" fontId="2" fillId="5" borderId="15" xfId="3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0" fontId="2" fillId="7" borderId="5" xfId="3" applyFont="1" applyFill="1" applyBorder="1" applyAlignment="1">
      <alignment vertical="center" wrapText="1"/>
    </xf>
    <xf numFmtId="0" fontId="2" fillId="7" borderId="6" xfId="3" applyFont="1" applyFill="1" applyBorder="1" applyAlignment="1">
      <alignment vertical="center" wrapText="1"/>
    </xf>
    <xf numFmtId="0" fontId="2" fillId="7" borderId="6" xfId="3" applyFont="1" applyFill="1" applyBorder="1" applyAlignment="1">
      <alignment horizontal="center" vertical="center" wrapText="1"/>
    </xf>
    <xf numFmtId="0" fontId="2" fillId="8" borderId="6" xfId="3" applyFont="1" applyFill="1" applyBorder="1" applyAlignment="1">
      <alignment horizontal="center" vertical="center" wrapText="1"/>
    </xf>
    <xf numFmtId="4" fontId="2" fillId="7" borderId="6" xfId="3" applyNumberFormat="1" applyFont="1" applyFill="1" applyBorder="1" applyAlignment="1">
      <alignment vertical="center" wrapText="1"/>
    </xf>
    <xf numFmtId="10" fontId="2" fillId="7" borderId="6" xfId="3" applyNumberFormat="1" applyFont="1" applyFill="1" applyBorder="1" applyAlignment="1">
      <alignment vertical="center" wrapText="1"/>
    </xf>
    <xf numFmtId="164" fontId="2" fillId="7" borderId="6" xfId="3" applyNumberFormat="1" applyFont="1" applyFill="1" applyBorder="1" applyAlignment="1">
      <alignment horizontal="right" vertical="center" wrapText="1"/>
    </xf>
    <xf numFmtId="0" fontId="2" fillId="8" borderId="15" xfId="3" applyFont="1" applyFill="1" applyBorder="1" applyAlignment="1">
      <alignment vertical="center" wrapText="1"/>
    </xf>
    <xf numFmtId="0" fontId="2" fillId="8" borderId="10" xfId="3" applyFont="1" applyFill="1" applyBorder="1" applyAlignment="1">
      <alignment vertical="center" wrapText="1"/>
    </xf>
    <xf numFmtId="0" fontId="2" fillId="0" borderId="14" xfId="3" applyFont="1" applyBorder="1" applyAlignment="1">
      <alignment vertical="center" wrapText="1"/>
    </xf>
    <xf numFmtId="3" fontId="2" fillId="8" borderId="6" xfId="0" applyNumberFormat="1" applyFont="1" applyFill="1" applyBorder="1" applyAlignment="1">
      <alignment vertical="center" wrapText="1"/>
    </xf>
    <xf numFmtId="0" fontId="2" fillId="8" borderId="5" xfId="3" applyFont="1" applyFill="1" applyBorder="1" applyAlignment="1">
      <alignment vertical="center" wrapText="1"/>
    </xf>
    <xf numFmtId="0" fontId="2" fillId="8" borderId="6" xfId="3" applyFont="1" applyFill="1" applyBorder="1" applyAlignment="1">
      <alignment vertical="center" wrapText="1"/>
    </xf>
    <xf numFmtId="4" fontId="2" fillId="8" borderId="6" xfId="3" applyNumberFormat="1" applyFont="1" applyFill="1" applyBorder="1" applyAlignment="1">
      <alignment vertical="center" wrapText="1"/>
    </xf>
    <xf numFmtId="10" fontId="2" fillId="8" borderId="6" xfId="3" applyNumberFormat="1" applyFont="1" applyFill="1" applyBorder="1" applyAlignment="1">
      <alignment vertical="center" wrapText="1"/>
    </xf>
    <xf numFmtId="164" fontId="2" fillId="8" borderId="6" xfId="3" applyNumberFormat="1" applyFont="1" applyFill="1" applyBorder="1" applyAlignment="1">
      <alignment vertical="center" wrapText="1"/>
    </xf>
    <xf numFmtId="165" fontId="2" fillId="0" borderId="0" xfId="0" applyNumberFormat="1" applyFont="1" applyAlignment="1">
      <alignment horizontal="left"/>
    </xf>
    <xf numFmtId="0" fontId="2" fillId="7" borderId="6" xfId="0" applyFont="1" applyFill="1" applyBorder="1" applyAlignment="1">
      <alignment vertical="center" wrapText="1"/>
    </xf>
    <xf numFmtId="164" fontId="2" fillId="8" borderId="6" xfId="3" applyNumberFormat="1" applyFont="1" applyFill="1" applyBorder="1" applyAlignment="1">
      <alignment horizontal="right" vertical="center" wrapText="1"/>
    </xf>
    <xf numFmtId="0" fontId="2" fillId="6" borderId="3" xfId="3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horizontal="left" vertical="center" wrapText="1"/>
    </xf>
    <xf numFmtId="0" fontId="2" fillId="8" borderId="5" xfId="3" applyFont="1" applyFill="1" applyBorder="1" applyAlignment="1">
      <alignment horizontal="center" vertical="center" wrapText="1"/>
    </xf>
    <xf numFmtId="4" fontId="2" fillId="8" borderId="5" xfId="3" applyNumberFormat="1" applyFont="1" applyFill="1" applyBorder="1" applyAlignment="1">
      <alignment vertical="center" wrapText="1"/>
    </xf>
    <xf numFmtId="10" fontId="2" fillId="8" borderId="5" xfId="3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left"/>
    </xf>
    <xf numFmtId="0" fontId="2" fillId="0" borderId="3" xfId="3" applyFont="1" applyBorder="1" applyAlignment="1">
      <alignment vertical="center" wrapText="1"/>
    </xf>
    <xf numFmtId="3" fontId="2" fillId="8" borderId="6" xfId="0" applyNumberFormat="1" applyFont="1" applyFill="1" applyBorder="1" applyAlignment="1">
      <alignment horizontal="left" vertical="center" wrapText="1"/>
    </xf>
    <xf numFmtId="164" fontId="2" fillId="8" borderId="5" xfId="3" applyNumberFormat="1" applyFont="1" applyFill="1" applyBorder="1" applyAlignment="1">
      <alignment vertical="center" wrapText="1"/>
    </xf>
    <xf numFmtId="164" fontId="18" fillId="8" borderId="6" xfId="3" applyNumberFormat="1" applyFont="1" applyFill="1" applyBorder="1" applyAlignment="1">
      <alignment vertical="center" wrapText="1"/>
    </xf>
    <xf numFmtId="3" fontId="2" fillId="8" borderId="5" xfId="0" applyNumberFormat="1" applyFont="1" applyFill="1" applyBorder="1" applyAlignment="1">
      <alignment horizontal="left" vertical="center" wrapText="1"/>
    </xf>
    <xf numFmtId="0" fontId="2" fillId="6" borderId="16" xfId="3" applyFont="1" applyFill="1" applyBorder="1" applyAlignment="1">
      <alignment vertical="center" wrapText="1"/>
    </xf>
    <xf numFmtId="3" fontId="2" fillId="8" borderId="10" xfId="0" applyNumberFormat="1" applyFont="1" applyFill="1" applyBorder="1" applyAlignment="1">
      <alignment horizontal="left" vertical="center" wrapText="1"/>
    </xf>
    <xf numFmtId="0" fontId="2" fillId="8" borderId="17" xfId="3" applyFont="1" applyFill="1" applyBorder="1" applyAlignment="1">
      <alignment vertical="center" wrapText="1"/>
    </xf>
    <xf numFmtId="0" fontId="19" fillId="8" borderId="15" xfId="3" applyFont="1" applyFill="1" applyBorder="1" applyAlignment="1">
      <alignment vertical="center" wrapText="1"/>
    </xf>
    <xf numFmtId="3" fontId="2" fillId="7" borderId="18" xfId="0" applyNumberFormat="1" applyFont="1" applyFill="1" applyBorder="1" applyAlignment="1">
      <alignment horizontal="left" vertical="center" wrapText="1"/>
    </xf>
    <xf numFmtId="164" fontId="2" fillId="8" borderId="5" xfId="3" applyNumberFormat="1" applyFont="1" applyFill="1" applyBorder="1" applyAlignment="1">
      <alignment horizontal="right" vertical="center" wrapText="1"/>
    </xf>
    <xf numFmtId="0" fontId="2" fillId="8" borderId="5" xfId="3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left" vertical="center" wrapText="1"/>
    </xf>
    <xf numFmtId="0" fontId="2" fillId="5" borderId="5" xfId="3" applyFont="1" applyFill="1" applyBorder="1" applyAlignment="1">
      <alignment vertical="center" wrapText="1"/>
    </xf>
    <xf numFmtId="0" fontId="2" fillId="5" borderId="5" xfId="3" applyFont="1" applyFill="1" applyBorder="1" applyAlignment="1">
      <alignment horizontal="center" vertical="center" wrapText="1"/>
    </xf>
    <xf numFmtId="4" fontId="2" fillId="5" borderId="5" xfId="3" applyNumberFormat="1" applyFont="1" applyFill="1" applyBorder="1" applyAlignment="1">
      <alignment vertical="center" wrapText="1"/>
    </xf>
    <xf numFmtId="10" fontId="2" fillId="5" borderId="5" xfId="3" applyNumberFormat="1" applyFont="1" applyFill="1" applyBorder="1" applyAlignment="1">
      <alignment vertical="center" wrapText="1"/>
    </xf>
    <xf numFmtId="164" fontId="2" fillId="5" borderId="5" xfId="3" applyNumberFormat="1" applyFont="1" applyFill="1" applyBorder="1" applyAlignment="1">
      <alignment horizontal="right" vertical="center" wrapText="1"/>
    </xf>
    <xf numFmtId="0" fontId="2" fillId="5" borderId="5" xfId="3" applyFont="1" applyFill="1" applyBorder="1" applyAlignment="1">
      <alignment horizontal="left" vertical="center" wrapText="1"/>
    </xf>
    <xf numFmtId="0" fontId="2" fillId="7" borderId="15" xfId="3" applyFont="1" applyFill="1" applyBorder="1" applyAlignment="1">
      <alignment vertical="center" wrapText="1"/>
    </xf>
    <xf numFmtId="3" fontId="17" fillId="8" borderId="18" xfId="0" applyNumberFormat="1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167" fontId="2" fillId="8" borderId="6" xfId="1" applyNumberFormat="1" applyFont="1" applyFill="1" applyBorder="1" applyAlignment="1" applyProtection="1">
      <alignment vertical="center" wrapText="1"/>
    </xf>
    <xf numFmtId="10" fontId="2" fillId="8" borderId="6" xfId="3" applyNumberFormat="1" applyFont="1" applyFill="1" applyBorder="1" applyAlignment="1">
      <alignment horizontal="center" vertical="center" wrapText="1"/>
    </xf>
    <xf numFmtId="0" fontId="18" fillId="8" borderId="5" xfId="3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8" borderId="6" xfId="3" applyFont="1" applyFill="1" applyBorder="1" applyAlignment="1">
      <alignment vertical="center" wrapText="1"/>
    </xf>
    <xf numFmtId="0" fontId="20" fillId="8" borderId="5" xfId="3" applyFont="1" applyFill="1" applyBorder="1" applyAlignment="1">
      <alignment vertical="center" wrapText="1"/>
    </xf>
    <xf numFmtId="167" fontId="2" fillId="8" borderId="5" xfId="1" applyNumberFormat="1" applyFont="1" applyFill="1" applyBorder="1" applyAlignment="1" applyProtection="1">
      <alignment vertical="center" wrapText="1"/>
    </xf>
    <xf numFmtId="10" fontId="2" fillId="8" borderId="5" xfId="3" applyNumberFormat="1" applyFont="1" applyFill="1" applyBorder="1" applyAlignment="1">
      <alignment horizontal="center" vertical="center" wrapText="1"/>
    </xf>
    <xf numFmtId="0" fontId="17" fillId="8" borderId="5" xfId="3" applyFont="1" applyFill="1" applyBorder="1" applyAlignment="1">
      <alignment vertical="center" wrapText="1"/>
    </xf>
    <xf numFmtId="0" fontId="2" fillId="8" borderId="12" xfId="3" applyFont="1" applyFill="1" applyBorder="1" applyAlignment="1">
      <alignment vertical="center" wrapText="1"/>
    </xf>
    <xf numFmtId="164" fontId="18" fillId="8" borderId="5" xfId="3" applyNumberFormat="1" applyFont="1" applyFill="1" applyBorder="1" applyAlignment="1">
      <alignment vertical="center" wrapText="1"/>
    </xf>
    <xf numFmtId="0" fontId="2" fillId="8" borderId="19" xfId="3" applyFont="1" applyFill="1" applyBorder="1" applyAlignment="1">
      <alignment horizontal="center" vertical="center" wrapText="1"/>
    </xf>
    <xf numFmtId="167" fontId="2" fillId="8" borderId="10" xfId="1" applyNumberFormat="1" applyFont="1" applyFill="1" applyBorder="1" applyAlignment="1" applyProtection="1">
      <alignment vertical="center" wrapText="1"/>
    </xf>
    <xf numFmtId="167" fontId="2" fillId="8" borderId="20" xfId="1" applyNumberFormat="1" applyFont="1" applyFill="1" applyBorder="1" applyAlignment="1" applyProtection="1">
      <alignment vertical="center" wrapText="1"/>
    </xf>
    <xf numFmtId="10" fontId="2" fillId="8" borderId="10" xfId="3" applyNumberFormat="1" applyFont="1" applyFill="1" applyBorder="1" applyAlignment="1">
      <alignment vertical="center" wrapText="1"/>
    </xf>
    <xf numFmtId="10" fontId="2" fillId="8" borderId="21" xfId="3" applyNumberFormat="1" applyFont="1" applyFill="1" applyBorder="1" applyAlignment="1">
      <alignment vertical="center" wrapText="1"/>
    </xf>
    <xf numFmtId="10" fontId="2" fillId="8" borderId="10" xfId="3" applyNumberFormat="1" applyFont="1" applyFill="1" applyBorder="1" applyAlignment="1">
      <alignment horizontal="center" vertical="center" wrapText="1"/>
    </xf>
    <xf numFmtId="164" fontId="2" fillId="8" borderId="12" xfId="3" applyNumberFormat="1" applyFont="1" applyFill="1" applyBorder="1" applyAlignment="1">
      <alignment vertical="center" wrapText="1"/>
    </xf>
    <xf numFmtId="0" fontId="2" fillId="8" borderId="19" xfId="3" applyFont="1" applyFill="1" applyBorder="1" applyAlignment="1">
      <alignment vertical="center" wrapText="1"/>
    </xf>
    <xf numFmtId="0" fontId="2" fillId="8" borderId="22" xfId="3" applyFont="1" applyFill="1" applyBorder="1" applyAlignment="1">
      <alignment vertical="center" wrapText="1"/>
    </xf>
    <xf numFmtId="167" fontId="2" fillId="8" borderId="23" xfId="1" applyNumberFormat="1" applyFont="1" applyFill="1" applyBorder="1" applyAlignment="1" applyProtection="1">
      <alignment vertical="center" wrapText="1"/>
    </xf>
    <xf numFmtId="167" fontId="2" fillId="8" borderId="24" xfId="1" applyNumberFormat="1" applyFont="1" applyFill="1" applyBorder="1" applyAlignment="1" applyProtection="1">
      <alignment vertical="center" wrapText="1"/>
    </xf>
    <xf numFmtId="10" fontId="2" fillId="8" borderId="23" xfId="3" applyNumberFormat="1" applyFont="1" applyFill="1" applyBorder="1" applyAlignment="1">
      <alignment vertical="center" wrapText="1"/>
    </xf>
    <xf numFmtId="10" fontId="2" fillId="8" borderId="0" xfId="3" applyNumberFormat="1" applyFont="1" applyFill="1" applyAlignment="1">
      <alignment vertical="center" wrapText="1"/>
    </xf>
    <xf numFmtId="10" fontId="2" fillId="8" borderId="23" xfId="3" applyNumberFormat="1" applyFont="1" applyFill="1" applyBorder="1" applyAlignment="1">
      <alignment horizontal="center" vertical="center" wrapText="1"/>
    </xf>
    <xf numFmtId="0" fontId="2" fillId="8" borderId="23" xfId="3" applyFont="1" applyFill="1" applyBorder="1" applyAlignment="1">
      <alignment vertical="center" wrapText="1"/>
    </xf>
    <xf numFmtId="0" fontId="2" fillId="0" borderId="25" xfId="3" applyFont="1" applyBorder="1" applyAlignment="1">
      <alignment vertical="center" wrapText="1"/>
    </xf>
    <xf numFmtId="164" fontId="2" fillId="8" borderId="10" xfId="3" applyNumberFormat="1" applyFont="1" applyFill="1" applyBorder="1" applyAlignment="1">
      <alignment vertical="center" wrapText="1"/>
    </xf>
    <xf numFmtId="0" fontId="2" fillId="8" borderId="25" xfId="3" applyFont="1" applyFill="1" applyBorder="1" applyAlignment="1">
      <alignment vertical="center" wrapText="1"/>
    </xf>
    <xf numFmtId="0" fontId="21" fillId="8" borderId="26" xfId="0" applyFont="1" applyFill="1" applyBorder="1" applyAlignment="1">
      <alignment vertical="center" wrapText="1"/>
    </xf>
    <xf numFmtId="0" fontId="17" fillId="8" borderId="26" xfId="0" applyFont="1" applyFill="1" applyBorder="1" applyAlignment="1">
      <alignment vertical="center" wrapText="1"/>
    </xf>
    <xf numFmtId="0" fontId="2" fillId="8" borderId="26" xfId="3" applyFont="1" applyFill="1" applyBorder="1" applyAlignment="1">
      <alignment horizontal="center" vertical="center" wrapText="1"/>
    </xf>
    <xf numFmtId="4" fontId="2" fillId="8" borderId="26" xfId="3" applyNumberFormat="1" applyFont="1" applyFill="1" applyBorder="1" applyAlignment="1">
      <alignment vertical="center" wrapText="1"/>
    </xf>
    <xf numFmtId="10" fontId="2" fillId="8" borderId="26" xfId="3" applyNumberFormat="1" applyFont="1" applyFill="1" applyBorder="1" applyAlignment="1">
      <alignment vertical="center" wrapText="1"/>
    </xf>
    <xf numFmtId="0" fontId="2" fillId="8" borderId="26" xfId="3" applyFont="1" applyFill="1" applyBorder="1" applyAlignment="1">
      <alignment vertical="center" wrapText="1"/>
    </xf>
    <xf numFmtId="164" fontId="2" fillId="8" borderId="26" xfId="3" applyNumberFormat="1" applyFont="1" applyFill="1" applyBorder="1" applyAlignment="1">
      <alignment vertical="center" wrapText="1"/>
    </xf>
    <xf numFmtId="0" fontId="2" fillId="8" borderId="27" xfId="3" applyFont="1" applyFill="1" applyBorder="1" applyAlignment="1">
      <alignment vertical="center" wrapText="1"/>
    </xf>
    <xf numFmtId="0" fontId="14" fillId="2" borderId="28" xfId="3" applyFont="1" applyFill="1" applyBorder="1" applyAlignment="1">
      <alignment horizontal="center" vertical="center" wrapText="1"/>
    </xf>
    <xf numFmtId="0" fontId="14" fillId="2" borderId="29" xfId="3" applyFont="1" applyFill="1" applyBorder="1" applyAlignment="1">
      <alignment horizontal="center" vertical="center" wrapText="1"/>
    </xf>
    <xf numFmtId="4" fontId="14" fillId="2" borderId="4" xfId="3" applyNumberFormat="1" applyFont="1" applyFill="1" applyBorder="1" applyAlignment="1">
      <alignment horizontal="center" vertical="center" wrapText="1"/>
    </xf>
    <xf numFmtId="10" fontId="14" fillId="2" borderId="4" xfId="3" applyNumberFormat="1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left" vertical="center" wrapText="1"/>
    </xf>
    <xf numFmtId="0" fontId="2" fillId="7" borderId="5" xfId="3" applyFont="1" applyFill="1" applyBorder="1" applyAlignment="1">
      <alignment horizontal="center" vertical="center" wrapText="1"/>
    </xf>
    <xf numFmtId="4" fontId="2" fillId="7" borderId="5" xfId="3" applyNumberFormat="1" applyFont="1" applyFill="1" applyBorder="1" applyAlignment="1">
      <alignment vertical="center" wrapText="1"/>
    </xf>
    <xf numFmtId="10" fontId="2" fillId="7" borderId="5" xfId="3" applyNumberFormat="1" applyFont="1" applyFill="1" applyBorder="1" applyAlignment="1">
      <alignment vertical="center" wrapText="1"/>
    </xf>
    <xf numFmtId="164" fontId="2" fillId="7" borderId="5" xfId="3" applyNumberFormat="1" applyFont="1" applyFill="1" applyBorder="1" applyAlignment="1">
      <alignment horizontal="right" vertical="center" wrapText="1"/>
    </xf>
    <xf numFmtId="0" fontId="2" fillId="8" borderId="30" xfId="3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3" applyFont="1" applyFill="1" applyBorder="1" applyAlignment="1">
      <alignment vertical="center" wrapText="1"/>
    </xf>
    <xf numFmtId="0" fontId="2" fillId="7" borderId="10" xfId="3" applyFont="1" applyFill="1" applyBorder="1" applyAlignment="1">
      <alignment horizontal="center" vertical="center" wrapText="1"/>
    </xf>
    <xf numFmtId="4" fontId="2" fillId="7" borderId="10" xfId="3" applyNumberFormat="1" applyFont="1" applyFill="1" applyBorder="1" applyAlignment="1">
      <alignment vertical="center" wrapText="1"/>
    </xf>
    <xf numFmtId="10" fontId="2" fillId="7" borderId="10" xfId="3" applyNumberFormat="1" applyFont="1" applyFill="1" applyBorder="1" applyAlignment="1">
      <alignment vertical="center" wrapText="1"/>
    </xf>
    <xf numFmtId="164" fontId="2" fillId="7" borderId="10" xfId="3" applyNumberFormat="1" applyFont="1" applyFill="1" applyBorder="1" applyAlignment="1">
      <alignment horizontal="right" vertical="center" wrapText="1"/>
    </xf>
    <xf numFmtId="164" fontId="2" fillId="7" borderId="31" xfId="3" applyNumberFormat="1" applyFont="1" applyFill="1" applyBorder="1" applyAlignment="1">
      <alignment horizontal="right" vertical="center" wrapText="1"/>
    </xf>
    <xf numFmtId="3" fontId="2" fillId="8" borderId="18" xfId="0" applyNumberFormat="1" applyFont="1" applyFill="1" applyBorder="1" applyAlignment="1">
      <alignment horizontal="left" vertical="center" wrapText="1"/>
    </xf>
    <xf numFmtId="0" fontId="2" fillId="8" borderId="32" xfId="3" applyFont="1" applyFill="1" applyBorder="1" applyAlignment="1">
      <alignment vertical="center" wrapText="1"/>
    </xf>
    <xf numFmtId="0" fontId="2" fillId="8" borderId="32" xfId="3" applyFont="1" applyFill="1" applyBorder="1" applyAlignment="1">
      <alignment horizontal="center" vertical="center" wrapText="1"/>
    </xf>
    <xf numFmtId="4" fontId="2" fillId="8" borderId="32" xfId="3" applyNumberFormat="1" applyFont="1" applyFill="1" applyBorder="1" applyAlignment="1">
      <alignment vertical="center" wrapText="1"/>
    </xf>
    <xf numFmtId="10" fontId="2" fillId="8" borderId="32" xfId="3" applyNumberFormat="1" applyFont="1" applyFill="1" applyBorder="1" applyAlignment="1">
      <alignment vertical="center" wrapText="1"/>
    </xf>
    <xf numFmtId="10" fontId="2" fillId="8" borderId="18" xfId="3" applyNumberFormat="1" applyFont="1" applyFill="1" applyBorder="1" applyAlignment="1">
      <alignment vertical="center" wrapText="1"/>
    </xf>
    <xf numFmtId="0" fontId="2" fillId="8" borderId="18" xfId="3" applyFont="1" applyFill="1" applyBorder="1" applyAlignment="1">
      <alignment horizontal="center" vertical="center" wrapText="1"/>
    </xf>
    <xf numFmtId="0" fontId="2" fillId="8" borderId="18" xfId="3" applyFont="1" applyFill="1" applyBorder="1" applyAlignment="1">
      <alignment vertical="center" wrapText="1"/>
    </xf>
    <xf numFmtId="164" fontId="2" fillId="8" borderId="18" xfId="3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167" fontId="2" fillId="8" borderId="6" xfId="1" applyNumberFormat="1" applyFont="1" applyFill="1" applyBorder="1" applyAlignment="1" applyProtection="1">
      <alignment horizontal="center" vertical="center" wrapText="1"/>
    </xf>
    <xf numFmtId="167" fontId="2" fillId="7" borderId="6" xfId="1" applyNumberFormat="1" applyFont="1" applyFill="1" applyBorder="1" applyAlignment="1" applyProtection="1">
      <alignment horizontal="center" vertical="center" wrapText="1"/>
    </xf>
    <xf numFmtId="3" fontId="2" fillId="6" borderId="33" xfId="0" applyNumberFormat="1" applyFont="1" applyFill="1" applyBorder="1" applyAlignment="1">
      <alignment horizontal="center" vertical="center" wrapText="1"/>
    </xf>
    <xf numFmtId="168" fontId="2" fillId="8" borderId="6" xfId="1" applyNumberFormat="1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3" fontId="2" fillId="8" borderId="5" xfId="3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6" fillId="8" borderId="5" xfId="3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3" fontId="18" fillId="8" borderId="15" xfId="0" applyNumberFormat="1" applyFont="1" applyFill="1" applyBorder="1" applyAlignment="1">
      <alignment horizontal="left" vertical="center" wrapText="1"/>
    </xf>
    <xf numFmtId="3" fontId="2" fillId="8" borderId="12" xfId="0" applyNumberFormat="1" applyFont="1" applyFill="1" applyBorder="1" applyAlignment="1">
      <alignment horizontal="left" vertical="center" wrapText="1"/>
    </xf>
    <xf numFmtId="0" fontId="16" fillId="8" borderId="23" xfId="3" applyFont="1" applyFill="1" applyBorder="1" applyAlignment="1">
      <alignment vertical="center" wrapText="1"/>
    </xf>
    <xf numFmtId="0" fontId="2" fillId="8" borderId="34" xfId="3" applyFont="1" applyFill="1" applyBorder="1" applyAlignment="1">
      <alignment horizontal="center" vertical="center" wrapText="1"/>
    </xf>
    <xf numFmtId="0" fontId="2" fillId="8" borderId="23" xfId="3" applyFont="1" applyFill="1" applyBorder="1" applyAlignment="1">
      <alignment horizontal="center" vertical="center" wrapText="1"/>
    </xf>
    <xf numFmtId="3" fontId="2" fillId="8" borderId="17" xfId="3" applyNumberFormat="1" applyFont="1" applyFill="1" applyBorder="1" applyAlignment="1">
      <alignment vertical="center" wrapText="1"/>
    </xf>
    <xf numFmtId="4" fontId="2" fillId="8" borderId="17" xfId="3" applyNumberFormat="1" applyFont="1" applyFill="1" applyBorder="1" applyAlignment="1">
      <alignment vertical="center" wrapText="1"/>
    </xf>
    <xf numFmtId="0" fontId="2" fillId="8" borderId="35" xfId="3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6" borderId="36" xfId="0" applyNumberFormat="1" applyFont="1" applyFill="1" applyBorder="1" applyAlignment="1">
      <alignment horizontal="center" vertical="center" wrapText="1"/>
    </xf>
    <xf numFmtId="0" fontId="0" fillId="5" borderId="0" xfId="0" applyFill="1"/>
    <xf numFmtId="3" fontId="2" fillId="8" borderId="23" xfId="0" applyNumberFormat="1" applyFont="1" applyFill="1" applyBorder="1" applyAlignment="1">
      <alignment horizontal="left" vertical="center" wrapText="1"/>
    </xf>
    <xf numFmtId="0" fontId="17" fillId="8" borderId="23" xfId="3" applyFont="1" applyFill="1" applyBorder="1" applyAlignment="1">
      <alignment vertical="center" wrapText="1"/>
    </xf>
    <xf numFmtId="4" fontId="2" fillId="8" borderId="23" xfId="3" applyNumberFormat="1" applyFont="1" applyFill="1" applyBorder="1" applyAlignment="1">
      <alignment vertical="center" wrapText="1"/>
    </xf>
    <xf numFmtId="164" fontId="2" fillId="8" borderId="23" xfId="3" applyNumberFormat="1" applyFont="1" applyFill="1" applyBorder="1" applyAlignment="1">
      <alignment vertical="center" wrapText="1"/>
    </xf>
    <xf numFmtId="3" fontId="2" fillId="6" borderId="23" xfId="0" applyNumberFormat="1" applyFont="1" applyFill="1" applyBorder="1" applyAlignment="1">
      <alignment horizontal="center" vertical="center" wrapText="1"/>
    </xf>
    <xf numFmtId="0" fontId="2" fillId="0" borderId="23" xfId="3" applyFont="1" applyBorder="1" applyAlignment="1">
      <alignment vertical="center" wrapText="1"/>
    </xf>
    <xf numFmtId="3" fontId="2" fillId="8" borderId="9" xfId="0" applyNumberFormat="1" applyFont="1" applyFill="1" applyBorder="1" applyAlignment="1">
      <alignment horizontal="left" vertical="center" wrapText="1"/>
    </xf>
    <xf numFmtId="0" fontId="17" fillId="8" borderId="10" xfId="3" applyFont="1" applyFill="1" applyBorder="1" applyAlignment="1">
      <alignment vertical="center" wrapText="1"/>
    </xf>
    <xf numFmtId="0" fontId="2" fillId="8" borderId="10" xfId="3" applyFont="1" applyFill="1" applyBorder="1" applyAlignment="1">
      <alignment horizontal="center" vertical="center" wrapText="1"/>
    </xf>
    <xf numFmtId="4" fontId="2" fillId="8" borderId="10" xfId="3" applyNumberFormat="1" applyFont="1" applyFill="1" applyBorder="1" applyAlignment="1">
      <alignment vertical="center" wrapText="1"/>
    </xf>
    <xf numFmtId="0" fontId="2" fillId="8" borderId="9" xfId="3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2" fillId="6" borderId="10" xfId="3" applyFont="1" applyFill="1" applyBorder="1" applyAlignment="1">
      <alignment vertical="center" wrapText="1"/>
    </xf>
    <xf numFmtId="0" fontId="21" fillId="6" borderId="38" xfId="0" applyFont="1" applyFill="1" applyBorder="1" applyAlignment="1">
      <alignment vertical="center" wrapText="1"/>
    </xf>
    <xf numFmtId="0" fontId="2" fillId="0" borderId="26" xfId="3" applyFont="1" applyBorder="1" applyAlignment="1">
      <alignment vertical="center" wrapText="1"/>
    </xf>
    <xf numFmtId="0" fontId="2" fillId="0" borderId="26" xfId="3" applyFont="1" applyBorder="1" applyAlignment="1">
      <alignment horizontal="center" vertical="center" wrapText="1"/>
    </xf>
    <xf numFmtId="4" fontId="2" fillId="0" borderId="26" xfId="3" applyNumberFormat="1" applyFont="1" applyBorder="1" applyAlignment="1">
      <alignment vertical="center" wrapText="1"/>
    </xf>
    <xf numFmtId="10" fontId="2" fillId="0" borderId="26" xfId="3" applyNumberFormat="1" applyFont="1" applyBorder="1" applyAlignment="1">
      <alignment vertical="center" wrapText="1"/>
    </xf>
    <xf numFmtId="164" fontId="2" fillId="0" borderId="26" xfId="3" applyNumberFormat="1" applyFont="1" applyBorder="1" applyAlignment="1">
      <alignment vertical="center" wrapText="1"/>
    </xf>
    <xf numFmtId="0" fontId="2" fillId="0" borderId="18" xfId="3" applyFont="1" applyBorder="1" applyAlignment="1">
      <alignment vertical="center" wrapText="1"/>
    </xf>
    <xf numFmtId="0" fontId="2" fillId="0" borderId="30" xfId="3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3" fontId="2" fillId="6" borderId="18" xfId="0" applyNumberFormat="1" applyFont="1" applyFill="1" applyBorder="1" applyAlignment="1">
      <alignment horizontal="center" vertical="center" wrapText="1"/>
    </xf>
    <xf numFmtId="3" fontId="2" fillId="6" borderId="30" xfId="0" applyNumberFormat="1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left" vertical="center" wrapText="1"/>
    </xf>
    <xf numFmtId="0" fontId="14" fillId="2" borderId="40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Border="1" applyAlignment="1">
      <alignment horizontal="center" vertical="center" wrapText="1"/>
    </xf>
    <xf numFmtId="167" fontId="2" fillId="0" borderId="6" xfId="1" applyNumberFormat="1" applyFont="1" applyBorder="1" applyAlignment="1" applyProtection="1">
      <alignment vertical="center" wrapText="1"/>
    </xf>
    <xf numFmtId="10" fontId="2" fillId="0" borderId="6" xfId="3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5" borderId="6" xfId="0" applyNumberFormat="1" applyFont="1" applyFill="1" applyBorder="1" applyAlignment="1">
      <alignment horizontal="left" vertical="center" wrapText="1"/>
    </xf>
    <xf numFmtId="0" fontId="2" fillId="5" borderId="6" xfId="3" applyFont="1" applyFill="1" applyBorder="1" applyAlignment="1">
      <alignment vertical="center" wrapText="1"/>
    </xf>
    <xf numFmtId="167" fontId="2" fillId="5" borderId="6" xfId="1" applyNumberFormat="1" applyFont="1" applyFill="1" applyBorder="1" applyAlignment="1" applyProtection="1">
      <alignment vertical="center" wrapText="1"/>
    </xf>
    <xf numFmtId="164" fontId="17" fillId="8" borderId="6" xfId="3" applyNumberFormat="1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3" fontId="16" fillId="6" borderId="6" xfId="0" applyNumberFormat="1" applyFont="1" applyFill="1" applyBorder="1" applyAlignment="1">
      <alignment horizontal="center" vertical="center" wrapText="1"/>
    </xf>
    <xf numFmtId="0" fontId="2" fillId="6" borderId="6" xfId="3" applyFont="1" applyFill="1" applyBorder="1" applyAlignment="1">
      <alignment horizontal="center" vertical="center" wrapText="1"/>
    </xf>
    <xf numFmtId="0" fontId="28" fillId="8" borderId="6" xfId="3" applyFont="1" applyFill="1" applyBorder="1" applyAlignment="1">
      <alignment vertical="center" wrapText="1"/>
    </xf>
    <xf numFmtId="0" fontId="2" fillId="8" borderId="42" xfId="3" applyFont="1" applyFill="1" applyBorder="1" applyAlignment="1">
      <alignment vertical="center" wrapText="1"/>
    </xf>
    <xf numFmtId="0" fontId="2" fillId="8" borderId="43" xfId="3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6" borderId="31" xfId="0" applyNumberFormat="1" applyFont="1" applyFill="1" applyBorder="1" applyAlignment="1">
      <alignment horizontal="center" vertical="center" wrapText="1"/>
    </xf>
    <xf numFmtId="0" fontId="2" fillId="7" borderId="6" xfId="3" applyFont="1" applyFill="1" applyBorder="1" applyAlignment="1">
      <alignment horizontal="center" vertical="center" wrapText="1"/>
    </xf>
    <xf numFmtId="0" fontId="18" fillId="8" borderId="6" xfId="3" applyFont="1" applyFill="1" applyBorder="1" applyAlignment="1">
      <alignment vertical="center" wrapText="1"/>
    </xf>
    <xf numFmtId="0" fontId="2" fillId="8" borderId="6" xfId="3" applyFont="1" applyFill="1" applyBorder="1" applyAlignment="1">
      <alignment horizontal="center" vertical="center" wrapText="1"/>
    </xf>
    <xf numFmtId="164" fontId="2" fillId="8" borderId="17" xfId="3" applyNumberFormat="1" applyFont="1" applyFill="1" applyBorder="1" applyAlignment="1">
      <alignment vertical="center" wrapText="1"/>
    </xf>
    <xf numFmtId="0" fontId="2" fillId="8" borderId="5" xfId="3" applyFont="1" applyFill="1" applyBorder="1" applyAlignment="1">
      <alignment horizontal="center" vertical="center" wrapText="1"/>
    </xf>
    <xf numFmtId="164" fontId="2" fillId="8" borderId="32" xfId="3" applyNumberFormat="1" applyFont="1" applyFill="1" applyBorder="1" applyAlignment="1">
      <alignment vertical="center" wrapText="1"/>
    </xf>
    <xf numFmtId="0" fontId="16" fillId="8" borderId="5" xfId="3" applyFont="1" applyFill="1" applyBorder="1" applyAlignment="1">
      <alignment vertical="center" wrapText="1"/>
    </xf>
    <xf numFmtId="0" fontId="16" fillId="8" borderId="12" xfId="3" applyFont="1" applyFill="1" applyBorder="1" applyAlignment="1">
      <alignment vertical="center" wrapText="1"/>
    </xf>
    <xf numFmtId="0" fontId="2" fillId="8" borderId="19" xfId="3" applyFont="1" applyFill="1" applyBorder="1" applyAlignment="1">
      <alignment horizontal="center" vertical="center" wrapText="1"/>
    </xf>
    <xf numFmtId="0" fontId="2" fillId="8" borderId="9" xfId="3" applyFont="1" applyFill="1" applyBorder="1" applyAlignment="1">
      <alignment horizontal="center" vertical="center" wrapText="1"/>
    </xf>
    <xf numFmtId="3" fontId="2" fillId="8" borderId="34" xfId="0" applyNumberFormat="1" applyFont="1" applyFill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2" fillId="8" borderId="34" xfId="3" applyFont="1" applyFill="1" applyBorder="1" applyAlignment="1">
      <alignment horizontal="center" vertical="center" wrapText="1"/>
    </xf>
    <xf numFmtId="10" fontId="2" fillId="8" borderId="41" xfId="3" applyNumberFormat="1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0" borderId="16" xfId="3" applyFont="1" applyBorder="1" applyAlignment="1">
      <alignment vertical="center" wrapText="1"/>
    </xf>
    <xf numFmtId="0" fontId="2" fillId="8" borderId="23" xfId="3" applyFont="1" applyFill="1" applyBorder="1" applyAlignment="1">
      <alignment horizontal="center" vertical="center" wrapText="1"/>
    </xf>
    <xf numFmtId="164" fontId="2" fillId="8" borderId="22" xfId="3" applyNumberFormat="1" applyFont="1" applyFill="1" applyBorder="1" applyAlignment="1">
      <alignment vertical="center" wrapText="1"/>
    </xf>
    <xf numFmtId="3" fontId="16" fillId="5" borderId="10" xfId="0" applyNumberFormat="1" applyFont="1" applyFill="1" applyBorder="1" applyAlignment="1">
      <alignment horizontal="left" vertical="center" wrapText="1"/>
    </xf>
    <xf numFmtId="0" fontId="16" fillId="0" borderId="10" xfId="3" applyFont="1" applyBorder="1" applyAlignment="1">
      <alignment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4" fontId="2" fillId="0" borderId="19" xfId="3" applyNumberFormat="1" applyFont="1" applyBorder="1" applyAlignment="1">
      <alignment vertical="center" wrapText="1"/>
    </xf>
    <xf numFmtId="164" fontId="2" fillId="0" borderId="10" xfId="3" applyNumberFormat="1" applyFont="1" applyBorder="1" applyAlignment="1">
      <alignment vertical="center" wrapText="1"/>
    </xf>
    <xf numFmtId="164" fontId="2" fillId="0" borderId="19" xfId="3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44" xfId="3" applyFont="1" applyBorder="1" applyAlignment="1">
      <alignment vertical="center" wrapText="1"/>
    </xf>
    <xf numFmtId="0" fontId="2" fillId="0" borderId="18" xfId="3" applyFont="1" applyBorder="1" applyAlignment="1">
      <alignment horizontal="center" vertical="center" wrapText="1"/>
    </xf>
    <xf numFmtId="4" fontId="2" fillId="0" borderId="18" xfId="3" applyNumberFormat="1" applyFont="1" applyBorder="1" applyAlignment="1">
      <alignment vertical="center" wrapText="1"/>
    </xf>
    <xf numFmtId="10" fontId="2" fillId="0" borderId="26" xfId="3" applyNumberFormat="1" applyFont="1" applyBorder="1" applyAlignment="1">
      <alignment horizontal="center" vertical="center" wrapText="1"/>
    </xf>
    <xf numFmtId="0" fontId="2" fillId="6" borderId="42" xfId="3" applyFont="1" applyFill="1" applyBorder="1" applyAlignment="1">
      <alignment vertical="center" wrapText="1"/>
    </xf>
    <xf numFmtId="0" fontId="2" fillId="0" borderId="37" xfId="3" applyFont="1" applyBorder="1" applyAlignment="1">
      <alignment vertical="center" wrapText="1"/>
    </xf>
    <xf numFmtId="167" fontId="2" fillId="0" borderId="0" xfId="1" applyNumberFormat="1" applyFont="1" applyBorder="1" applyAlignment="1" applyProtection="1">
      <alignment vertical="center" wrapText="1"/>
    </xf>
    <xf numFmtId="10" fontId="2" fillId="0" borderId="0" xfId="3" applyNumberFormat="1" applyFont="1" applyAlignment="1">
      <alignment horizontal="center" vertical="center" wrapText="1"/>
    </xf>
    <xf numFmtId="10" fontId="14" fillId="2" borderId="4" xfId="3" applyNumberFormat="1" applyFont="1" applyFill="1" applyBorder="1" applyAlignment="1">
      <alignment horizontal="center" vertical="center" wrapText="1"/>
    </xf>
    <xf numFmtId="0" fontId="2" fillId="8" borderId="14" xfId="3" applyFont="1" applyFill="1" applyBorder="1" applyAlignment="1">
      <alignment vertical="center" wrapText="1"/>
    </xf>
    <xf numFmtId="0" fontId="2" fillId="0" borderId="6" xfId="3" applyFont="1" applyBorder="1" applyAlignment="1">
      <alignment horizontal="center" vertical="center" wrapText="1"/>
    </xf>
    <xf numFmtId="0" fontId="2" fillId="8" borderId="31" xfId="3" applyFont="1" applyFill="1" applyBorder="1" applyAlignment="1">
      <alignment vertical="center" wrapText="1"/>
    </xf>
    <xf numFmtId="0" fontId="2" fillId="8" borderId="10" xfId="3" applyFont="1" applyFill="1" applyBorder="1" applyAlignment="1">
      <alignment vertical="center"/>
    </xf>
    <xf numFmtId="0" fontId="17" fillId="0" borderId="6" xfId="3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left"/>
    </xf>
    <xf numFmtId="0" fontId="29" fillId="8" borderId="10" xfId="0" applyFont="1" applyFill="1" applyBorder="1" applyAlignment="1">
      <alignment wrapText="1"/>
    </xf>
    <xf numFmtId="0" fontId="2" fillId="8" borderId="17" xfId="3" applyFont="1" applyFill="1" applyBorder="1" applyAlignment="1">
      <alignment horizontal="center" vertical="center" wrapText="1"/>
    </xf>
    <xf numFmtId="167" fontId="2" fillId="8" borderId="5" xfId="1" applyNumberFormat="1" applyFont="1" applyFill="1" applyBorder="1" applyAlignment="1" applyProtection="1">
      <alignment horizontal="center" vertical="center" wrapText="1"/>
    </xf>
    <xf numFmtId="0" fontId="17" fillId="8" borderId="12" xfId="3" applyFont="1" applyFill="1" applyBorder="1" applyAlignment="1">
      <alignment vertical="center" wrapText="1"/>
    </xf>
    <xf numFmtId="0" fontId="29" fillId="8" borderId="10" xfId="0" applyFont="1" applyFill="1" applyBorder="1" applyAlignment="1">
      <alignment vertical="center" wrapText="1"/>
    </xf>
    <xf numFmtId="0" fontId="29" fillId="8" borderId="23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 wrapText="1"/>
    </xf>
    <xf numFmtId="0" fontId="17" fillId="8" borderId="22" xfId="3" applyFont="1" applyFill="1" applyBorder="1" applyAlignment="1">
      <alignment vertical="center" wrapText="1"/>
    </xf>
    <xf numFmtId="0" fontId="2" fillId="8" borderId="34" xfId="3" applyFont="1" applyFill="1" applyBorder="1" applyAlignment="1">
      <alignment vertical="center" wrapText="1"/>
    </xf>
    <xf numFmtId="0" fontId="30" fillId="8" borderId="10" xfId="0" applyFont="1" applyFill="1" applyBorder="1" applyAlignment="1">
      <alignment vertical="center" wrapText="1"/>
    </xf>
    <xf numFmtId="167" fontId="2" fillId="8" borderId="10" xfId="1" applyNumberFormat="1" applyFont="1" applyFill="1" applyBorder="1" applyAlignment="1" applyProtection="1">
      <alignment horizontal="center" vertical="center" wrapText="1"/>
    </xf>
    <xf numFmtId="1" fontId="2" fillId="8" borderId="10" xfId="2" applyNumberFormat="1" applyFont="1" applyFill="1" applyBorder="1" applyAlignment="1" applyProtection="1">
      <alignment vertical="center" wrapText="1"/>
    </xf>
    <xf numFmtId="0" fontId="2" fillId="8" borderId="37" xfId="3" applyFont="1" applyFill="1" applyBorder="1" applyAlignment="1">
      <alignment vertical="center" wrapText="1"/>
    </xf>
    <xf numFmtId="167" fontId="17" fillId="8" borderId="10" xfId="1" applyNumberFormat="1" applyFont="1" applyFill="1" applyBorder="1" applyAlignment="1" applyProtection="1">
      <alignment horizontal="center" vertical="center" wrapText="1"/>
    </xf>
    <xf numFmtId="0" fontId="2" fillId="5" borderId="10" xfId="3" applyFont="1" applyFill="1" applyBorder="1" applyAlignment="1">
      <alignment vertical="center" wrapText="1"/>
    </xf>
    <xf numFmtId="0" fontId="17" fillId="8" borderId="37" xfId="3" applyFont="1" applyFill="1" applyBorder="1" applyAlignment="1">
      <alignment vertical="center" wrapText="1"/>
    </xf>
    <xf numFmtId="0" fontId="30" fillId="8" borderId="37" xfId="0" applyFont="1" applyFill="1" applyBorder="1" applyAlignment="1">
      <alignment vertical="center" wrapText="1"/>
    </xf>
    <xf numFmtId="0" fontId="2" fillId="8" borderId="37" xfId="3" applyFont="1" applyFill="1" applyBorder="1" applyAlignment="1">
      <alignment horizontal="center" vertical="center" wrapText="1"/>
    </xf>
    <xf numFmtId="167" fontId="17" fillId="8" borderId="37" xfId="1" applyNumberFormat="1" applyFont="1" applyFill="1" applyBorder="1" applyAlignment="1" applyProtection="1">
      <alignment horizontal="center" vertical="center" wrapText="1"/>
    </xf>
    <xf numFmtId="0" fontId="2" fillId="8" borderId="45" xfId="3" applyFont="1" applyFill="1" applyBorder="1" applyAlignment="1">
      <alignment vertical="center" wrapText="1"/>
    </xf>
    <xf numFmtId="164" fontId="2" fillId="8" borderId="37" xfId="3" applyNumberFormat="1" applyFont="1" applyFill="1" applyBorder="1" applyAlignment="1">
      <alignment vertical="center" wrapText="1"/>
    </xf>
    <xf numFmtId="164" fontId="2" fillId="8" borderId="39" xfId="3" applyNumberFormat="1" applyFont="1" applyFill="1" applyBorder="1" applyAlignment="1">
      <alignment vertical="center" wrapText="1"/>
    </xf>
    <xf numFmtId="0" fontId="2" fillId="8" borderId="37" xfId="3" applyFont="1" applyFill="1" applyBorder="1" applyAlignment="1">
      <alignment vertical="center"/>
    </xf>
    <xf numFmtId="3" fontId="2" fillId="6" borderId="0" xfId="0" applyNumberFormat="1" applyFont="1" applyFill="1" applyAlignment="1">
      <alignment horizontal="center" vertical="center" wrapText="1"/>
    </xf>
    <xf numFmtId="0" fontId="16" fillId="5" borderId="37" xfId="3" applyFont="1" applyFill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2" fillId="0" borderId="37" xfId="3" applyFont="1" applyBorder="1" applyAlignment="1">
      <alignment horizontal="center" vertical="center" wrapText="1"/>
    </xf>
    <xf numFmtId="167" fontId="16" fillId="0" borderId="37" xfId="1" applyNumberFormat="1" applyFont="1" applyBorder="1" applyAlignment="1" applyProtection="1">
      <alignment horizontal="center" vertical="center" wrapText="1"/>
    </xf>
    <xf numFmtId="10" fontId="2" fillId="0" borderId="37" xfId="3" applyNumberFormat="1" applyFont="1" applyBorder="1" applyAlignment="1">
      <alignment vertical="center" wrapText="1"/>
    </xf>
    <xf numFmtId="1" fontId="2" fillId="0" borderId="37" xfId="2" applyNumberFormat="1" applyFont="1" applyBorder="1" applyAlignment="1" applyProtection="1">
      <alignment vertical="center" wrapText="1"/>
    </xf>
    <xf numFmtId="0" fontId="2" fillId="0" borderId="45" xfId="3" applyFont="1" applyBorder="1" applyAlignment="1">
      <alignment vertical="center" wrapText="1"/>
    </xf>
    <xf numFmtId="164" fontId="2" fillId="0" borderId="37" xfId="3" applyNumberFormat="1" applyFont="1" applyBorder="1" applyAlignment="1">
      <alignment vertical="center" wrapText="1"/>
    </xf>
    <xf numFmtId="164" fontId="2" fillId="0" borderId="39" xfId="3" applyNumberFormat="1" applyFont="1" applyBorder="1" applyAlignment="1">
      <alignment vertical="center" wrapText="1"/>
    </xf>
    <xf numFmtId="0" fontId="2" fillId="0" borderId="37" xfId="3" applyFont="1" applyBorder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46" xfId="3" applyFont="1" applyBorder="1" applyAlignment="1">
      <alignment vertical="center" wrapText="1"/>
    </xf>
    <xf numFmtId="0" fontId="2" fillId="0" borderId="47" xfId="3" applyFont="1" applyBorder="1" applyAlignment="1">
      <alignment vertical="center" wrapText="1"/>
    </xf>
    <xf numFmtId="0" fontId="2" fillId="0" borderId="48" xfId="3" applyFont="1" applyBorder="1" applyAlignment="1">
      <alignment vertical="center" wrapText="1"/>
    </xf>
    <xf numFmtId="0" fontId="2" fillId="0" borderId="47" xfId="3" applyFont="1" applyBorder="1" applyAlignment="1">
      <alignment horizontal="center" vertical="center" wrapText="1"/>
    </xf>
    <xf numFmtId="167" fontId="2" fillId="0" borderId="47" xfId="1" applyNumberFormat="1" applyFont="1" applyBorder="1" applyAlignment="1" applyProtection="1">
      <alignment horizontal="center" vertical="center" wrapText="1"/>
    </xf>
    <xf numFmtId="167" fontId="2" fillId="0" borderId="32" xfId="1" applyNumberFormat="1" applyFont="1" applyBorder="1" applyAlignment="1" applyProtection="1">
      <alignment horizontal="center" vertical="center" wrapText="1"/>
    </xf>
    <xf numFmtId="10" fontId="2" fillId="0" borderId="5" xfId="3" applyNumberFormat="1" applyFont="1" applyBorder="1" applyAlignment="1">
      <alignment vertical="center" wrapText="1"/>
    </xf>
    <xf numFmtId="0" fontId="2" fillId="0" borderId="47" xfId="3" applyFont="1" applyBorder="1" applyAlignment="1">
      <alignment horizontal="center" vertical="center" wrapText="1"/>
    </xf>
    <xf numFmtId="164" fontId="2" fillId="0" borderId="6" xfId="3" applyNumberFormat="1" applyFont="1" applyBorder="1" applyAlignment="1">
      <alignment vertical="center" wrapText="1"/>
    </xf>
    <xf numFmtId="0" fontId="16" fillId="0" borderId="49" xfId="3" applyFont="1" applyBorder="1" applyAlignment="1">
      <alignment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0" fontId="16" fillId="8" borderId="15" xfId="3" applyFont="1" applyFill="1" applyBorder="1" applyAlignment="1">
      <alignment vertical="center" wrapText="1"/>
    </xf>
    <xf numFmtId="167" fontId="2" fillId="7" borderId="5" xfId="1" applyNumberFormat="1" applyFont="1" applyFill="1" applyBorder="1" applyAlignment="1" applyProtection="1">
      <alignment horizontal="center" vertical="center" wrapText="1"/>
    </xf>
    <xf numFmtId="0" fontId="2" fillId="8" borderId="15" xfId="3" applyFont="1" applyFill="1" applyBorder="1" applyAlignment="1">
      <alignment horizontal="center" vertical="center" wrapText="1"/>
    </xf>
    <xf numFmtId="0" fontId="2" fillId="8" borderId="31" xfId="3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5" xfId="3" applyFont="1" applyBorder="1" applyAlignment="1">
      <alignment vertical="center" wrapText="1"/>
    </xf>
    <xf numFmtId="167" fontId="2" fillId="0" borderId="5" xfId="1" applyNumberFormat="1" applyFont="1" applyBorder="1" applyAlignment="1" applyProtection="1">
      <alignment horizontal="center" vertical="center" wrapText="1"/>
    </xf>
    <xf numFmtId="0" fontId="2" fillId="0" borderId="12" xfId="3" applyFont="1" applyBorder="1" applyAlignment="1">
      <alignment vertical="center" wrapText="1"/>
    </xf>
    <xf numFmtId="3" fontId="2" fillId="6" borderId="5" xfId="0" applyNumberFormat="1" applyFont="1" applyFill="1" applyBorder="1" applyAlignment="1">
      <alignment horizontal="left" vertical="center" wrapText="1"/>
    </xf>
    <xf numFmtId="167" fontId="2" fillId="6" borderId="5" xfId="1" applyNumberFormat="1" applyFont="1" applyFill="1" applyBorder="1" applyAlignment="1" applyProtection="1">
      <alignment horizontal="center" vertical="center" wrapText="1"/>
    </xf>
    <xf numFmtId="10" fontId="2" fillId="6" borderId="5" xfId="3" applyNumberFormat="1" applyFont="1" applyFill="1" applyBorder="1" applyAlignment="1">
      <alignment vertical="center" wrapText="1"/>
    </xf>
    <xf numFmtId="164" fontId="2" fillId="6" borderId="5" xfId="3" applyNumberFormat="1" applyFont="1" applyFill="1" applyBorder="1" applyAlignment="1">
      <alignment horizontal="right" vertical="center" wrapText="1"/>
    </xf>
    <xf numFmtId="0" fontId="2" fillId="0" borderId="35" xfId="3" applyFont="1" applyBorder="1" applyAlignment="1">
      <alignment vertical="center" wrapText="1"/>
    </xf>
    <xf numFmtId="164" fontId="2" fillId="0" borderId="5" xfId="3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wrapText="1"/>
    </xf>
    <xf numFmtId="0" fontId="2" fillId="5" borderId="3" xfId="3" applyFont="1" applyFill="1" applyBorder="1" applyAlignment="1">
      <alignment vertical="center" wrapText="1"/>
    </xf>
    <xf numFmtId="0" fontId="2" fillId="5" borderId="6" xfId="3" applyFont="1" applyFill="1" applyBorder="1" applyAlignment="1">
      <alignment horizontal="center" vertical="center" wrapText="1"/>
    </xf>
    <xf numFmtId="167" fontId="2" fillId="5" borderId="5" xfId="1" applyNumberFormat="1" applyFont="1" applyFill="1" applyBorder="1" applyAlignment="1" applyProtection="1">
      <alignment horizontal="center" vertical="center" wrapText="1"/>
    </xf>
    <xf numFmtId="10" fontId="2" fillId="5" borderId="6" xfId="3" applyNumberFormat="1" applyFont="1" applyFill="1" applyBorder="1" applyAlignment="1">
      <alignment vertical="center" wrapText="1"/>
    </xf>
    <xf numFmtId="0" fontId="2" fillId="5" borderId="12" xfId="3" applyFont="1" applyFill="1" applyBorder="1" applyAlignment="1">
      <alignment vertical="center" wrapText="1"/>
    </xf>
    <xf numFmtId="0" fontId="2" fillId="5" borderId="30" xfId="3" applyFont="1" applyFill="1" applyBorder="1" applyAlignment="1">
      <alignment vertical="center" wrapText="1"/>
    </xf>
    <xf numFmtId="0" fontId="0" fillId="9" borderId="0" xfId="0" applyFill="1"/>
    <xf numFmtId="0" fontId="2" fillId="8" borderId="3" xfId="3" applyFont="1" applyFill="1" applyBorder="1" applyAlignment="1">
      <alignment vertical="center" wrapText="1"/>
    </xf>
    <xf numFmtId="164" fontId="18" fillId="8" borderId="5" xfId="3" applyNumberFormat="1" applyFont="1" applyFill="1" applyBorder="1" applyAlignment="1">
      <alignment horizontal="right" vertical="center" wrapText="1"/>
    </xf>
    <xf numFmtId="0" fontId="18" fillId="8" borderId="15" xfId="3" applyFont="1" applyFill="1" applyBorder="1" applyAlignment="1">
      <alignment horizontal="center" vertical="center" wrapText="1"/>
    </xf>
    <xf numFmtId="3" fontId="29" fillId="8" borderId="5" xfId="0" applyNumberFormat="1" applyFont="1" applyFill="1" applyBorder="1" applyAlignment="1">
      <alignment horizontal="left" vertical="center" wrapText="1"/>
    </xf>
    <xf numFmtId="3" fontId="18" fillId="8" borderId="5" xfId="0" applyNumberFormat="1" applyFont="1" applyFill="1" applyBorder="1" applyAlignment="1">
      <alignment horizontal="left" vertical="center" wrapText="1"/>
    </xf>
    <xf numFmtId="0" fontId="18" fillId="8" borderId="31" xfId="3" applyFont="1" applyFill="1" applyBorder="1" applyAlignment="1">
      <alignment horizontal="center" vertical="center" wrapText="1"/>
    </xf>
    <xf numFmtId="0" fontId="2" fillId="0" borderId="28" xfId="3" applyFont="1" applyBorder="1" applyAlignment="1">
      <alignment vertical="center" wrapText="1"/>
    </xf>
    <xf numFmtId="0" fontId="21" fillId="6" borderId="4" xfId="0" applyFont="1" applyFill="1" applyBorder="1" applyAlignment="1">
      <alignment vertical="center" wrapText="1"/>
    </xf>
    <xf numFmtId="0" fontId="2" fillId="0" borderId="4" xfId="3" applyFont="1" applyBorder="1" applyAlignment="1">
      <alignment vertical="center" wrapText="1"/>
    </xf>
    <xf numFmtId="0" fontId="2" fillId="0" borderId="4" xfId="3" applyFont="1" applyBorder="1" applyAlignment="1">
      <alignment horizontal="center" vertical="center" wrapText="1"/>
    </xf>
    <xf numFmtId="167" fontId="2" fillId="0" borderId="4" xfId="1" applyNumberFormat="1" applyFont="1" applyBorder="1" applyAlignment="1" applyProtection="1">
      <alignment horizontal="center" vertical="center" wrapText="1"/>
    </xf>
    <xf numFmtId="4" fontId="2" fillId="0" borderId="4" xfId="3" applyNumberFormat="1" applyFont="1" applyBorder="1" applyAlignment="1">
      <alignment vertical="center" wrapText="1"/>
    </xf>
    <xf numFmtId="10" fontId="2" fillId="0" borderId="4" xfId="3" applyNumberFormat="1" applyFont="1" applyBorder="1" applyAlignment="1">
      <alignment vertical="center" wrapText="1"/>
    </xf>
    <xf numFmtId="0" fontId="2" fillId="0" borderId="4" xfId="3" applyFont="1" applyBorder="1" applyAlignment="1">
      <alignment horizontal="center" vertical="center" wrapText="1"/>
    </xf>
    <xf numFmtId="164" fontId="2" fillId="0" borderId="4" xfId="3" applyNumberFormat="1" applyFont="1" applyBorder="1" applyAlignment="1">
      <alignment vertical="center" wrapText="1"/>
    </xf>
    <xf numFmtId="0" fontId="2" fillId="0" borderId="7" xfId="3" applyFont="1" applyBorder="1" applyAlignment="1">
      <alignment vertical="center" wrapText="1"/>
    </xf>
    <xf numFmtId="167" fontId="2" fillId="0" borderId="0" xfId="3" applyNumberFormat="1" applyFont="1" applyAlignment="1">
      <alignment vertical="center" wrapText="1"/>
    </xf>
    <xf numFmtId="10" fontId="14" fillId="2" borderId="5" xfId="3" applyNumberFormat="1" applyFont="1" applyFill="1" applyBorder="1" applyAlignment="1">
      <alignment horizontal="center" vertical="center" wrapText="1"/>
    </xf>
    <xf numFmtId="4" fontId="2" fillId="0" borderId="47" xfId="3" applyNumberFormat="1" applyFont="1" applyBorder="1" applyAlignment="1">
      <alignment vertical="center" wrapText="1"/>
    </xf>
    <xf numFmtId="10" fontId="2" fillId="0" borderId="47" xfId="3" applyNumberFormat="1" applyFont="1" applyBorder="1" applyAlignment="1">
      <alignment vertical="center" wrapText="1"/>
    </xf>
    <xf numFmtId="0" fontId="2" fillId="0" borderId="49" xfId="3" applyFont="1" applyBorder="1" applyAlignment="1">
      <alignment vertical="center" wrapText="1"/>
    </xf>
    <xf numFmtId="0" fontId="2" fillId="0" borderId="50" xfId="3" applyFont="1" applyBorder="1" applyAlignment="1">
      <alignment vertical="center" wrapText="1"/>
    </xf>
    <xf numFmtId="4" fontId="2" fillId="0" borderId="6" xfId="3" applyNumberFormat="1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2" fillId="0" borderId="51" xfId="3" applyFont="1" applyBorder="1" applyAlignment="1">
      <alignment vertical="center" wrapText="1"/>
    </xf>
    <xf numFmtId="0" fontId="31" fillId="0" borderId="0" xfId="0" applyFont="1" applyAlignment="1">
      <alignment horizontal="left"/>
    </xf>
    <xf numFmtId="0" fontId="2" fillId="0" borderId="52" xfId="3" applyFont="1" applyBorder="1" applyAlignment="1">
      <alignment vertical="center" wrapText="1"/>
    </xf>
    <xf numFmtId="0" fontId="32" fillId="10" borderId="6" xfId="0" applyFont="1" applyFill="1" applyBorder="1" applyAlignment="1">
      <alignment horizontal="center" vertical="center"/>
    </xf>
    <xf numFmtId="0" fontId="33" fillId="0" borderId="6" xfId="4" applyFont="1" applyBorder="1" applyAlignment="1">
      <alignment vertical="center" wrapText="1"/>
    </xf>
    <xf numFmtId="0" fontId="34" fillId="0" borderId="0" xfId="0" applyFont="1"/>
    <xf numFmtId="0" fontId="33" fillId="0" borderId="6" xfId="0" applyFont="1" applyBorder="1"/>
    <xf numFmtId="0" fontId="32" fillId="10" borderId="6" xfId="0" applyFont="1" applyFill="1" applyBorder="1" applyAlignment="1">
      <alignment horizontal="center" vertical="center" wrapText="1"/>
    </xf>
    <xf numFmtId="0" fontId="33" fillId="0" borderId="6" xfId="4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167" fontId="2" fillId="0" borderId="6" xfId="1" applyNumberFormat="1" applyFont="1" applyFill="1" applyBorder="1" applyAlignment="1" applyProtection="1">
      <alignment horizontal="center" vertical="center" wrapText="1"/>
    </xf>
    <xf numFmtId="10" fontId="2" fillId="0" borderId="6" xfId="3" applyNumberFormat="1" applyFont="1" applyFill="1" applyBorder="1" applyAlignment="1">
      <alignment vertical="center" wrapText="1"/>
    </xf>
    <xf numFmtId="1" fontId="2" fillId="0" borderId="6" xfId="2" applyNumberFormat="1" applyFont="1" applyFill="1" applyBorder="1" applyAlignment="1" applyProtection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vertical="center" wrapText="1"/>
    </xf>
    <xf numFmtId="0" fontId="2" fillId="0" borderId="12" xfId="3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/>
    </xf>
    <xf numFmtId="0" fontId="2" fillId="0" borderId="21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/>
    </xf>
    <xf numFmtId="167" fontId="2" fillId="0" borderId="5" xfId="1" applyNumberFormat="1" applyFont="1" applyFill="1" applyBorder="1" applyAlignment="1" applyProtection="1">
      <alignment horizontal="center" vertical="center" wrapText="1"/>
    </xf>
    <xf numFmtId="1" fontId="2" fillId="0" borderId="5" xfId="2" applyNumberFormat="1" applyFont="1" applyFill="1" applyBorder="1" applyAlignment="1" applyProtection="1">
      <alignment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6" fillId="0" borderId="12" xfId="3" applyFont="1" applyFill="1" applyBorder="1" applyAlignment="1">
      <alignment vertical="center" wrapText="1"/>
    </xf>
    <xf numFmtId="0" fontId="2" fillId="0" borderId="12" xfId="3" applyFont="1" applyFill="1" applyBorder="1" applyAlignment="1">
      <alignment vertical="center"/>
    </xf>
    <xf numFmtId="167" fontId="2" fillId="0" borderId="17" xfId="1" applyNumberFormat="1" applyFont="1" applyFill="1" applyBorder="1" applyAlignment="1" applyProtection="1">
      <alignment horizontal="center" vertical="center" wrapText="1"/>
    </xf>
    <xf numFmtId="164" fontId="2" fillId="0" borderId="5" xfId="3" applyNumberFormat="1" applyFont="1" applyFill="1" applyBorder="1" applyAlignment="1">
      <alignment vertical="center" wrapText="1"/>
    </xf>
    <xf numFmtId="167" fontId="2" fillId="0" borderId="23" xfId="1" applyNumberFormat="1" applyFont="1" applyFill="1" applyBorder="1" applyAlignment="1" applyProtection="1">
      <alignment horizontal="center" vertical="center" wrapText="1"/>
    </xf>
    <xf numFmtId="10" fontId="2" fillId="0" borderId="5" xfId="3" applyNumberFormat="1" applyFont="1" applyFill="1" applyBorder="1" applyAlignment="1">
      <alignment vertical="center" wrapText="1"/>
    </xf>
    <xf numFmtId="167" fontId="2" fillId="0" borderId="22" xfId="1" applyNumberFormat="1" applyFont="1" applyFill="1" applyBorder="1" applyAlignment="1" applyProtection="1">
      <alignment horizontal="center" vertical="center" wrapText="1"/>
    </xf>
    <xf numFmtId="10" fontId="2" fillId="0" borderId="23" xfId="3" applyNumberFormat="1" applyFont="1" applyFill="1" applyBorder="1" applyAlignment="1">
      <alignment vertical="center" wrapText="1"/>
    </xf>
    <xf numFmtId="1" fontId="2" fillId="0" borderId="23" xfId="2" applyNumberFormat="1" applyFont="1" applyFill="1" applyBorder="1" applyAlignment="1" applyProtection="1">
      <alignment vertical="center" wrapText="1"/>
    </xf>
    <xf numFmtId="0" fontId="2" fillId="0" borderId="17" xfId="3" applyFont="1" applyFill="1" applyBorder="1" applyAlignment="1">
      <alignment horizontal="center" vertical="center" wrapText="1"/>
    </xf>
    <xf numFmtId="1" fontId="2" fillId="0" borderId="34" xfId="2" applyNumberFormat="1" applyFont="1" applyFill="1" applyBorder="1" applyAlignment="1" applyProtection="1">
      <alignment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2" fillId="0" borderId="23" xfId="3" applyFont="1" applyFill="1" applyBorder="1" applyAlignment="1">
      <alignment vertical="center" wrapText="1"/>
    </xf>
    <xf numFmtId="164" fontId="2" fillId="0" borderId="17" xfId="3" applyNumberFormat="1" applyFont="1" applyFill="1" applyBorder="1" applyAlignment="1">
      <alignment vertical="center" wrapText="1"/>
    </xf>
    <xf numFmtId="167" fontId="2" fillId="0" borderId="10" xfId="1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Normal" xfId="0" builtinId="0"/>
    <cellStyle name="Normal 2 2" xfId="3" xr:uid="{6E4532A5-EAD1-46B4-960E-D32E3DB2DE50}"/>
    <cellStyle name="Normal 3 2" xfId="4" xr:uid="{D102D32C-9A99-463A-83DF-FC547D38416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agoc\Downloads\Plano%20de%20Aquisi&#231;&#245;es%20PA%20%20Vers&#227;o%20n%200001%20-%20Anexo%201%20-%20Planil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apa"/>
      <sheetName val="2_Índice"/>
      <sheetName val="3_Instruções"/>
      <sheetName val="4_Comp e Produtos"/>
      <sheetName val="7_Comp 1"/>
      <sheetName val="8_Comp 2 "/>
      <sheetName val="9_Comp 3 "/>
      <sheetName val="10_Gestão Projeto"/>
      <sheetName val="PEP E POA (C1)"/>
      <sheetName val="PEP E POA (C2)"/>
      <sheetName val="PEP E POA (GP)"/>
      <sheetName val="RESUMO"/>
      <sheetName val="PA - PLANO DE AQUISIÇÕES "/>
      <sheetName val="PEP CONSOLIDADO "/>
      <sheetName val="POA-18meses"/>
      <sheetName val="PF(template)"/>
      <sheetName val="11_Cronogramas e Distribuição"/>
      <sheetName val="12_Consolidação Tipo Recurso"/>
      <sheetName val="13_Marco de Resultados"/>
      <sheetName val="14_Orçamento Global"/>
      <sheetName val="13_POA  18 mes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6">
          <cell r="G176">
            <v>105761.81037966402</v>
          </cell>
        </row>
        <row r="177">
          <cell r="G177">
            <v>222761.56022090942</v>
          </cell>
        </row>
        <row r="180">
          <cell r="G180">
            <v>13508.572748090135</v>
          </cell>
        </row>
        <row r="181">
          <cell r="G181">
            <v>962149.05613177596</v>
          </cell>
        </row>
        <row r="184">
          <cell r="G184">
            <v>269401.7357168973</v>
          </cell>
        </row>
        <row r="185">
          <cell r="G185">
            <v>538803.47143379459</v>
          </cell>
        </row>
        <row r="186">
          <cell r="G186">
            <v>229060.87709507957</v>
          </cell>
        </row>
        <row r="187">
          <cell r="G187">
            <v>847429.60147786106</v>
          </cell>
        </row>
        <row r="188">
          <cell r="G188">
            <v>462697.48109377106</v>
          </cell>
        </row>
        <row r="189">
          <cell r="G189">
            <v>914618.89275886619</v>
          </cell>
        </row>
        <row r="190">
          <cell r="G190">
            <v>538803.47143379459</v>
          </cell>
        </row>
        <row r="198">
          <cell r="G198">
            <v>11939.973444686051</v>
          </cell>
        </row>
        <row r="199">
          <cell r="G199">
            <v>63055.169626878596</v>
          </cell>
        </row>
        <row r="200">
          <cell r="G200">
            <v>277098.92816595145</v>
          </cell>
        </row>
        <row r="261">
          <cell r="G261">
            <v>67350.433929224324</v>
          </cell>
        </row>
        <row r="262">
          <cell r="G262">
            <v>11394.215559874536</v>
          </cell>
        </row>
        <row r="272">
          <cell r="G272">
            <v>211962.05476552428</v>
          </cell>
        </row>
        <row r="274">
          <cell r="G274">
            <v>30000</v>
          </cell>
        </row>
        <row r="301">
          <cell r="G301">
            <v>40666.218946639216</v>
          </cell>
        </row>
        <row r="305">
          <cell r="G305">
            <v>501234.13704851153</v>
          </cell>
        </row>
        <row r="362">
          <cell r="G362">
            <v>400227.18071083573</v>
          </cell>
        </row>
        <row r="363">
          <cell r="G363">
            <v>200000</v>
          </cell>
        </row>
        <row r="364">
          <cell r="G364">
            <v>7697.1924490542078</v>
          </cell>
        </row>
        <row r="365">
          <cell r="G365">
            <v>7793.4073546673853</v>
          </cell>
        </row>
        <row r="371">
          <cell r="G371">
            <v>477973.33115246211</v>
          </cell>
        </row>
        <row r="470">
          <cell r="G470">
            <v>34637.366020743932</v>
          </cell>
        </row>
        <row r="471">
          <cell r="G471">
            <v>30000</v>
          </cell>
        </row>
        <row r="476">
          <cell r="G476">
            <v>442674.77437604632</v>
          </cell>
        </row>
      </sheetData>
      <sheetData sheetId="5">
        <row r="41">
          <cell r="G41">
            <v>107021.45977254797</v>
          </cell>
        </row>
        <row r="42">
          <cell r="G42">
            <v>9621.4905613177598</v>
          </cell>
        </row>
        <row r="51">
          <cell r="G51">
            <v>64218.871591586976</v>
          </cell>
        </row>
        <row r="52">
          <cell r="G52">
            <v>53182.313776050192</v>
          </cell>
        </row>
        <row r="53">
          <cell r="G53">
            <v>37947.680258625667</v>
          </cell>
        </row>
        <row r="58">
          <cell r="G58">
            <v>32979.433101776129</v>
          </cell>
        </row>
        <row r="59">
          <cell r="G59">
            <v>33719.137144726461</v>
          </cell>
        </row>
        <row r="134">
          <cell r="G134">
            <v>53733.792599149463</v>
          </cell>
        </row>
        <row r="155">
          <cell r="G155">
            <v>289645.35185790982</v>
          </cell>
        </row>
        <row r="425">
          <cell r="G425">
            <v>133158.92778109186</v>
          </cell>
        </row>
        <row r="426">
          <cell r="G426">
            <v>298908.47076029016</v>
          </cell>
        </row>
        <row r="427">
          <cell r="G427">
            <v>16627.452036869552</v>
          </cell>
        </row>
        <row r="431">
          <cell r="G431">
            <v>1038329.8554852117</v>
          </cell>
        </row>
        <row r="433">
          <cell r="G433">
            <v>184183.62999595897</v>
          </cell>
        </row>
        <row r="452">
          <cell r="G452">
            <v>140881.09377104702</v>
          </cell>
        </row>
        <row r="519">
          <cell r="G519">
            <v>97649.566070775691</v>
          </cell>
        </row>
      </sheetData>
      <sheetData sheetId="6" refreshError="1"/>
      <sheetData sheetId="7">
        <row r="43">
          <cell r="F43">
            <v>70000</v>
          </cell>
        </row>
        <row r="45">
          <cell r="F45">
            <v>70000</v>
          </cell>
        </row>
        <row r="65">
          <cell r="F65">
            <v>150000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69EC5-68A8-483F-BF32-6AF947E06070}">
  <sheetPr>
    <tabColor theme="3" tint="0.79998168889431442"/>
    <pageSetUpPr fitToPage="1"/>
  </sheetPr>
  <dimension ref="A1:KC206"/>
  <sheetViews>
    <sheetView tabSelected="1" zoomScale="70" zoomScaleNormal="70" workbookViewId="0">
      <pane xSplit="3" topLeftCell="D1" activePane="topRight" state="frozen"/>
      <selection pane="topRight" activeCell="H52" sqref="H52"/>
    </sheetView>
  </sheetViews>
  <sheetFormatPr defaultRowHeight="13.8" outlineLevelCol="2" x14ac:dyDescent="0.3"/>
  <cols>
    <col min="1" max="1" width="5.44140625" style="1" bestFit="1" customWidth="1"/>
    <col min="2" max="2" width="10.5546875" customWidth="1"/>
    <col min="3" max="3" width="49.6640625" customWidth="1"/>
    <col min="4" max="4" width="43.33203125" customWidth="1" outlineLevel="1"/>
    <col min="5" max="5" width="36.6640625" customWidth="1" outlineLevel="1"/>
    <col min="6" max="6" width="11.33203125" style="3" customWidth="1" outlineLevel="1"/>
    <col min="7" max="7" width="15.6640625" style="3" customWidth="1" outlineLevel="1"/>
    <col min="8" max="8" width="15.6640625" style="4" customWidth="1" outlineLevel="1"/>
    <col min="9" max="9" width="13.109375" style="4" hidden="1" customWidth="1" outlineLevel="2"/>
    <col min="10" max="10" width="15.6640625" style="5" customWidth="1" outlineLevel="1" collapsed="1"/>
    <col min="11" max="11" width="18" style="5" customWidth="1" outlineLevel="1"/>
    <col min="12" max="12" width="12.6640625" customWidth="1" outlineLevel="1"/>
    <col min="13" max="13" width="19.5546875" customWidth="1" outlineLevel="1"/>
    <col min="14" max="15" width="15" customWidth="1"/>
    <col min="16" max="16" width="26.109375" customWidth="1"/>
    <col min="17" max="17" width="8.6640625" customWidth="1"/>
    <col min="18" max="18" width="15.33203125" customWidth="1"/>
    <col min="19" max="19" width="17" customWidth="1"/>
    <col min="20" max="20" width="23.88671875" style="6" hidden="1" customWidth="1" outlineLevel="1"/>
    <col min="21" max="21" width="14.5546875" hidden="1" customWidth="1" outlineLevel="1"/>
    <col min="22" max="22" width="12.5546875" hidden="1" customWidth="1" outlineLevel="1"/>
    <col min="23" max="23" width="18.33203125" customWidth="1" collapsed="1"/>
    <col min="24" max="24" width="8.6640625" customWidth="1"/>
    <col min="25" max="25" width="16" hidden="1" customWidth="1"/>
    <col min="26" max="1025" width="8.6640625" customWidth="1"/>
  </cols>
  <sheetData>
    <row r="1" spans="1:25" x14ac:dyDescent="0.3">
      <c r="B1" s="2"/>
    </row>
    <row r="2" spans="1:25" ht="15.6" x14ac:dyDescent="0.3">
      <c r="B2" s="7" t="s">
        <v>0</v>
      </c>
      <c r="E2" s="8"/>
    </row>
    <row r="3" spans="1:25" ht="15.6" x14ac:dyDescent="0.3">
      <c r="B3" s="9" t="s">
        <v>1</v>
      </c>
      <c r="E3" s="10"/>
      <c r="K3"/>
    </row>
    <row r="4" spans="1:25" ht="15.6" x14ac:dyDescent="0.3">
      <c r="B4" s="11" t="s">
        <v>2</v>
      </c>
      <c r="K4"/>
    </row>
    <row r="5" spans="1:25" ht="15.6" x14ac:dyDescent="0.3">
      <c r="B5" s="11" t="s">
        <v>3</v>
      </c>
      <c r="D5" s="10"/>
      <c r="K5"/>
    </row>
    <row r="6" spans="1:25" ht="15.6" x14ac:dyDescent="0.3">
      <c r="B6" s="12"/>
      <c r="D6" s="13"/>
      <c r="K6"/>
    </row>
    <row r="7" spans="1:25" ht="15.6" x14ac:dyDescent="0.3">
      <c r="B7" s="14" t="s">
        <v>4</v>
      </c>
      <c r="D7" s="10"/>
      <c r="K7"/>
    </row>
    <row r="8" spans="1:25" ht="15.6" x14ac:dyDescent="0.3">
      <c r="B8" s="9" t="s">
        <v>384</v>
      </c>
      <c r="D8" s="10"/>
      <c r="K8"/>
    </row>
    <row r="9" spans="1:25" ht="15.6" x14ac:dyDescent="0.3">
      <c r="B9" s="9" t="s">
        <v>5</v>
      </c>
      <c r="K9"/>
    </row>
    <row r="10" spans="1:25" ht="15.6" x14ac:dyDescent="0.3">
      <c r="B10" s="14"/>
      <c r="Y10" t="s">
        <v>6</v>
      </c>
    </row>
    <row r="11" spans="1:25" ht="15.75" customHeight="1" thickBot="1" x14ac:dyDescent="0.35">
      <c r="B11" s="15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7"/>
      <c r="U11" s="16"/>
      <c r="Y11" t="s">
        <v>8</v>
      </c>
    </row>
    <row r="12" spans="1:25" ht="15.75" customHeight="1" x14ac:dyDescent="0.3">
      <c r="A12" s="18">
        <v>1</v>
      </c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6"/>
      <c r="T12" s="17"/>
      <c r="U12" s="16"/>
      <c r="Y12" t="s">
        <v>10</v>
      </c>
    </row>
    <row r="13" spans="1:25" ht="12.75" customHeight="1" thickBot="1" x14ac:dyDescent="0.35">
      <c r="B13" s="20" t="s">
        <v>11</v>
      </c>
      <c r="C13" s="21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3" t="s">
        <v>17</v>
      </c>
      <c r="I13" s="23"/>
      <c r="J13" s="23"/>
      <c r="K13" s="23"/>
      <c r="L13" s="22" t="s">
        <v>18</v>
      </c>
      <c r="M13" s="22" t="s">
        <v>19</v>
      </c>
      <c r="N13" s="24" t="s">
        <v>20</v>
      </c>
      <c r="O13" s="24"/>
      <c r="P13" s="25" t="s">
        <v>21</v>
      </c>
      <c r="Q13" s="21" t="s">
        <v>22</v>
      </c>
      <c r="R13" s="21" t="s">
        <v>23</v>
      </c>
      <c r="S13" s="26" t="s">
        <v>24</v>
      </c>
      <c r="T13" s="27" t="s">
        <v>25</v>
      </c>
      <c r="U13" s="28" t="s">
        <v>26</v>
      </c>
      <c r="V13" s="28" t="s">
        <v>27</v>
      </c>
    </row>
    <row r="14" spans="1:25" ht="40.5" customHeight="1" thickBot="1" x14ac:dyDescent="0.35">
      <c r="B14" s="20"/>
      <c r="C14" s="21"/>
      <c r="D14" s="22"/>
      <c r="E14" s="22"/>
      <c r="F14" s="22"/>
      <c r="G14" s="22"/>
      <c r="H14" s="29" t="s">
        <v>28</v>
      </c>
      <c r="I14" s="30" t="s">
        <v>29</v>
      </c>
      <c r="J14" s="31" t="s">
        <v>30</v>
      </c>
      <c r="K14" s="31" t="s">
        <v>31</v>
      </c>
      <c r="L14" s="22"/>
      <c r="M14" s="22"/>
      <c r="N14" s="32" t="s">
        <v>32</v>
      </c>
      <c r="O14" s="32" t="s">
        <v>33</v>
      </c>
      <c r="P14" s="25"/>
      <c r="Q14" s="21"/>
      <c r="R14" s="21"/>
      <c r="S14" s="26"/>
      <c r="T14" s="27"/>
      <c r="U14" s="28"/>
      <c r="V14" s="28"/>
    </row>
    <row r="15" spans="1:25" ht="15.75" customHeight="1" x14ac:dyDescent="0.3">
      <c r="A15" s="1">
        <v>1.1000000000000001</v>
      </c>
      <c r="B15" s="33"/>
      <c r="C15" s="34" t="s">
        <v>34</v>
      </c>
      <c r="D15" s="35"/>
      <c r="E15" s="33"/>
      <c r="F15" s="36"/>
      <c r="G15" s="36"/>
      <c r="H15" s="37"/>
      <c r="I15" s="37"/>
      <c r="J15" s="38"/>
      <c r="K15" s="38"/>
      <c r="L15" s="36"/>
      <c r="M15" s="33"/>
      <c r="N15" s="39"/>
      <c r="O15" s="39"/>
      <c r="P15" s="33"/>
      <c r="Q15" s="33"/>
      <c r="R15" s="33"/>
      <c r="S15" s="33"/>
      <c r="T15" s="40"/>
      <c r="U15" s="41"/>
      <c r="V15" s="42"/>
    </row>
    <row r="16" spans="1:25" ht="18" customHeight="1" x14ac:dyDescent="0.3">
      <c r="B16" s="43"/>
      <c r="C16" s="43"/>
      <c r="D16" s="43"/>
      <c r="E16" s="43"/>
      <c r="F16" s="44"/>
      <c r="G16" s="44" t="s">
        <v>35</v>
      </c>
      <c r="H16" s="45">
        <f>SUM(H15:H15)</f>
        <v>0</v>
      </c>
      <c r="I16" s="45"/>
      <c r="J16" s="46"/>
      <c r="K16" s="46"/>
      <c r="L16" s="43"/>
      <c r="M16" s="43"/>
      <c r="N16" s="43"/>
      <c r="O16" s="43"/>
      <c r="P16" s="43"/>
      <c r="Q16" s="43"/>
      <c r="R16" s="43"/>
      <c r="S16" s="16"/>
      <c r="T16" s="17"/>
      <c r="U16" s="16"/>
    </row>
    <row r="18" spans="1:289" ht="15.75" customHeight="1" x14ac:dyDescent="0.3">
      <c r="A18" s="18">
        <v>2</v>
      </c>
      <c r="B18" s="47" t="s">
        <v>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6"/>
      <c r="T18" s="17"/>
      <c r="U18" s="16"/>
    </row>
    <row r="19" spans="1:289" ht="15" customHeight="1" thickBot="1" x14ac:dyDescent="0.35">
      <c r="B19" s="20" t="s">
        <v>37</v>
      </c>
      <c r="C19" s="22" t="s">
        <v>38</v>
      </c>
      <c r="D19" s="21" t="s">
        <v>13</v>
      </c>
      <c r="E19" s="22" t="s">
        <v>14</v>
      </c>
      <c r="F19" s="22" t="s">
        <v>15</v>
      </c>
      <c r="G19" s="22" t="s">
        <v>16</v>
      </c>
      <c r="H19" s="23" t="s">
        <v>39</v>
      </c>
      <c r="I19" s="23"/>
      <c r="J19" s="23"/>
      <c r="K19" s="23"/>
      <c r="L19" s="22" t="s">
        <v>40</v>
      </c>
      <c r="M19" s="22" t="s">
        <v>41</v>
      </c>
      <c r="N19" s="24" t="s">
        <v>42</v>
      </c>
      <c r="O19" s="24"/>
      <c r="P19" s="48" t="s">
        <v>21</v>
      </c>
      <c r="Q19" s="22" t="s">
        <v>22</v>
      </c>
      <c r="R19" s="21" t="s">
        <v>23</v>
      </c>
      <c r="S19" s="26" t="s">
        <v>24</v>
      </c>
      <c r="T19" s="27" t="s">
        <v>25</v>
      </c>
      <c r="U19" s="28" t="s">
        <v>26</v>
      </c>
      <c r="V19" s="28" t="s">
        <v>27</v>
      </c>
    </row>
    <row r="20" spans="1:289" ht="45.75" customHeight="1" thickBot="1" x14ac:dyDescent="0.35">
      <c r="B20" s="20"/>
      <c r="C20" s="22"/>
      <c r="D20" s="21"/>
      <c r="E20" s="22"/>
      <c r="F20" s="22"/>
      <c r="G20" s="22"/>
      <c r="H20" s="29" t="s">
        <v>28</v>
      </c>
      <c r="I20" s="30" t="s">
        <v>29</v>
      </c>
      <c r="J20" s="31" t="s">
        <v>30</v>
      </c>
      <c r="K20" s="31" t="s">
        <v>31</v>
      </c>
      <c r="L20" s="22"/>
      <c r="M20" s="22"/>
      <c r="N20" s="32" t="s">
        <v>32</v>
      </c>
      <c r="O20" s="32" t="s">
        <v>33</v>
      </c>
      <c r="P20" s="48"/>
      <c r="Q20" s="22"/>
      <c r="R20" s="21"/>
      <c r="S20" s="49"/>
      <c r="T20" s="27"/>
      <c r="U20" s="28"/>
      <c r="V20" s="28"/>
    </row>
    <row r="21" spans="1:289" s="60" customFormat="1" ht="48" customHeight="1" x14ac:dyDescent="0.3">
      <c r="A21" s="1">
        <v>2.1</v>
      </c>
      <c r="B21" s="50" t="s">
        <v>43</v>
      </c>
      <c r="C21" s="51" t="s">
        <v>44</v>
      </c>
      <c r="D21" s="52" t="s">
        <v>45</v>
      </c>
      <c r="E21" s="53" t="s">
        <v>46</v>
      </c>
      <c r="F21" s="54">
        <v>1</v>
      </c>
      <c r="G21" s="54" t="s">
        <v>47</v>
      </c>
      <c r="H21" s="55">
        <v>167372.42000000001</v>
      </c>
      <c r="I21" s="55"/>
      <c r="J21" s="56">
        <v>1</v>
      </c>
      <c r="K21" s="56">
        <v>0</v>
      </c>
      <c r="L21" s="54" t="s">
        <v>48</v>
      </c>
      <c r="M21" s="53" t="s">
        <v>49</v>
      </c>
      <c r="N21" s="57">
        <v>43977</v>
      </c>
      <c r="O21" s="57">
        <v>44105</v>
      </c>
      <c r="P21" s="53" t="s">
        <v>50</v>
      </c>
      <c r="Q21" s="53"/>
      <c r="R21" s="58" t="s">
        <v>51</v>
      </c>
      <c r="S21" s="33"/>
      <c r="T21" s="40"/>
      <c r="U21" s="59" t="s">
        <v>52</v>
      </c>
      <c r="V21" s="59" t="s">
        <v>53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</row>
    <row r="22" spans="1:289" s="60" customFormat="1" ht="46.5" customHeight="1" x14ac:dyDescent="0.3">
      <c r="A22" s="1">
        <v>2.1</v>
      </c>
      <c r="B22" s="50" t="s">
        <v>43</v>
      </c>
      <c r="C22" s="51" t="s">
        <v>54</v>
      </c>
      <c r="D22" s="52" t="s">
        <v>45</v>
      </c>
      <c r="E22" s="53" t="s">
        <v>46</v>
      </c>
      <c r="F22" s="54">
        <v>1</v>
      </c>
      <c r="G22" s="54" t="s">
        <v>47</v>
      </c>
      <c r="H22" s="55">
        <v>53001.66</v>
      </c>
      <c r="I22" s="55"/>
      <c r="J22" s="56">
        <v>1</v>
      </c>
      <c r="K22" s="56">
        <v>0</v>
      </c>
      <c r="L22" s="54" t="s">
        <v>48</v>
      </c>
      <c r="M22" s="53" t="s">
        <v>49</v>
      </c>
      <c r="N22" s="57">
        <v>43977</v>
      </c>
      <c r="O22" s="57">
        <v>44063</v>
      </c>
      <c r="P22" s="53" t="s">
        <v>50</v>
      </c>
      <c r="Q22" s="53"/>
      <c r="R22" s="58" t="s">
        <v>51</v>
      </c>
      <c r="S22" s="33"/>
      <c r="T22" s="40"/>
      <c r="U22" s="59" t="s">
        <v>52</v>
      </c>
      <c r="V22" s="59" t="s">
        <v>53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</row>
    <row r="23" spans="1:289" s="60" customFormat="1" ht="62.25" customHeight="1" x14ac:dyDescent="0.3">
      <c r="A23" s="1">
        <v>2.2000000000000002</v>
      </c>
      <c r="B23" s="50" t="s">
        <v>43</v>
      </c>
      <c r="C23" s="51" t="s">
        <v>55</v>
      </c>
      <c r="D23" s="52" t="s">
        <v>56</v>
      </c>
      <c r="E23" s="53" t="s">
        <v>46</v>
      </c>
      <c r="F23" s="54" t="s">
        <v>57</v>
      </c>
      <c r="G23" s="54" t="s">
        <v>58</v>
      </c>
      <c r="H23" s="55">
        <f>'[1]7_Comp 1'!G176</f>
        <v>105761.81037966402</v>
      </c>
      <c r="I23" s="55"/>
      <c r="J23" s="56">
        <v>1</v>
      </c>
      <c r="K23" s="56">
        <v>0</v>
      </c>
      <c r="L23" s="54" t="s">
        <v>48</v>
      </c>
      <c r="M23" s="53" t="s">
        <v>49</v>
      </c>
      <c r="N23" s="57">
        <v>43812</v>
      </c>
      <c r="O23" s="57">
        <v>44138</v>
      </c>
      <c r="P23" s="53" t="s">
        <v>59</v>
      </c>
      <c r="Q23" s="53"/>
      <c r="R23" s="58" t="s">
        <v>51</v>
      </c>
      <c r="S23" s="33"/>
      <c r="T23" s="40"/>
      <c r="U23" s="59" t="s">
        <v>52</v>
      </c>
      <c r="V23" s="59" t="s">
        <v>53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</row>
    <row r="24" spans="1:289" s="60" customFormat="1" ht="48.75" customHeight="1" x14ac:dyDescent="0.3">
      <c r="A24" s="1">
        <v>2.2999999999999998</v>
      </c>
      <c r="B24" s="50" t="s">
        <v>43</v>
      </c>
      <c r="C24" s="51" t="s">
        <v>60</v>
      </c>
      <c r="D24" s="52" t="s">
        <v>61</v>
      </c>
      <c r="E24" s="53" t="s">
        <v>46</v>
      </c>
      <c r="F24" s="54" t="s">
        <v>62</v>
      </c>
      <c r="G24" s="54" t="s">
        <v>63</v>
      </c>
      <c r="H24" s="55">
        <f>'[1]7_Comp 1'!G177</f>
        <v>222761.56022090942</v>
      </c>
      <c r="I24" s="55"/>
      <c r="J24" s="56">
        <v>1</v>
      </c>
      <c r="K24" s="56">
        <v>0</v>
      </c>
      <c r="L24" s="54" t="s">
        <v>48</v>
      </c>
      <c r="M24" s="53" t="s">
        <v>49</v>
      </c>
      <c r="N24" s="57">
        <v>43809</v>
      </c>
      <c r="O24" s="57">
        <v>44139</v>
      </c>
      <c r="P24" s="53" t="s">
        <v>59</v>
      </c>
      <c r="Q24" s="53"/>
      <c r="R24" s="58" t="s">
        <v>51</v>
      </c>
      <c r="S24" s="33"/>
      <c r="T24" s="40"/>
      <c r="U24" s="59" t="s">
        <v>52</v>
      </c>
      <c r="V24" s="59" t="s">
        <v>53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</row>
    <row r="25" spans="1:289" s="60" customFormat="1" ht="54" customHeight="1" x14ac:dyDescent="0.3">
      <c r="A25" s="1">
        <v>2.4</v>
      </c>
      <c r="B25" s="50" t="s">
        <v>43</v>
      </c>
      <c r="C25" s="61" t="s">
        <v>64</v>
      </c>
      <c r="D25" s="62" t="s">
        <v>65</v>
      </c>
      <c r="E25" s="53" t="s">
        <v>46</v>
      </c>
      <c r="F25" s="54">
        <v>1</v>
      </c>
      <c r="G25" s="54" t="s">
        <v>66</v>
      </c>
      <c r="H25" s="55">
        <v>30019.05</v>
      </c>
      <c r="I25" s="55"/>
      <c r="J25" s="56">
        <v>1</v>
      </c>
      <c r="K25" s="56">
        <v>0</v>
      </c>
      <c r="L25" s="54" t="s">
        <v>48</v>
      </c>
      <c r="M25" s="53" t="s">
        <v>49</v>
      </c>
      <c r="N25" s="57">
        <v>44239</v>
      </c>
      <c r="O25" s="57">
        <v>44335</v>
      </c>
      <c r="P25" s="53" t="s">
        <v>67</v>
      </c>
      <c r="Q25" s="53"/>
      <c r="R25" s="63" t="s">
        <v>51</v>
      </c>
      <c r="S25" s="33"/>
      <c r="T25" s="40"/>
      <c r="U25" s="59" t="s">
        <v>52</v>
      </c>
      <c r="V25" s="59" t="s">
        <v>53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</row>
    <row r="26" spans="1:289" s="60" customFormat="1" ht="40.5" customHeight="1" x14ac:dyDescent="0.3">
      <c r="A26" s="1">
        <v>2.4</v>
      </c>
      <c r="B26" s="50" t="s">
        <v>43</v>
      </c>
      <c r="C26" s="64" t="s">
        <v>68</v>
      </c>
      <c r="D26" s="65" t="s">
        <v>69</v>
      </c>
      <c r="E26" s="66" t="s">
        <v>46</v>
      </c>
      <c r="F26" s="67">
        <v>1</v>
      </c>
      <c r="G26" s="68" t="s">
        <v>70</v>
      </c>
      <c r="H26" s="69">
        <v>38485.96</v>
      </c>
      <c r="I26" s="69"/>
      <c r="J26" s="70">
        <v>1</v>
      </c>
      <c r="K26" s="70">
        <v>0</v>
      </c>
      <c r="L26" s="67" t="s">
        <v>48</v>
      </c>
      <c r="M26" s="66" t="s">
        <v>49</v>
      </c>
      <c r="N26" s="71">
        <v>44239</v>
      </c>
      <c r="O26" s="71">
        <v>44536</v>
      </c>
      <c r="P26" s="66" t="s">
        <v>71</v>
      </c>
      <c r="Q26" s="66"/>
      <c r="R26" s="72" t="s">
        <v>51</v>
      </c>
      <c r="S26" s="73"/>
      <c r="T26" s="40"/>
      <c r="U26" s="59" t="s">
        <v>52</v>
      </c>
      <c r="V26" s="59" t="s">
        <v>53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</row>
    <row r="27" spans="1:289" ht="40.5" customHeight="1" x14ac:dyDescent="0.3">
      <c r="A27" s="1">
        <v>2.5</v>
      </c>
      <c r="B27" s="74" t="s">
        <v>43</v>
      </c>
      <c r="C27" s="75" t="s">
        <v>72</v>
      </c>
      <c r="D27" s="76" t="s">
        <v>73</v>
      </c>
      <c r="E27" s="77" t="s">
        <v>46</v>
      </c>
      <c r="F27" s="68">
        <v>1</v>
      </c>
      <c r="G27" s="68" t="s">
        <v>74</v>
      </c>
      <c r="H27" s="78">
        <v>394288.67</v>
      </c>
      <c r="I27" s="78"/>
      <c r="J27" s="79">
        <v>1</v>
      </c>
      <c r="K27" s="79">
        <v>0</v>
      </c>
      <c r="L27" s="68" t="s">
        <v>75</v>
      </c>
      <c r="M27" s="77" t="s">
        <v>49</v>
      </c>
      <c r="N27" s="80">
        <v>44383</v>
      </c>
      <c r="O27" s="80">
        <v>44484</v>
      </c>
      <c r="P27" s="77" t="s">
        <v>71</v>
      </c>
      <c r="Q27" s="77"/>
      <c r="R27" s="72" t="s">
        <v>51</v>
      </c>
      <c r="S27" s="73" t="s">
        <v>10</v>
      </c>
      <c r="T27" s="40"/>
      <c r="U27" s="59" t="s">
        <v>52</v>
      </c>
      <c r="V27" s="59" t="s">
        <v>53</v>
      </c>
    </row>
    <row r="28" spans="1:289" ht="69" customHeight="1" x14ac:dyDescent="0.3">
      <c r="A28" s="1">
        <v>2.5</v>
      </c>
      <c r="B28" s="74" t="s">
        <v>43</v>
      </c>
      <c r="C28" s="75" t="s">
        <v>76</v>
      </c>
      <c r="D28" s="76" t="s">
        <v>73</v>
      </c>
      <c r="E28" s="77" t="s">
        <v>46</v>
      </c>
      <c r="F28" s="68">
        <v>2</v>
      </c>
      <c r="G28" s="68" t="s">
        <v>77</v>
      </c>
      <c r="H28" s="78">
        <v>17490.89</v>
      </c>
      <c r="I28" s="78"/>
      <c r="J28" s="79">
        <v>1</v>
      </c>
      <c r="K28" s="79">
        <v>0</v>
      </c>
      <c r="L28" s="68" t="s">
        <v>75</v>
      </c>
      <c r="M28" s="77" t="s">
        <v>49</v>
      </c>
      <c r="N28" s="80">
        <v>44383</v>
      </c>
      <c r="O28" s="80">
        <v>44461</v>
      </c>
      <c r="P28" s="77" t="s">
        <v>71</v>
      </c>
      <c r="Q28" s="77"/>
      <c r="R28" s="72" t="s">
        <v>78</v>
      </c>
      <c r="S28" s="73" t="s">
        <v>10</v>
      </c>
      <c r="T28" s="40"/>
      <c r="U28" s="59" t="s">
        <v>52</v>
      </c>
      <c r="V28" s="59" t="s">
        <v>53</v>
      </c>
    </row>
    <row r="29" spans="1:289" s="60" customFormat="1" ht="66.75" customHeight="1" x14ac:dyDescent="0.3">
      <c r="A29" s="81">
        <v>2.6</v>
      </c>
      <c r="B29" s="50" t="s">
        <v>43</v>
      </c>
      <c r="C29" s="64" t="s">
        <v>79</v>
      </c>
      <c r="D29" s="65" t="s">
        <v>80</v>
      </c>
      <c r="E29" s="66" t="s">
        <v>46</v>
      </c>
      <c r="F29" s="68" t="s">
        <v>57</v>
      </c>
      <c r="G29" s="68" t="s">
        <v>81</v>
      </c>
      <c r="H29" s="78">
        <f>'[1]7_Comp 1'!G180</f>
        <v>13508.572748090135</v>
      </c>
      <c r="I29" s="78"/>
      <c r="J29" s="79">
        <v>1</v>
      </c>
      <c r="K29" s="79">
        <v>0</v>
      </c>
      <c r="L29" s="68" t="s">
        <v>48</v>
      </c>
      <c r="M29" s="77" t="s">
        <v>49</v>
      </c>
      <c r="N29" s="80">
        <v>44364</v>
      </c>
      <c r="O29" s="80">
        <v>44419</v>
      </c>
      <c r="P29" s="77" t="s">
        <v>71</v>
      </c>
      <c r="Q29" s="77"/>
      <c r="R29" s="72" t="s">
        <v>78</v>
      </c>
      <c r="S29" s="73" t="s">
        <v>10</v>
      </c>
      <c r="T29" s="40"/>
      <c r="U29" s="59" t="s">
        <v>52</v>
      </c>
      <c r="V29" s="59" t="s">
        <v>53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</row>
    <row r="30" spans="1:289" s="60" customFormat="1" ht="19.5" customHeight="1" x14ac:dyDescent="0.3">
      <c r="A30" s="1">
        <v>2.7</v>
      </c>
      <c r="B30" s="50" t="s">
        <v>43</v>
      </c>
      <c r="C30" s="75" t="s">
        <v>82</v>
      </c>
      <c r="D30" s="65"/>
      <c r="E30" s="66" t="s">
        <v>46</v>
      </c>
      <c r="F30" s="68"/>
      <c r="G30" s="68"/>
      <c r="H30" s="78">
        <f>'[1]7_Comp 1'!G181</f>
        <v>962149.05613177596</v>
      </c>
      <c r="I30" s="78"/>
      <c r="J30" s="79">
        <v>1</v>
      </c>
      <c r="K30" s="79">
        <v>0</v>
      </c>
      <c r="L30" s="68" t="s">
        <v>48</v>
      </c>
      <c r="M30" s="77" t="s">
        <v>49</v>
      </c>
      <c r="N30" s="80">
        <f>O30-180</f>
        <v>44959</v>
      </c>
      <c r="O30" s="80">
        <v>45139</v>
      </c>
      <c r="P30" s="77" t="s">
        <v>71</v>
      </c>
      <c r="Q30" s="77"/>
      <c r="R30" s="72" t="s">
        <v>83</v>
      </c>
      <c r="S30" s="73" t="s">
        <v>8</v>
      </c>
      <c r="T30" s="40"/>
      <c r="U30" s="59" t="s">
        <v>52</v>
      </c>
      <c r="V30" s="59" t="s">
        <v>84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</row>
    <row r="31" spans="1:289" s="60" customFormat="1" ht="58.5" customHeight="1" x14ac:dyDescent="0.3">
      <c r="A31" s="81">
        <v>2.8</v>
      </c>
      <c r="B31" s="50" t="s">
        <v>43</v>
      </c>
      <c r="C31" s="82" t="s">
        <v>85</v>
      </c>
      <c r="D31" s="65" t="s">
        <v>86</v>
      </c>
      <c r="E31" s="66" t="s">
        <v>46</v>
      </c>
      <c r="F31" s="68"/>
      <c r="G31" s="68" t="s">
        <v>87</v>
      </c>
      <c r="H31" s="78">
        <f>'[1]7_Comp 1'!G476</f>
        <v>442674.77437604632</v>
      </c>
      <c r="I31" s="78"/>
      <c r="J31" s="79">
        <v>1</v>
      </c>
      <c r="K31" s="79">
        <v>0</v>
      </c>
      <c r="L31" s="68" t="s">
        <v>75</v>
      </c>
      <c r="M31" s="77" t="s">
        <v>49</v>
      </c>
      <c r="N31" s="83">
        <v>43873</v>
      </c>
      <c r="O31" s="83">
        <v>44165</v>
      </c>
      <c r="P31" s="77" t="s">
        <v>88</v>
      </c>
      <c r="Q31" s="77"/>
      <c r="R31" s="72" t="s">
        <v>51</v>
      </c>
      <c r="S31" s="73"/>
      <c r="T31" s="40"/>
      <c r="U31" s="59" t="s">
        <v>52</v>
      </c>
      <c r="V31" s="59" t="s">
        <v>53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</row>
    <row r="32" spans="1:289" s="60" customFormat="1" ht="70.5" customHeight="1" x14ac:dyDescent="0.3">
      <c r="A32" s="81">
        <v>2.9</v>
      </c>
      <c r="B32" s="84" t="s">
        <v>43</v>
      </c>
      <c r="C32" s="85" t="s">
        <v>89</v>
      </c>
      <c r="D32" s="65" t="s">
        <v>90</v>
      </c>
      <c r="E32" s="65" t="s">
        <v>46</v>
      </c>
      <c r="F32" s="86"/>
      <c r="G32" s="86" t="s">
        <v>91</v>
      </c>
      <c r="H32" s="87">
        <v>568042.92000000004</v>
      </c>
      <c r="I32" s="87"/>
      <c r="J32" s="88">
        <v>1</v>
      </c>
      <c r="K32" s="79">
        <v>0</v>
      </c>
      <c r="L32" s="68" t="s">
        <v>75</v>
      </c>
      <c r="M32" s="76" t="s">
        <v>49</v>
      </c>
      <c r="N32" s="80">
        <v>44203</v>
      </c>
      <c r="O32" s="80">
        <v>44397</v>
      </c>
      <c r="P32" s="77" t="s">
        <v>92</v>
      </c>
      <c r="Q32" s="76"/>
      <c r="R32" s="72" t="s">
        <v>51</v>
      </c>
      <c r="S32" s="73"/>
      <c r="T32" s="40"/>
      <c r="U32" s="59" t="s">
        <v>52</v>
      </c>
      <c r="V32" s="59" t="s">
        <v>53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</row>
    <row r="33" spans="1:289" ht="19.5" customHeight="1" x14ac:dyDescent="0.3">
      <c r="A33" s="89">
        <v>2.1</v>
      </c>
      <c r="B33" s="90" t="s">
        <v>43</v>
      </c>
      <c r="C33" s="91" t="s">
        <v>93</v>
      </c>
      <c r="D33" s="76"/>
      <c r="E33" s="76" t="s">
        <v>46</v>
      </c>
      <c r="F33" s="86"/>
      <c r="G33" s="86"/>
      <c r="H33" s="87">
        <f>'[1]7_Comp 1'!G184</f>
        <v>269401.7357168973</v>
      </c>
      <c r="I33" s="87"/>
      <c r="J33" s="79">
        <v>1</v>
      </c>
      <c r="K33" s="88">
        <v>0</v>
      </c>
      <c r="L33" s="68" t="s">
        <v>48</v>
      </c>
      <c r="M33" s="76" t="s">
        <v>49</v>
      </c>
      <c r="N33" s="80">
        <f>O33-180</f>
        <v>45081</v>
      </c>
      <c r="O33" s="80">
        <v>45261</v>
      </c>
      <c r="P33" s="76" t="s">
        <v>94</v>
      </c>
      <c r="Q33" s="76"/>
      <c r="R33" s="72" t="s">
        <v>83</v>
      </c>
      <c r="S33" s="73" t="s">
        <v>6</v>
      </c>
      <c r="T33" s="40"/>
      <c r="U33" s="59" t="s">
        <v>52</v>
      </c>
      <c r="V33" s="59" t="s">
        <v>84</v>
      </c>
    </row>
    <row r="34" spans="1:289" ht="17.25" customHeight="1" x14ac:dyDescent="0.3">
      <c r="A34" s="1">
        <v>2.11</v>
      </c>
      <c r="B34" s="90" t="s">
        <v>43</v>
      </c>
      <c r="C34" s="91" t="s">
        <v>95</v>
      </c>
      <c r="D34" s="76"/>
      <c r="E34" s="76" t="s">
        <v>46</v>
      </c>
      <c r="F34" s="86"/>
      <c r="G34" s="86"/>
      <c r="H34" s="87">
        <f>'[1]7_Comp 1'!G185</f>
        <v>538803.47143379459</v>
      </c>
      <c r="I34" s="87"/>
      <c r="J34" s="88">
        <v>1</v>
      </c>
      <c r="K34" s="88">
        <v>0</v>
      </c>
      <c r="L34" s="68" t="s">
        <v>48</v>
      </c>
      <c r="M34" s="76" t="s">
        <v>49</v>
      </c>
      <c r="N34" s="92">
        <f>O34-180</f>
        <v>44837</v>
      </c>
      <c r="O34" s="93">
        <v>45017</v>
      </c>
      <c r="P34" s="76" t="s">
        <v>94</v>
      </c>
      <c r="Q34" s="76"/>
      <c r="R34" s="72" t="s">
        <v>83</v>
      </c>
      <c r="S34" s="73" t="s">
        <v>8</v>
      </c>
      <c r="T34" s="40"/>
      <c r="U34" s="59" t="s">
        <v>52</v>
      </c>
      <c r="V34" s="59" t="s">
        <v>84</v>
      </c>
    </row>
    <row r="35" spans="1:289" ht="37.5" customHeight="1" x14ac:dyDescent="0.3">
      <c r="A35" s="89">
        <v>2.12</v>
      </c>
      <c r="B35" s="90" t="s">
        <v>43</v>
      </c>
      <c r="C35" s="94" t="s">
        <v>96</v>
      </c>
      <c r="D35" s="76" t="s">
        <v>97</v>
      </c>
      <c r="E35" s="76" t="s">
        <v>46</v>
      </c>
      <c r="F35" s="86">
        <v>4</v>
      </c>
      <c r="G35" s="86" t="s">
        <v>98</v>
      </c>
      <c r="H35" s="87">
        <v>266775.02</v>
      </c>
      <c r="I35" s="87">
        <f>'[1]7_Comp 1'!G186</f>
        <v>229060.87709507957</v>
      </c>
      <c r="J35" s="88">
        <v>1</v>
      </c>
      <c r="K35" s="88">
        <v>0</v>
      </c>
      <c r="L35" s="68" t="s">
        <v>48</v>
      </c>
      <c r="M35" s="76" t="s">
        <v>49</v>
      </c>
      <c r="N35" s="92">
        <v>44530</v>
      </c>
      <c r="O35" s="92">
        <v>44614</v>
      </c>
      <c r="P35" s="76" t="s">
        <v>94</v>
      </c>
      <c r="Q35" s="76"/>
      <c r="R35" s="72" t="s">
        <v>78</v>
      </c>
      <c r="S35" s="73" t="s">
        <v>10</v>
      </c>
      <c r="T35" s="40"/>
      <c r="U35" s="59" t="s">
        <v>52</v>
      </c>
      <c r="V35" s="59" t="s">
        <v>53</v>
      </c>
    </row>
    <row r="36" spans="1:289" s="60" customFormat="1" ht="97.5" customHeight="1" x14ac:dyDescent="0.3">
      <c r="A36" s="89">
        <v>2.13</v>
      </c>
      <c r="B36" s="95" t="s">
        <v>43</v>
      </c>
      <c r="C36" s="96" t="s">
        <v>99</v>
      </c>
      <c r="D36" s="97" t="s">
        <v>100</v>
      </c>
      <c r="E36" s="76" t="s">
        <v>46</v>
      </c>
      <c r="F36" s="86"/>
      <c r="G36" s="86" t="s">
        <v>101</v>
      </c>
      <c r="H36" s="87">
        <f>'[1]7_Comp 1'!G187</f>
        <v>847429.60147786106</v>
      </c>
      <c r="I36" s="87"/>
      <c r="J36" s="88">
        <v>1</v>
      </c>
      <c r="K36" s="88">
        <v>0</v>
      </c>
      <c r="L36" s="68" t="s">
        <v>48</v>
      </c>
      <c r="M36" s="76" t="s">
        <v>49</v>
      </c>
      <c r="N36" s="92">
        <v>44774</v>
      </c>
      <c r="O36" s="92">
        <v>44866</v>
      </c>
      <c r="P36" s="76" t="s">
        <v>71</v>
      </c>
      <c r="Q36" s="76"/>
      <c r="R36" s="98" t="s">
        <v>83</v>
      </c>
      <c r="S36" s="73" t="s">
        <v>10</v>
      </c>
      <c r="T36" s="40"/>
      <c r="U36" s="59" t="s">
        <v>52</v>
      </c>
      <c r="V36" s="59" t="s">
        <v>84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</row>
    <row r="37" spans="1:289" s="60" customFormat="1" ht="99" customHeight="1" x14ac:dyDescent="0.3">
      <c r="A37" s="89">
        <v>2.14</v>
      </c>
      <c r="B37" s="84" t="s">
        <v>43</v>
      </c>
      <c r="C37" s="99" t="s">
        <v>102</v>
      </c>
      <c r="D37" s="65" t="s">
        <v>103</v>
      </c>
      <c r="E37" s="65" t="s">
        <v>46</v>
      </c>
      <c r="F37" s="86"/>
      <c r="G37" s="86" t="s">
        <v>104</v>
      </c>
      <c r="H37" s="87">
        <v>77861.91</v>
      </c>
      <c r="I37" s="87"/>
      <c r="J37" s="88">
        <v>0</v>
      </c>
      <c r="K37" s="88">
        <v>1</v>
      </c>
      <c r="L37" s="86" t="s">
        <v>105</v>
      </c>
      <c r="M37" s="76" t="s">
        <v>49</v>
      </c>
      <c r="N37" s="100">
        <v>44077</v>
      </c>
      <c r="O37" s="92">
        <v>44130</v>
      </c>
      <c r="P37" s="101" t="s">
        <v>106</v>
      </c>
      <c r="Q37" s="76"/>
      <c r="R37" s="72" t="s">
        <v>51</v>
      </c>
      <c r="S37" s="73"/>
      <c r="T37" s="40"/>
      <c r="U37" s="59" t="s">
        <v>52</v>
      </c>
      <c r="V37" s="59" t="s">
        <v>53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</row>
    <row r="38" spans="1:289" s="60" customFormat="1" ht="85.5" customHeight="1" x14ac:dyDescent="0.3">
      <c r="A38" s="89">
        <v>2.14</v>
      </c>
      <c r="B38" s="84" t="s">
        <v>43</v>
      </c>
      <c r="C38" s="102" t="s">
        <v>107</v>
      </c>
      <c r="D38" s="103" t="s">
        <v>103</v>
      </c>
      <c r="E38" s="103" t="s">
        <v>46</v>
      </c>
      <c r="F38" s="104"/>
      <c r="G38" s="104" t="s">
        <v>108</v>
      </c>
      <c r="H38" s="105">
        <v>29946.89</v>
      </c>
      <c r="I38" s="105"/>
      <c r="J38" s="106">
        <v>1</v>
      </c>
      <c r="K38" s="106">
        <v>0</v>
      </c>
      <c r="L38" s="104" t="s">
        <v>105</v>
      </c>
      <c r="M38" s="103" t="s">
        <v>49</v>
      </c>
      <c r="N38" s="107">
        <v>44077</v>
      </c>
      <c r="O38" s="107">
        <v>44257</v>
      </c>
      <c r="P38" s="108" t="s">
        <v>67</v>
      </c>
      <c r="Q38" s="52"/>
      <c r="R38" s="58" t="s">
        <v>51</v>
      </c>
      <c r="S38" s="33"/>
      <c r="T38" s="40"/>
      <c r="U38" s="59" t="s">
        <v>52</v>
      </c>
      <c r="V38" s="59" t="s">
        <v>53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</row>
    <row r="39" spans="1:289" s="60" customFormat="1" ht="63" customHeight="1" x14ac:dyDescent="0.3">
      <c r="A39" s="89">
        <v>2.15</v>
      </c>
      <c r="B39" s="95" t="s">
        <v>43</v>
      </c>
      <c r="C39" s="96" t="s">
        <v>109</v>
      </c>
      <c r="D39" s="97" t="s">
        <v>110</v>
      </c>
      <c r="E39" s="76" t="s">
        <v>46</v>
      </c>
      <c r="F39" s="86"/>
      <c r="G39" s="86" t="s">
        <v>111</v>
      </c>
      <c r="H39" s="87">
        <f>'[1]8_Comp 2 '!G58</f>
        <v>32979.433101776129</v>
      </c>
      <c r="I39" s="87"/>
      <c r="J39" s="88">
        <v>0</v>
      </c>
      <c r="K39" s="88">
        <v>1</v>
      </c>
      <c r="L39" s="86" t="s">
        <v>112</v>
      </c>
      <c r="M39" s="76" t="s">
        <v>49</v>
      </c>
      <c r="N39" s="100">
        <v>43810</v>
      </c>
      <c r="O39" s="100">
        <v>43965</v>
      </c>
      <c r="P39" s="76" t="s">
        <v>106</v>
      </c>
      <c r="Q39" s="65"/>
      <c r="R39" s="109" t="s">
        <v>78</v>
      </c>
      <c r="S39" s="73"/>
      <c r="T39" s="40"/>
      <c r="U39" s="59" t="s">
        <v>52</v>
      </c>
      <c r="V39" s="59" t="s">
        <v>53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</row>
    <row r="40" spans="1:289" ht="17.25" customHeight="1" x14ac:dyDescent="0.3">
      <c r="A40" s="1">
        <v>2.16</v>
      </c>
      <c r="B40" s="90" t="s">
        <v>43</v>
      </c>
      <c r="C40" s="110" t="s">
        <v>113</v>
      </c>
      <c r="D40" s="76"/>
      <c r="E40" s="76" t="s">
        <v>114</v>
      </c>
      <c r="F40" s="86"/>
      <c r="G40" s="86"/>
      <c r="H40" s="87">
        <f>'[1]8_Comp 2 '!G59</f>
        <v>33719.137144726461</v>
      </c>
      <c r="I40" s="87"/>
      <c r="J40" s="88">
        <v>1</v>
      </c>
      <c r="K40" s="88">
        <v>0</v>
      </c>
      <c r="L40" s="86" t="s">
        <v>112</v>
      </c>
      <c r="M40" s="76" t="s">
        <v>115</v>
      </c>
      <c r="N40" s="92">
        <f>O40-60</f>
        <v>44867</v>
      </c>
      <c r="O40" s="92">
        <v>44927</v>
      </c>
      <c r="P40" s="76"/>
      <c r="Q40" s="76"/>
      <c r="R40" s="72" t="s">
        <v>83</v>
      </c>
      <c r="S40" s="73" t="s">
        <v>8</v>
      </c>
      <c r="T40" s="40"/>
      <c r="U40" s="59" t="s">
        <v>52</v>
      </c>
      <c r="V40" s="59" t="s">
        <v>84</v>
      </c>
    </row>
    <row r="41" spans="1:289" s="60" customFormat="1" ht="86.25" customHeight="1" x14ac:dyDescent="0.3">
      <c r="A41" s="89">
        <v>2.17</v>
      </c>
      <c r="B41" s="84" t="s">
        <v>43</v>
      </c>
      <c r="C41" s="91" t="s">
        <v>116</v>
      </c>
      <c r="D41" s="76" t="s">
        <v>117</v>
      </c>
      <c r="E41" s="76" t="s">
        <v>46</v>
      </c>
      <c r="F41" s="86"/>
      <c r="G41" s="86" t="s">
        <v>118</v>
      </c>
      <c r="H41" s="87">
        <f>'[1]8_Comp 2 '!G431</f>
        <v>1038329.8554852117</v>
      </c>
      <c r="I41" s="87"/>
      <c r="J41" s="88">
        <v>1</v>
      </c>
      <c r="K41" s="88">
        <v>0</v>
      </c>
      <c r="L41" s="86" t="s">
        <v>119</v>
      </c>
      <c r="M41" s="76" t="s">
        <v>49</v>
      </c>
      <c r="N41" s="100">
        <v>43633</v>
      </c>
      <c r="O41" s="100">
        <v>43726</v>
      </c>
      <c r="P41" s="76" t="s">
        <v>120</v>
      </c>
      <c r="Q41" s="65"/>
      <c r="R41" s="109" t="s">
        <v>78</v>
      </c>
      <c r="S41" s="73"/>
      <c r="T41" s="40"/>
      <c r="U41" s="59" t="s">
        <v>52</v>
      </c>
      <c r="V41" s="59" t="s">
        <v>53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</row>
    <row r="42" spans="1:289" x14ac:dyDescent="0.3">
      <c r="A42" s="89">
        <v>2.1800000000000002</v>
      </c>
      <c r="B42" s="74" t="s">
        <v>43</v>
      </c>
      <c r="C42" s="111" t="s">
        <v>121</v>
      </c>
      <c r="D42" s="77"/>
      <c r="E42" s="76" t="s">
        <v>46</v>
      </c>
      <c r="F42" s="77"/>
      <c r="G42" s="77"/>
      <c r="H42" s="112">
        <f>'[1]7_Comp 1'!G371</f>
        <v>477973.33115246211</v>
      </c>
      <c r="I42" s="112"/>
      <c r="J42" s="79">
        <v>1</v>
      </c>
      <c r="K42" s="79">
        <v>0</v>
      </c>
      <c r="L42" s="113" t="s">
        <v>122</v>
      </c>
      <c r="M42" s="76" t="s">
        <v>49</v>
      </c>
      <c r="N42" s="80">
        <f>O42-180</f>
        <v>44978</v>
      </c>
      <c r="O42" s="80">
        <v>45158</v>
      </c>
      <c r="P42" s="114" t="s">
        <v>71</v>
      </c>
      <c r="Q42" s="77"/>
      <c r="R42" s="72" t="s">
        <v>83</v>
      </c>
      <c r="S42" s="73" t="s">
        <v>6</v>
      </c>
      <c r="T42" s="115"/>
      <c r="U42" s="59" t="s">
        <v>52</v>
      </c>
      <c r="V42" s="59" t="s">
        <v>84</v>
      </c>
    </row>
    <row r="43" spans="1:289" ht="27.6" x14ac:dyDescent="0.3">
      <c r="A43" s="1">
        <v>2.19</v>
      </c>
      <c r="B43" s="74" t="s">
        <v>43</v>
      </c>
      <c r="C43" s="91" t="s">
        <v>123</v>
      </c>
      <c r="D43" s="116"/>
      <c r="E43" s="76" t="s">
        <v>114</v>
      </c>
      <c r="F43" s="77"/>
      <c r="G43" s="77"/>
      <c r="H43" s="112">
        <v>0</v>
      </c>
      <c r="I43" s="112"/>
      <c r="J43" s="79">
        <v>1</v>
      </c>
      <c r="K43" s="79">
        <v>0</v>
      </c>
      <c r="L43" s="113" t="s">
        <v>124</v>
      </c>
      <c r="M43" s="76" t="s">
        <v>115</v>
      </c>
      <c r="N43" s="80"/>
      <c r="O43" s="80"/>
      <c r="P43" s="117" t="s">
        <v>125</v>
      </c>
      <c r="Q43" s="77"/>
      <c r="R43" s="72" t="s">
        <v>126</v>
      </c>
      <c r="S43" s="73" t="s">
        <v>6</v>
      </c>
      <c r="T43" s="115"/>
      <c r="U43" s="59" t="s">
        <v>52</v>
      </c>
      <c r="V43" s="59" t="s">
        <v>84</v>
      </c>
    </row>
    <row r="44" spans="1:289" ht="41.4" x14ac:dyDescent="0.3">
      <c r="A44" s="89">
        <v>2.2000000000000002</v>
      </c>
      <c r="B44" s="74" t="s">
        <v>43</v>
      </c>
      <c r="C44" s="94" t="s">
        <v>127</v>
      </c>
      <c r="D44" s="76"/>
      <c r="E44" s="76" t="s">
        <v>46</v>
      </c>
      <c r="F44" s="76"/>
      <c r="G44" s="76"/>
      <c r="H44" s="118">
        <v>0</v>
      </c>
      <c r="I44" s="118"/>
      <c r="J44" s="79">
        <v>1</v>
      </c>
      <c r="K44" s="79">
        <v>0</v>
      </c>
      <c r="L44" s="119" t="s">
        <v>48</v>
      </c>
      <c r="M44" s="76" t="s">
        <v>49</v>
      </c>
      <c r="N44" s="92"/>
      <c r="O44" s="92"/>
      <c r="P44" s="120" t="s">
        <v>128</v>
      </c>
      <c r="Q44" s="76"/>
      <c r="R44" s="121" t="s">
        <v>126</v>
      </c>
      <c r="S44" s="73" t="s">
        <v>6</v>
      </c>
      <c r="T44" s="115"/>
      <c r="U44" s="59" t="s">
        <v>129</v>
      </c>
      <c r="V44" s="59" t="s">
        <v>84</v>
      </c>
    </row>
    <row r="45" spans="1:289" ht="41.4" x14ac:dyDescent="0.3">
      <c r="A45" s="89">
        <v>2.21</v>
      </c>
      <c r="B45" s="74" t="s">
        <v>43</v>
      </c>
      <c r="C45" s="94" t="s">
        <v>130</v>
      </c>
      <c r="D45" s="76"/>
      <c r="E45" s="76" t="s">
        <v>46</v>
      </c>
      <c r="F45" s="76"/>
      <c r="G45" s="86" t="s">
        <v>131</v>
      </c>
      <c r="H45" s="118">
        <f>'[1]7_Comp 1'!G189</f>
        <v>914618.89275886619</v>
      </c>
      <c r="I45" s="118"/>
      <c r="J45" s="88">
        <v>1</v>
      </c>
      <c r="K45" s="79">
        <v>0</v>
      </c>
      <c r="L45" s="119" t="s">
        <v>48</v>
      </c>
      <c r="M45" s="76" t="s">
        <v>49</v>
      </c>
      <c r="N45" s="92">
        <v>44327</v>
      </c>
      <c r="O45" s="122">
        <v>44732</v>
      </c>
      <c r="P45" s="76" t="s">
        <v>132</v>
      </c>
      <c r="Q45" s="76"/>
      <c r="R45" s="121" t="s">
        <v>78</v>
      </c>
      <c r="S45" s="73" t="s">
        <v>10</v>
      </c>
      <c r="T45" s="115" t="s">
        <v>133</v>
      </c>
      <c r="U45" s="59" t="s">
        <v>52</v>
      </c>
      <c r="V45" s="59" t="s">
        <v>84</v>
      </c>
    </row>
    <row r="46" spans="1:289" ht="31.5" customHeight="1" x14ac:dyDescent="0.3">
      <c r="A46" s="1">
        <v>2.2200000000000002</v>
      </c>
      <c r="B46" s="74" t="s">
        <v>43</v>
      </c>
      <c r="C46" s="94" t="s">
        <v>134</v>
      </c>
      <c r="D46" s="76"/>
      <c r="E46" s="76" t="s">
        <v>46</v>
      </c>
      <c r="F46" s="121"/>
      <c r="G46" s="123" t="s">
        <v>135</v>
      </c>
      <c r="H46" s="124">
        <f>'[1]7_Comp 1'!G188</f>
        <v>462697.48109377106</v>
      </c>
      <c r="I46" s="125"/>
      <c r="J46" s="126">
        <v>1</v>
      </c>
      <c r="K46" s="127">
        <v>0</v>
      </c>
      <c r="L46" s="128" t="s">
        <v>48</v>
      </c>
      <c r="M46" s="97" t="s">
        <v>49</v>
      </c>
      <c r="N46" s="92">
        <v>44491</v>
      </c>
      <c r="O46" s="129">
        <v>44615</v>
      </c>
      <c r="P46" s="73" t="s">
        <v>132</v>
      </c>
      <c r="Q46" s="73"/>
      <c r="R46" s="130" t="s">
        <v>78</v>
      </c>
      <c r="S46" s="73" t="s">
        <v>10</v>
      </c>
      <c r="T46" s="115" t="s">
        <v>136</v>
      </c>
      <c r="U46" s="59" t="s">
        <v>52</v>
      </c>
      <c r="V46" s="59" t="s">
        <v>53</v>
      </c>
    </row>
    <row r="47" spans="1:289" ht="16.5" customHeight="1" x14ac:dyDescent="0.3">
      <c r="A47" s="89">
        <v>2.23</v>
      </c>
      <c r="B47" s="74" t="s">
        <v>43</v>
      </c>
      <c r="C47" s="94" t="s">
        <v>137</v>
      </c>
      <c r="D47" s="76"/>
      <c r="E47" s="76" t="s">
        <v>46</v>
      </c>
      <c r="F47" s="121"/>
      <c r="G47" s="131"/>
      <c r="H47" s="132">
        <f>'[1]7_Comp 1'!G190</f>
        <v>538803.47143379459</v>
      </c>
      <c r="I47" s="133"/>
      <c r="J47" s="134">
        <v>1</v>
      </c>
      <c r="K47" s="135">
        <v>0</v>
      </c>
      <c r="L47" s="136" t="s">
        <v>48</v>
      </c>
      <c r="M47" s="97" t="s">
        <v>49</v>
      </c>
      <c r="N47" s="92">
        <f>O47-180</f>
        <v>44705</v>
      </c>
      <c r="O47" s="129">
        <v>44885</v>
      </c>
      <c r="P47" s="137" t="s">
        <v>71</v>
      </c>
      <c r="Q47" s="137"/>
      <c r="R47" s="131" t="s">
        <v>83</v>
      </c>
      <c r="S47" s="73" t="s">
        <v>8</v>
      </c>
      <c r="T47" s="115"/>
      <c r="U47" s="59" t="s">
        <v>52</v>
      </c>
      <c r="V47" s="59" t="s">
        <v>84</v>
      </c>
    </row>
    <row r="48" spans="1:289" ht="15.75" customHeight="1" x14ac:dyDescent="0.3">
      <c r="A48" s="89">
        <v>2.2400000000000002</v>
      </c>
      <c r="B48" s="138" t="s">
        <v>43</v>
      </c>
      <c r="C48" s="96" t="s">
        <v>138</v>
      </c>
      <c r="D48" s="73"/>
      <c r="E48" s="73" t="s">
        <v>139</v>
      </c>
      <c r="F48" s="73"/>
      <c r="G48" s="73"/>
      <c r="H48" s="124">
        <v>4233.45</v>
      </c>
      <c r="I48" s="124"/>
      <c r="J48" s="126">
        <v>1</v>
      </c>
      <c r="K48" s="126">
        <v>0</v>
      </c>
      <c r="L48" s="128" t="s">
        <v>140</v>
      </c>
      <c r="M48" s="73" t="s">
        <v>141</v>
      </c>
      <c r="N48" s="139">
        <f>O48-30</f>
        <v>44775</v>
      </c>
      <c r="O48" s="139">
        <v>44805</v>
      </c>
      <c r="P48" s="73"/>
      <c r="Q48" s="73"/>
      <c r="R48" s="130" t="s">
        <v>83</v>
      </c>
      <c r="S48" s="73" t="s">
        <v>8</v>
      </c>
      <c r="T48" s="115"/>
      <c r="U48" s="59" t="s">
        <v>142</v>
      </c>
      <c r="V48" s="59" t="s">
        <v>143</v>
      </c>
    </row>
    <row r="49" spans="1:289" ht="24.75" customHeight="1" x14ac:dyDescent="0.3">
      <c r="A49" s="89">
        <v>2.25</v>
      </c>
      <c r="B49" s="140" t="s">
        <v>43</v>
      </c>
      <c r="C49" s="96" t="s">
        <v>144</v>
      </c>
      <c r="D49" s="73"/>
      <c r="E49" s="73" t="s">
        <v>114</v>
      </c>
      <c r="F49" s="73"/>
      <c r="G49" s="73"/>
      <c r="H49" s="124">
        <f>'[1]8_Comp 2 '!G433</f>
        <v>184183.62999595897</v>
      </c>
      <c r="I49" s="124"/>
      <c r="J49" s="126">
        <v>1</v>
      </c>
      <c r="K49" s="126">
        <v>0</v>
      </c>
      <c r="L49" s="128" t="s">
        <v>145</v>
      </c>
      <c r="M49" s="73" t="s">
        <v>115</v>
      </c>
      <c r="N49" s="139">
        <f>O49-60</f>
        <v>44806</v>
      </c>
      <c r="O49" s="139">
        <v>44866</v>
      </c>
      <c r="P49" s="73"/>
      <c r="Q49" s="73"/>
      <c r="R49" s="130" t="s">
        <v>83</v>
      </c>
      <c r="S49" s="73" t="s">
        <v>8</v>
      </c>
      <c r="T49" s="115"/>
      <c r="U49" s="59"/>
      <c r="V49" s="59"/>
    </row>
    <row r="50" spans="1:289" ht="14.4" thickBot="1" x14ac:dyDescent="0.35">
      <c r="A50" s="89"/>
      <c r="B50" s="74" t="s">
        <v>43</v>
      </c>
      <c r="C50" s="141"/>
      <c r="D50" s="142"/>
      <c r="E50" s="142"/>
      <c r="F50" s="143"/>
      <c r="G50" s="143"/>
      <c r="H50" s="144"/>
      <c r="I50" s="144"/>
      <c r="J50" s="145"/>
      <c r="K50" s="145"/>
      <c r="L50" s="143"/>
      <c r="M50" s="146"/>
      <c r="N50" s="147"/>
      <c r="O50" s="147"/>
      <c r="P50" s="146"/>
      <c r="Q50" s="146"/>
      <c r="R50" s="148"/>
      <c r="S50" s="73"/>
      <c r="T50" s="40"/>
      <c r="U50" s="59"/>
      <c r="V50" s="59"/>
    </row>
    <row r="51" spans="1:289" ht="14.25" customHeight="1" x14ac:dyDescent="0.3">
      <c r="B51" s="43"/>
      <c r="C51" s="43"/>
      <c r="D51" s="43"/>
      <c r="E51" s="43"/>
      <c r="F51" s="44"/>
      <c r="G51" s="44" t="s">
        <v>35</v>
      </c>
      <c r="H51" s="45">
        <f>SUM(H21:H50)</f>
        <v>8733314.6546516065</v>
      </c>
      <c r="I51" s="45"/>
      <c r="J51" s="46"/>
      <c r="K51" s="46"/>
      <c r="L51" s="43"/>
      <c r="M51" s="43"/>
      <c r="N51" s="43"/>
      <c r="O51" s="43"/>
      <c r="P51" s="43"/>
      <c r="Q51" s="43"/>
      <c r="R51" s="43"/>
      <c r="S51" s="16"/>
      <c r="T51" s="17"/>
      <c r="U51" s="16"/>
    </row>
    <row r="52" spans="1:289" ht="14.4" thickBot="1" x14ac:dyDescent="0.35"/>
    <row r="53" spans="1:289" ht="15.75" customHeight="1" x14ac:dyDescent="0.3">
      <c r="A53" s="18">
        <v>3</v>
      </c>
      <c r="B53" s="19" t="s">
        <v>146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289" ht="15" customHeight="1" thickBot="1" x14ac:dyDescent="0.35">
      <c r="B54" s="149" t="s">
        <v>37</v>
      </c>
      <c r="C54" s="21" t="s">
        <v>38</v>
      </c>
      <c r="D54" s="21" t="s">
        <v>13</v>
      </c>
      <c r="E54" s="21" t="s">
        <v>14</v>
      </c>
      <c r="F54" s="21" t="s">
        <v>15</v>
      </c>
      <c r="G54" s="21" t="s">
        <v>16</v>
      </c>
      <c r="H54" s="23" t="s">
        <v>39</v>
      </c>
      <c r="I54" s="23"/>
      <c r="J54" s="23"/>
      <c r="K54" s="23"/>
      <c r="L54" s="21" t="s">
        <v>40</v>
      </c>
      <c r="M54" s="21" t="s">
        <v>41</v>
      </c>
      <c r="N54" s="24" t="s">
        <v>42</v>
      </c>
      <c r="O54" s="24"/>
      <c r="P54" s="25" t="s">
        <v>21</v>
      </c>
      <c r="Q54" s="21" t="s">
        <v>22</v>
      </c>
      <c r="R54" s="21" t="s">
        <v>23</v>
      </c>
      <c r="S54" s="150" t="s">
        <v>24</v>
      </c>
      <c r="T54" s="28" t="s">
        <v>25</v>
      </c>
      <c r="U54" s="28" t="s">
        <v>26</v>
      </c>
      <c r="V54" s="28" t="s">
        <v>27</v>
      </c>
    </row>
    <row r="55" spans="1:289" ht="40.5" customHeight="1" thickBot="1" x14ac:dyDescent="0.35">
      <c r="B55" s="149"/>
      <c r="C55" s="21"/>
      <c r="D55" s="21"/>
      <c r="E55" s="21"/>
      <c r="F55" s="21"/>
      <c r="G55" s="21"/>
      <c r="H55" s="151" t="s">
        <v>28</v>
      </c>
      <c r="I55" s="30" t="s">
        <v>29</v>
      </c>
      <c r="J55" s="152" t="s">
        <v>30</v>
      </c>
      <c r="K55" s="152" t="s">
        <v>31</v>
      </c>
      <c r="L55" s="21"/>
      <c r="M55" s="21"/>
      <c r="N55" s="153" t="s">
        <v>32</v>
      </c>
      <c r="O55" s="153" t="s">
        <v>33</v>
      </c>
      <c r="P55" s="25"/>
      <c r="Q55" s="21"/>
      <c r="R55" s="21"/>
      <c r="S55" s="150"/>
      <c r="T55" s="154"/>
      <c r="U55" s="154"/>
      <c r="V55" s="154"/>
    </row>
    <row r="56" spans="1:289" s="60" customFormat="1" ht="55.5" customHeight="1" x14ac:dyDescent="0.3">
      <c r="A56" s="1">
        <v>3.1</v>
      </c>
      <c r="B56" s="50" t="s">
        <v>43</v>
      </c>
      <c r="C56" s="155" t="s">
        <v>147</v>
      </c>
      <c r="D56" s="65" t="s">
        <v>148</v>
      </c>
      <c r="E56" s="65" t="s">
        <v>46</v>
      </c>
      <c r="F56" s="156"/>
      <c r="G56" s="156" t="s">
        <v>149</v>
      </c>
      <c r="H56" s="87">
        <v>512688.43</v>
      </c>
      <c r="I56" s="157"/>
      <c r="J56" s="158">
        <v>1</v>
      </c>
      <c r="K56" s="158">
        <v>0</v>
      </c>
      <c r="L56" s="156" t="s">
        <v>48</v>
      </c>
      <c r="M56" s="65" t="s">
        <v>49</v>
      </c>
      <c r="N56" s="159">
        <v>44138</v>
      </c>
      <c r="O56" s="71">
        <v>44351</v>
      </c>
      <c r="P56" s="66" t="s">
        <v>150</v>
      </c>
      <c r="Q56" s="66"/>
      <c r="R56" s="66" t="s">
        <v>78</v>
      </c>
      <c r="S56" s="160"/>
      <c r="T56" s="115"/>
      <c r="U56" s="59" t="s">
        <v>52</v>
      </c>
      <c r="V56" s="59" t="s">
        <v>53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s="60" customFormat="1" ht="45" customHeight="1" x14ac:dyDescent="0.3">
      <c r="A57" s="1">
        <v>3.2</v>
      </c>
      <c r="B57" s="95" t="s">
        <v>43</v>
      </c>
      <c r="C57" s="161" t="s">
        <v>151</v>
      </c>
      <c r="D57" s="162" t="s">
        <v>152</v>
      </c>
      <c r="E57" s="162" t="s">
        <v>46</v>
      </c>
      <c r="F57" s="163"/>
      <c r="G57" s="163" t="s">
        <v>153</v>
      </c>
      <c r="H57" s="164">
        <f>'[1]7_Comp 1'!G198</f>
        <v>11939.973444686051</v>
      </c>
      <c r="I57" s="164"/>
      <c r="J57" s="165">
        <v>1</v>
      </c>
      <c r="K57" s="165">
        <v>0</v>
      </c>
      <c r="L57" s="163" t="s">
        <v>48</v>
      </c>
      <c r="M57" s="162" t="s">
        <v>49</v>
      </c>
      <c r="N57" s="166">
        <v>44013</v>
      </c>
      <c r="O57" s="167">
        <v>44256</v>
      </c>
      <c r="P57" s="66" t="s">
        <v>67</v>
      </c>
      <c r="Q57" s="65"/>
      <c r="R57" s="66" t="s">
        <v>78</v>
      </c>
      <c r="S57" s="160"/>
      <c r="T57" s="115"/>
      <c r="U57" s="59" t="s">
        <v>52</v>
      </c>
      <c r="V57" s="59" t="s">
        <v>53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s="60" customFormat="1" ht="21" customHeight="1" x14ac:dyDescent="0.3">
      <c r="A58" s="1">
        <v>3.3</v>
      </c>
      <c r="B58" s="50" t="s">
        <v>43</v>
      </c>
      <c r="C58" s="168" t="s">
        <v>154</v>
      </c>
      <c r="D58" s="169" t="s">
        <v>155</v>
      </c>
      <c r="E58" s="169" t="s">
        <v>46</v>
      </c>
      <c r="F58" s="170"/>
      <c r="G58" s="170" t="s">
        <v>156</v>
      </c>
      <c r="H58" s="171">
        <f>'[1]7_Comp 1'!G301</f>
        <v>40666.218946639216</v>
      </c>
      <c r="I58" s="171"/>
      <c r="J58" s="172">
        <v>1</v>
      </c>
      <c r="K58" s="173">
        <v>0</v>
      </c>
      <c r="L58" s="174" t="s">
        <v>105</v>
      </c>
      <c r="M58" s="175" t="s">
        <v>49</v>
      </c>
      <c r="N58" s="176">
        <f>O58-180</f>
        <v>44778</v>
      </c>
      <c r="O58" s="80">
        <v>44958</v>
      </c>
      <c r="P58" s="77" t="s">
        <v>71</v>
      </c>
      <c r="Q58" s="77"/>
      <c r="R58" s="77" t="s">
        <v>157</v>
      </c>
      <c r="S58" s="160" t="s">
        <v>10</v>
      </c>
      <c r="T58" s="115" t="s">
        <v>133</v>
      </c>
      <c r="U58" s="59" t="s">
        <v>52</v>
      </c>
      <c r="V58" s="59" t="s">
        <v>84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s="60" customFormat="1" ht="75" customHeight="1" x14ac:dyDescent="0.3">
      <c r="A59" s="1">
        <v>3.4</v>
      </c>
      <c r="B59" s="50" t="s">
        <v>43</v>
      </c>
      <c r="C59" s="177" t="s">
        <v>158</v>
      </c>
      <c r="D59" s="77" t="s">
        <v>159</v>
      </c>
      <c r="E59" s="77" t="s">
        <v>46</v>
      </c>
      <c r="F59" s="86"/>
      <c r="G59" s="86" t="s">
        <v>160</v>
      </c>
      <c r="H59" s="178">
        <v>821675.12</v>
      </c>
      <c r="I59" s="178"/>
      <c r="J59" s="79">
        <v>0</v>
      </c>
      <c r="K59" s="79">
        <v>1</v>
      </c>
      <c r="L59" s="68" t="s">
        <v>161</v>
      </c>
      <c r="M59" s="77" t="s">
        <v>49</v>
      </c>
      <c r="N59" s="80">
        <v>44349</v>
      </c>
      <c r="O59" s="80">
        <v>44449</v>
      </c>
      <c r="P59" s="77" t="s">
        <v>106</v>
      </c>
      <c r="Q59" s="77"/>
      <c r="R59" s="77" t="s">
        <v>78</v>
      </c>
      <c r="S59" s="160"/>
      <c r="T59" s="115"/>
      <c r="U59" s="59" t="s">
        <v>162</v>
      </c>
      <c r="V59" s="59" t="s">
        <v>53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</row>
    <row r="60" spans="1:289" s="60" customFormat="1" ht="43.5" customHeight="1" x14ac:dyDescent="0.3">
      <c r="A60" s="1">
        <v>3.5</v>
      </c>
      <c r="B60" s="50" t="s">
        <v>43</v>
      </c>
      <c r="C60" s="82" t="s">
        <v>163</v>
      </c>
      <c r="D60" s="66" t="s">
        <v>164</v>
      </c>
      <c r="E60" s="66" t="s">
        <v>46</v>
      </c>
      <c r="F60" s="156"/>
      <c r="G60" s="156" t="s">
        <v>165</v>
      </c>
      <c r="H60" s="179">
        <v>1604144.16</v>
      </c>
      <c r="I60" s="179"/>
      <c r="J60" s="70">
        <v>0</v>
      </c>
      <c r="K60" s="70">
        <v>1</v>
      </c>
      <c r="L60" s="67" t="s">
        <v>166</v>
      </c>
      <c r="M60" s="66" t="s">
        <v>49</v>
      </c>
      <c r="N60" s="71">
        <v>44292</v>
      </c>
      <c r="O60" s="71">
        <v>44335</v>
      </c>
      <c r="P60" s="66" t="s">
        <v>106</v>
      </c>
      <c r="Q60" s="66"/>
      <c r="R60" s="66" t="s">
        <v>78</v>
      </c>
      <c r="S60" s="160"/>
      <c r="T60" s="115"/>
      <c r="U60" s="59" t="s">
        <v>52</v>
      </c>
      <c r="V60" s="180" t="s">
        <v>53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</row>
    <row r="61" spans="1:289" s="60" customFormat="1" ht="49.5" customHeight="1" x14ac:dyDescent="0.3">
      <c r="A61" s="1">
        <v>3.6</v>
      </c>
      <c r="B61" s="74" t="s">
        <v>43</v>
      </c>
      <c r="C61" s="91" t="s">
        <v>167</v>
      </c>
      <c r="D61" s="77" t="s">
        <v>168</v>
      </c>
      <c r="E61" s="76" t="s">
        <v>46</v>
      </c>
      <c r="F61" s="77"/>
      <c r="G61" s="68" t="s">
        <v>169</v>
      </c>
      <c r="H61" s="181">
        <v>429170.81</v>
      </c>
      <c r="I61" s="181"/>
      <c r="J61" s="79">
        <v>1</v>
      </c>
      <c r="K61" s="79">
        <v>0</v>
      </c>
      <c r="L61" s="68" t="s">
        <v>170</v>
      </c>
      <c r="M61" s="77" t="s">
        <v>49</v>
      </c>
      <c r="N61" s="80">
        <v>44440</v>
      </c>
      <c r="O61" s="80">
        <v>44522</v>
      </c>
      <c r="P61" s="77" t="s">
        <v>71</v>
      </c>
      <c r="Q61" s="77"/>
      <c r="R61" s="77" t="s">
        <v>78</v>
      </c>
      <c r="S61" s="160" t="s">
        <v>10</v>
      </c>
      <c r="T61" s="115"/>
      <c r="U61" s="59" t="s">
        <v>171</v>
      </c>
      <c r="V61" s="180" t="s">
        <v>53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</row>
    <row r="62" spans="1:289" s="60" customFormat="1" ht="32.25" customHeight="1" x14ac:dyDescent="0.3">
      <c r="A62" s="1">
        <v>3.7</v>
      </c>
      <c r="B62" s="74" t="s">
        <v>43</v>
      </c>
      <c r="C62" s="75" t="s">
        <v>172</v>
      </c>
      <c r="D62" s="76"/>
      <c r="E62" s="76" t="s">
        <v>114</v>
      </c>
      <c r="F62" s="68"/>
      <c r="G62" s="68" t="s">
        <v>173</v>
      </c>
      <c r="H62" s="78">
        <f>'[1]7_Comp 1'!G199</f>
        <v>63055.169626878596</v>
      </c>
      <c r="I62" s="78"/>
      <c r="J62" s="79">
        <v>1</v>
      </c>
      <c r="K62" s="79">
        <v>0</v>
      </c>
      <c r="L62" s="68" t="s">
        <v>48</v>
      </c>
      <c r="M62" s="389" t="s">
        <v>141</v>
      </c>
      <c r="N62" s="92">
        <v>44691</v>
      </c>
      <c r="O62" s="92">
        <v>44835</v>
      </c>
      <c r="P62" s="77"/>
      <c r="Q62" s="77"/>
      <c r="R62" s="77" t="s">
        <v>174</v>
      </c>
      <c r="S62" s="160" t="s">
        <v>10</v>
      </c>
      <c r="T62" s="40"/>
      <c r="U62" s="59" t="s">
        <v>52</v>
      </c>
      <c r="V62" s="180" t="s">
        <v>84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</row>
    <row r="63" spans="1:289" ht="27.6" x14ac:dyDescent="0.3">
      <c r="A63" s="1">
        <v>3.8</v>
      </c>
      <c r="B63" s="90" t="s">
        <v>43</v>
      </c>
      <c r="C63" s="91" t="s">
        <v>175</v>
      </c>
      <c r="D63" s="120"/>
      <c r="E63" s="76" t="s">
        <v>46</v>
      </c>
      <c r="F63" s="86"/>
      <c r="G63" s="86"/>
      <c r="H63" s="87">
        <f>'[1]7_Comp 1'!G200</f>
        <v>277098.92816595145</v>
      </c>
      <c r="I63" s="87"/>
      <c r="J63" s="79">
        <v>1</v>
      </c>
      <c r="K63" s="79">
        <v>0</v>
      </c>
      <c r="L63" s="86" t="s">
        <v>48</v>
      </c>
      <c r="M63" s="76" t="s">
        <v>49</v>
      </c>
      <c r="N63" s="92">
        <f>O63-60</f>
        <v>45201</v>
      </c>
      <c r="O63" s="92">
        <v>45261</v>
      </c>
      <c r="P63" s="76" t="s">
        <v>176</v>
      </c>
      <c r="Q63" s="76"/>
      <c r="R63" s="77" t="s">
        <v>83</v>
      </c>
      <c r="S63" s="160" t="s">
        <v>6</v>
      </c>
      <c r="T63" s="182"/>
      <c r="U63" s="59" t="s">
        <v>52</v>
      </c>
      <c r="V63" s="180" t="s">
        <v>84</v>
      </c>
    </row>
    <row r="64" spans="1:289" ht="27.6" x14ac:dyDescent="0.3">
      <c r="A64" s="1">
        <v>3.9</v>
      </c>
      <c r="B64" s="90" t="s">
        <v>43</v>
      </c>
      <c r="C64" s="94" t="s">
        <v>177</v>
      </c>
      <c r="D64" s="76" t="s">
        <v>178</v>
      </c>
      <c r="E64" s="76" t="s">
        <v>114</v>
      </c>
      <c r="F64" s="86"/>
      <c r="G64" s="86"/>
      <c r="H64" s="87">
        <f>'[1]10_Gestão Projeto'!F43</f>
        <v>70000</v>
      </c>
      <c r="I64" s="87"/>
      <c r="J64" s="79">
        <v>1</v>
      </c>
      <c r="K64" s="79">
        <v>0</v>
      </c>
      <c r="L64" s="86" t="s">
        <v>140</v>
      </c>
      <c r="M64" s="76" t="s">
        <v>115</v>
      </c>
      <c r="N64" s="92">
        <f>O64-30</f>
        <v>44775</v>
      </c>
      <c r="O64" s="92">
        <v>44805</v>
      </c>
      <c r="P64" s="76" t="s">
        <v>179</v>
      </c>
      <c r="Q64" s="76"/>
      <c r="R64" s="77" t="s">
        <v>83</v>
      </c>
      <c r="S64" s="160" t="s">
        <v>6</v>
      </c>
      <c r="T64" s="115"/>
      <c r="U64" s="59" t="s">
        <v>142</v>
      </c>
      <c r="V64" s="180" t="s">
        <v>143</v>
      </c>
    </row>
    <row r="65" spans="1:289" ht="41.4" x14ac:dyDescent="0.3">
      <c r="A65" s="89">
        <v>3.1</v>
      </c>
      <c r="B65" s="74" t="s">
        <v>43</v>
      </c>
      <c r="C65" s="91" t="s">
        <v>180</v>
      </c>
      <c r="D65" s="76"/>
      <c r="E65" s="76" t="s">
        <v>114</v>
      </c>
      <c r="F65" s="77"/>
      <c r="G65" s="77"/>
      <c r="H65" s="183">
        <f>'[1]8_Comp 2 '!G155</f>
        <v>289645.35185790982</v>
      </c>
      <c r="I65" s="183"/>
      <c r="J65" s="88">
        <v>1</v>
      </c>
      <c r="K65" s="79">
        <v>0</v>
      </c>
      <c r="L65" s="86" t="s">
        <v>181</v>
      </c>
      <c r="M65" s="76" t="s">
        <v>115</v>
      </c>
      <c r="N65" s="92">
        <f>O65-60</f>
        <v>44836</v>
      </c>
      <c r="O65" s="92">
        <v>44896</v>
      </c>
      <c r="P65" s="76"/>
      <c r="Q65" s="76"/>
      <c r="R65" s="77" t="s">
        <v>83</v>
      </c>
      <c r="S65" s="160" t="s">
        <v>10</v>
      </c>
      <c r="T65" s="184" t="s">
        <v>182</v>
      </c>
      <c r="U65" s="59" t="s">
        <v>129</v>
      </c>
      <c r="V65" s="180" t="s">
        <v>84</v>
      </c>
    </row>
    <row r="66" spans="1:289" ht="41.4" x14ac:dyDescent="0.3">
      <c r="A66" s="1">
        <v>3.11</v>
      </c>
      <c r="B66" s="74" t="s">
        <v>43</v>
      </c>
      <c r="C66" s="94" t="s">
        <v>183</v>
      </c>
      <c r="D66" s="76"/>
      <c r="E66" s="76" t="s">
        <v>114</v>
      </c>
      <c r="F66" s="76"/>
      <c r="G66" s="76"/>
      <c r="H66" s="183">
        <v>0</v>
      </c>
      <c r="I66" s="183"/>
      <c r="J66" s="88">
        <v>1</v>
      </c>
      <c r="K66" s="79">
        <v>0</v>
      </c>
      <c r="L66" s="86" t="s">
        <v>184</v>
      </c>
      <c r="M66" s="76" t="s">
        <v>115</v>
      </c>
      <c r="N66" s="92"/>
      <c r="O66" s="92"/>
      <c r="P66" s="185" t="s">
        <v>185</v>
      </c>
      <c r="Q66" s="76"/>
      <c r="R66" s="77" t="s">
        <v>126</v>
      </c>
      <c r="S66" s="160" t="s">
        <v>6</v>
      </c>
      <c r="T66" s="115"/>
      <c r="U66" s="59" t="s">
        <v>186</v>
      </c>
      <c r="V66" s="180" t="s">
        <v>84</v>
      </c>
    </row>
    <row r="67" spans="1:289" ht="39.75" customHeight="1" x14ac:dyDescent="0.3">
      <c r="A67" s="89">
        <v>3.12</v>
      </c>
      <c r="B67" s="74" t="s">
        <v>43</v>
      </c>
      <c r="C67" s="186" t="s">
        <v>187</v>
      </c>
      <c r="D67" s="76"/>
      <c r="E67" s="76" t="s">
        <v>114</v>
      </c>
      <c r="F67" s="86"/>
      <c r="G67" s="86"/>
      <c r="H67" s="183">
        <v>0</v>
      </c>
      <c r="I67" s="87"/>
      <c r="J67" s="79">
        <v>1</v>
      </c>
      <c r="K67" s="79">
        <v>0</v>
      </c>
      <c r="L67" s="86" t="s">
        <v>188</v>
      </c>
      <c r="M67" s="76" t="s">
        <v>115</v>
      </c>
      <c r="N67" s="92"/>
      <c r="O67" s="92"/>
      <c r="P67" s="76" t="s">
        <v>189</v>
      </c>
      <c r="Q67" s="76"/>
      <c r="R67" s="77" t="s">
        <v>126</v>
      </c>
      <c r="S67" s="160" t="s">
        <v>6</v>
      </c>
      <c r="T67" s="40"/>
      <c r="U67" s="59" t="s">
        <v>171</v>
      </c>
      <c r="V67" s="180" t="s">
        <v>84</v>
      </c>
    </row>
    <row r="68" spans="1:289" ht="24" customHeight="1" x14ac:dyDescent="0.3">
      <c r="A68" s="1">
        <v>3.13</v>
      </c>
      <c r="B68" s="74" t="s">
        <v>43</v>
      </c>
      <c r="C68" s="187" t="s">
        <v>190</v>
      </c>
      <c r="D68" s="137"/>
      <c r="E68" s="97" t="s">
        <v>46</v>
      </c>
      <c r="F68" s="77"/>
      <c r="G68" s="77"/>
      <c r="H68" s="112">
        <f>'[1]7_Comp 1'!G305</f>
        <v>501234.13704851153</v>
      </c>
      <c r="I68" s="112"/>
      <c r="J68" s="79">
        <v>1</v>
      </c>
      <c r="K68" s="79">
        <v>0</v>
      </c>
      <c r="L68" s="113" t="s">
        <v>105</v>
      </c>
      <c r="M68" s="77" t="s">
        <v>49</v>
      </c>
      <c r="N68" s="80">
        <f>O68-150</f>
        <v>45050</v>
      </c>
      <c r="O68" s="80">
        <v>45200</v>
      </c>
      <c r="P68" s="77" t="s">
        <v>71</v>
      </c>
      <c r="Q68" s="77"/>
      <c r="R68" s="77" t="s">
        <v>83</v>
      </c>
      <c r="S68" s="160" t="s">
        <v>8</v>
      </c>
      <c r="T68" s="115"/>
      <c r="U68" s="59" t="s">
        <v>52</v>
      </c>
      <c r="V68" s="180" t="s">
        <v>84</v>
      </c>
    </row>
    <row r="69" spans="1:289" s="198" customFormat="1" ht="36" customHeight="1" x14ac:dyDescent="0.3">
      <c r="A69" s="89">
        <v>3.14</v>
      </c>
      <c r="B69" s="74" t="s">
        <v>43</v>
      </c>
      <c r="C69" s="188" t="s">
        <v>191</v>
      </c>
      <c r="D69" s="189"/>
      <c r="E69" s="137" t="s">
        <v>114</v>
      </c>
      <c r="F69" s="190"/>
      <c r="G69" s="191"/>
      <c r="H69" s="192">
        <v>0</v>
      </c>
      <c r="I69" s="193"/>
      <c r="J69" s="88">
        <v>1</v>
      </c>
      <c r="K69" s="88">
        <v>0</v>
      </c>
      <c r="L69" s="86" t="s">
        <v>140</v>
      </c>
      <c r="M69" s="76" t="s">
        <v>115</v>
      </c>
      <c r="N69" s="92"/>
      <c r="O69" s="92"/>
      <c r="P69" s="76" t="s">
        <v>192</v>
      </c>
      <c r="Q69" s="76"/>
      <c r="R69" s="76" t="s">
        <v>126</v>
      </c>
      <c r="S69" s="194" t="s">
        <v>6</v>
      </c>
      <c r="T69" s="195"/>
      <c r="U69" s="196" t="s">
        <v>142</v>
      </c>
      <c r="V69" s="197" t="s">
        <v>84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289" s="198" customFormat="1" x14ac:dyDescent="0.3">
      <c r="A70" s="89">
        <v>3.15</v>
      </c>
      <c r="B70" s="74" t="s">
        <v>43</v>
      </c>
      <c r="C70" s="199" t="s">
        <v>193</v>
      </c>
      <c r="D70" s="200"/>
      <c r="E70" s="137" t="s">
        <v>114</v>
      </c>
      <c r="F70" s="191"/>
      <c r="G70" s="191"/>
      <c r="H70" s="201">
        <f>'[1]8_Comp 2 '!G452</f>
        <v>140881.09377104702</v>
      </c>
      <c r="I70" s="201"/>
      <c r="J70" s="134">
        <v>1</v>
      </c>
      <c r="K70" s="134">
        <v>0</v>
      </c>
      <c r="L70" s="191" t="s">
        <v>145</v>
      </c>
      <c r="M70" s="137" t="s">
        <v>115</v>
      </c>
      <c r="N70" s="202">
        <f>O70-60</f>
        <v>44745</v>
      </c>
      <c r="O70" s="202">
        <v>44805</v>
      </c>
      <c r="P70" s="137"/>
      <c r="Q70" s="137"/>
      <c r="R70" s="137" t="s">
        <v>83</v>
      </c>
      <c r="S70" s="137" t="s">
        <v>8</v>
      </c>
      <c r="T70" s="195"/>
      <c r="U70" s="203"/>
      <c r="V70" s="203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289" ht="41.4" x14ac:dyDescent="0.3">
      <c r="A71" s="89">
        <v>3.16</v>
      </c>
      <c r="B71" s="204" t="s">
        <v>43</v>
      </c>
      <c r="C71" s="205" t="s">
        <v>194</v>
      </c>
      <c r="D71" s="206" t="s">
        <v>195</v>
      </c>
      <c r="E71" s="73" t="s">
        <v>46</v>
      </c>
      <c r="F71" s="123"/>
      <c r="G71" s="207"/>
      <c r="H71" s="208">
        <f>'[1]10_Gestão Projeto'!F45</f>
        <v>70000</v>
      </c>
      <c r="I71" s="208"/>
      <c r="J71" s="126">
        <v>1</v>
      </c>
      <c r="K71" s="126">
        <v>0</v>
      </c>
      <c r="L71" s="207" t="s">
        <v>140</v>
      </c>
      <c r="M71" s="209" t="s">
        <v>49</v>
      </c>
      <c r="N71" s="139">
        <v>44774</v>
      </c>
      <c r="O71" s="139">
        <v>44835</v>
      </c>
      <c r="P71" s="73" t="s">
        <v>196</v>
      </c>
      <c r="Q71" s="73"/>
      <c r="R71" s="73" t="s">
        <v>83</v>
      </c>
      <c r="S71" s="73" t="s">
        <v>6</v>
      </c>
      <c r="T71" s="210"/>
      <c r="U71" s="211"/>
      <c r="V71" s="211"/>
    </row>
    <row r="72" spans="1:289" ht="14.4" thickBot="1" x14ac:dyDescent="0.35">
      <c r="A72" s="89"/>
      <c r="B72" s="212" t="s">
        <v>43</v>
      </c>
      <c r="C72" s="213"/>
      <c r="D72" s="214"/>
      <c r="E72" s="214"/>
      <c r="F72" s="215"/>
      <c r="G72" s="215"/>
      <c r="H72" s="216"/>
      <c r="I72" s="216"/>
      <c r="J72" s="217"/>
      <c r="K72" s="217"/>
      <c r="L72" s="215"/>
      <c r="M72" s="214"/>
      <c r="N72" s="218"/>
      <c r="O72" s="218"/>
      <c r="P72" s="214"/>
      <c r="Q72" s="214"/>
      <c r="R72" s="219"/>
      <c r="S72" s="220"/>
      <c r="T72" s="221"/>
      <c r="U72" s="222"/>
      <c r="V72" s="223"/>
    </row>
    <row r="73" spans="1:289" ht="21.75" customHeight="1" x14ac:dyDescent="0.3">
      <c r="B73" s="43"/>
      <c r="C73" s="43"/>
      <c r="D73" s="43"/>
      <c r="E73" s="43"/>
      <c r="F73" s="44"/>
      <c r="G73" s="44" t="s">
        <v>35</v>
      </c>
      <c r="H73" s="45">
        <f>SUM(H56:H72)</f>
        <v>4832199.3928616233</v>
      </c>
      <c r="I73" s="45"/>
      <c r="J73" s="46"/>
      <c r="K73" s="46"/>
      <c r="L73" s="43"/>
      <c r="M73" s="43"/>
      <c r="N73" s="43"/>
      <c r="O73" s="43"/>
      <c r="P73" s="43"/>
      <c r="Q73" s="43"/>
      <c r="R73" s="43"/>
    </row>
    <row r="75" spans="1:289" ht="15.75" customHeight="1" x14ac:dyDescent="0.3">
      <c r="A75" s="18">
        <v>4</v>
      </c>
      <c r="B75" s="47" t="s">
        <v>197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289" ht="15" customHeight="1" thickBot="1" x14ac:dyDescent="0.35">
      <c r="B76" s="20" t="s">
        <v>37</v>
      </c>
      <c r="C76" s="22" t="s">
        <v>38</v>
      </c>
      <c r="D76" s="22" t="s">
        <v>13</v>
      </c>
      <c r="E76" s="22" t="s">
        <v>14</v>
      </c>
      <c r="F76" s="224"/>
      <c r="G76" s="224"/>
      <c r="H76" s="23" t="s">
        <v>39</v>
      </c>
      <c r="I76" s="23"/>
      <c r="J76" s="23"/>
      <c r="K76" s="23"/>
      <c r="L76" s="22" t="s">
        <v>40</v>
      </c>
      <c r="M76" s="22" t="s">
        <v>41</v>
      </c>
      <c r="N76" s="24" t="s">
        <v>42</v>
      </c>
      <c r="O76" s="24"/>
      <c r="P76" s="48" t="s">
        <v>21</v>
      </c>
      <c r="Q76" s="22" t="s">
        <v>22</v>
      </c>
      <c r="R76" s="21" t="s">
        <v>23</v>
      </c>
      <c r="S76" s="225" t="s">
        <v>24</v>
      </c>
      <c r="T76" s="28" t="s">
        <v>25</v>
      </c>
      <c r="U76" s="28" t="s">
        <v>26</v>
      </c>
      <c r="V76" s="28" t="s">
        <v>27</v>
      </c>
    </row>
    <row r="77" spans="1:289" ht="42.6" customHeight="1" x14ac:dyDescent="0.3">
      <c r="B77" s="20"/>
      <c r="C77" s="22"/>
      <c r="D77" s="22"/>
      <c r="E77" s="22"/>
      <c r="F77" s="22" t="s">
        <v>198</v>
      </c>
      <c r="G77" s="22"/>
      <c r="H77" s="32" t="s">
        <v>28</v>
      </c>
      <c r="I77" s="30" t="s">
        <v>29</v>
      </c>
      <c r="J77" s="29" t="s">
        <v>30</v>
      </c>
      <c r="K77" s="31" t="s">
        <v>31</v>
      </c>
      <c r="L77" s="22"/>
      <c r="M77" s="22"/>
      <c r="N77" s="32" t="s">
        <v>199</v>
      </c>
      <c r="O77" s="32" t="s">
        <v>33</v>
      </c>
      <c r="P77" s="48"/>
      <c r="Q77" s="22"/>
      <c r="R77" s="22"/>
      <c r="S77" s="226"/>
      <c r="T77" s="28"/>
      <c r="U77" s="28"/>
      <c r="V77" s="28"/>
    </row>
    <row r="78" spans="1:289" s="60" customFormat="1" ht="82.8" x14ac:dyDescent="0.3">
      <c r="A78" s="1">
        <v>4.0999999999999996</v>
      </c>
      <c r="B78" s="50" t="s">
        <v>43</v>
      </c>
      <c r="C78" s="51" t="s">
        <v>200</v>
      </c>
      <c r="D78" s="53" t="s">
        <v>201</v>
      </c>
      <c r="E78" s="227" t="s">
        <v>202</v>
      </c>
      <c r="F78" s="228"/>
      <c r="G78" s="228"/>
      <c r="H78" s="229">
        <f>'[1]7_Comp 1'!G272</f>
        <v>211962.05476552428</v>
      </c>
      <c r="I78" s="229"/>
      <c r="J78" s="230">
        <v>1</v>
      </c>
      <c r="K78" s="230">
        <v>0</v>
      </c>
      <c r="L78" s="113" t="s">
        <v>188</v>
      </c>
      <c r="M78" s="77" t="s">
        <v>115</v>
      </c>
      <c r="N78" s="80">
        <v>44531</v>
      </c>
      <c r="O78" s="80">
        <v>44927</v>
      </c>
      <c r="P78" s="77"/>
      <c r="Q78" s="72"/>
      <c r="R78" s="73" t="s">
        <v>157</v>
      </c>
      <c r="S78" s="73"/>
      <c r="T78" s="115" t="s">
        <v>203</v>
      </c>
      <c r="U78" s="59" t="s">
        <v>171</v>
      </c>
      <c r="V78" s="59" t="s">
        <v>84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</row>
    <row r="79" spans="1:289" ht="41.4" x14ac:dyDescent="0.3">
      <c r="A79" s="1">
        <v>4.2</v>
      </c>
      <c r="B79" s="74" t="s">
        <v>43</v>
      </c>
      <c r="C79" s="231" t="s">
        <v>204</v>
      </c>
      <c r="D79" s="227" t="s">
        <v>205</v>
      </c>
      <c r="E79" s="227" t="s">
        <v>202</v>
      </c>
      <c r="F79" s="228" t="s">
        <v>206</v>
      </c>
      <c r="G79" s="228"/>
      <c r="H79" s="229">
        <f>'[1]7_Comp 1'!G362</f>
        <v>400227.18071083573</v>
      </c>
      <c r="I79" s="229"/>
      <c r="J79" s="230">
        <v>1</v>
      </c>
      <c r="K79" s="230">
        <v>0</v>
      </c>
      <c r="L79" s="113" t="s">
        <v>207</v>
      </c>
      <c r="M79" s="77" t="s">
        <v>141</v>
      </c>
      <c r="N79" s="80">
        <f>O79-150</f>
        <v>44746</v>
      </c>
      <c r="O79" s="80">
        <v>44896</v>
      </c>
      <c r="P79" s="77"/>
      <c r="Q79" s="72"/>
      <c r="R79" s="73" t="s">
        <v>157</v>
      </c>
      <c r="S79" s="73" t="s">
        <v>10</v>
      </c>
      <c r="T79" s="115" t="s">
        <v>208</v>
      </c>
      <c r="U79" s="59" t="s">
        <v>52</v>
      </c>
      <c r="V79" s="59" t="s">
        <v>84</v>
      </c>
    </row>
    <row r="80" spans="1:289" ht="110.25" customHeight="1" x14ac:dyDescent="0.3">
      <c r="A80" s="1">
        <v>4.3</v>
      </c>
      <c r="B80" s="74" t="s">
        <v>43</v>
      </c>
      <c r="C80" s="232" t="s">
        <v>209</v>
      </c>
      <c r="D80" s="233" t="s">
        <v>210</v>
      </c>
      <c r="E80" s="227" t="s">
        <v>211</v>
      </c>
      <c r="F80" s="228" t="s">
        <v>212</v>
      </c>
      <c r="G80" s="228"/>
      <c r="H80" s="234">
        <f>'[1]7_Comp 1'!G363</f>
        <v>200000</v>
      </c>
      <c r="I80" s="234"/>
      <c r="J80" s="230">
        <v>1</v>
      </c>
      <c r="K80" s="230">
        <v>0</v>
      </c>
      <c r="L80" s="113" t="s">
        <v>122</v>
      </c>
      <c r="M80" s="77" t="s">
        <v>115</v>
      </c>
      <c r="N80" s="80">
        <v>44531</v>
      </c>
      <c r="O80" s="235">
        <v>44774</v>
      </c>
      <c r="P80" s="116"/>
      <c r="Q80" s="72"/>
      <c r="R80" s="73" t="s">
        <v>157</v>
      </c>
      <c r="S80" s="73" t="s">
        <v>10</v>
      </c>
      <c r="T80" s="236"/>
      <c r="U80" s="237" t="s">
        <v>213</v>
      </c>
      <c r="V80" s="59" t="s">
        <v>84</v>
      </c>
    </row>
    <row r="81" spans="1:289" s="60" customFormat="1" ht="39.75" customHeight="1" x14ac:dyDescent="0.3">
      <c r="A81" s="1">
        <v>4.4000000000000004</v>
      </c>
      <c r="B81" s="50" t="s">
        <v>43</v>
      </c>
      <c r="C81" s="232" t="s">
        <v>214</v>
      </c>
      <c r="D81" s="53"/>
      <c r="E81" s="227" t="s">
        <v>202</v>
      </c>
      <c r="F81" s="238" t="s">
        <v>215</v>
      </c>
      <c r="G81" s="238"/>
      <c r="H81" s="234">
        <v>455000</v>
      </c>
      <c r="I81" s="234"/>
      <c r="J81" s="56">
        <v>1</v>
      </c>
      <c r="K81" s="56">
        <v>0</v>
      </c>
      <c r="L81" s="113" t="s">
        <v>216</v>
      </c>
      <c r="M81" s="77" t="s">
        <v>141</v>
      </c>
      <c r="N81" s="80">
        <v>44531</v>
      </c>
      <c r="O81" s="80">
        <v>44866</v>
      </c>
      <c r="P81" s="239"/>
      <c r="Q81" s="77"/>
      <c r="R81" s="240" t="s">
        <v>157</v>
      </c>
      <c r="S81" s="241" t="s">
        <v>10</v>
      </c>
      <c r="T81" s="242" t="s">
        <v>136</v>
      </c>
      <c r="U81" s="243" t="s">
        <v>171</v>
      </c>
      <c r="V81" s="59" t="s">
        <v>84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</row>
    <row r="82" spans="1:289" s="60" customFormat="1" ht="27.6" x14ac:dyDescent="0.3">
      <c r="A82" s="1">
        <v>4.5</v>
      </c>
      <c r="B82" s="50" t="s">
        <v>43</v>
      </c>
      <c r="C82" s="91" t="s">
        <v>217</v>
      </c>
      <c r="D82" s="116"/>
      <c r="E82" s="77" t="s">
        <v>211</v>
      </c>
      <c r="F82" s="244"/>
      <c r="G82" s="244"/>
      <c r="H82" s="112">
        <v>0</v>
      </c>
      <c r="I82" s="112"/>
      <c r="J82" s="79">
        <v>1</v>
      </c>
      <c r="K82" s="79">
        <v>0</v>
      </c>
      <c r="L82" s="113" t="s">
        <v>181</v>
      </c>
      <c r="M82" s="77" t="s">
        <v>115</v>
      </c>
      <c r="N82" s="92"/>
      <c r="O82" s="80"/>
      <c r="P82" s="245" t="s">
        <v>218</v>
      </c>
      <c r="Q82" s="77"/>
      <c r="R82" s="72" t="s">
        <v>126</v>
      </c>
      <c r="S82" s="73" t="s">
        <v>6</v>
      </c>
      <c r="T82" s="221"/>
      <c r="U82" s="59" t="s">
        <v>129</v>
      </c>
      <c r="V82" s="59" t="s">
        <v>84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</row>
    <row r="83" spans="1:289" ht="82.8" x14ac:dyDescent="0.3">
      <c r="A83" s="1">
        <v>4.5999999999999996</v>
      </c>
      <c r="B83" s="90" t="s">
        <v>43</v>
      </c>
      <c r="C83" s="91" t="s">
        <v>219</v>
      </c>
      <c r="D83" s="77" t="s">
        <v>220</v>
      </c>
      <c r="E83" s="77" t="s">
        <v>211</v>
      </c>
      <c r="F83" s="246"/>
      <c r="G83" s="246"/>
      <c r="H83" s="112">
        <f>'[1]8_Comp 2 '!G425</f>
        <v>133158.92778109186</v>
      </c>
      <c r="I83" s="112"/>
      <c r="J83" s="79">
        <v>1</v>
      </c>
      <c r="K83" s="79">
        <v>0</v>
      </c>
      <c r="L83" s="113" t="s">
        <v>145</v>
      </c>
      <c r="M83" s="72" t="s">
        <v>115</v>
      </c>
      <c r="N83" s="139">
        <v>44774</v>
      </c>
      <c r="O83" s="247">
        <v>44896</v>
      </c>
      <c r="P83" s="76"/>
      <c r="Q83" s="76"/>
      <c r="R83" s="72" t="s">
        <v>83</v>
      </c>
      <c r="S83" s="73" t="s">
        <v>10</v>
      </c>
      <c r="T83" s="115" t="s">
        <v>136</v>
      </c>
      <c r="U83" s="59" t="s">
        <v>162</v>
      </c>
      <c r="V83" s="59" t="s">
        <v>84</v>
      </c>
    </row>
    <row r="84" spans="1:289" ht="82.8" x14ac:dyDescent="0.3">
      <c r="A84" s="1">
        <v>4.7</v>
      </c>
      <c r="B84" s="90" t="s">
        <v>43</v>
      </c>
      <c r="C84" s="91" t="s">
        <v>221</v>
      </c>
      <c r="D84" s="77" t="s">
        <v>222</v>
      </c>
      <c r="E84" s="77" t="s">
        <v>223</v>
      </c>
      <c r="F84" s="246"/>
      <c r="G84" s="246"/>
      <c r="H84" s="112">
        <f>'[1]8_Comp 2 '!G426</f>
        <v>298908.47076029016</v>
      </c>
      <c r="I84" s="112"/>
      <c r="J84" s="79">
        <v>1</v>
      </c>
      <c r="K84" s="79">
        <v>0</v>
      </c>
      <c r="L84" s="113" t="s">
        <v>224</v>
      </c>
      <c r="M84" s="390" t="s">
        <v>141</v>
      </c>
      <c r="N84" s="139">
        <v>44760</v>
      </c>
      <c r="O84" s="247">
        <v>44958</v>
      </c>
      <c r="P84" s="76"/>
      <c r="Q84" s="76"/>
      <c r="R84" s="72" t="s">
        <v>157</v>
      </c>
      <c r="S84" s="73" t="s">
        <v>10</v>
      </c>
      <c r="T84" s="115" t="s">
        <v>136</v>
      </c>
      <c r="U84" s="59" t="s">
        <v>162</v>
      </c>
      <c r="V84" s="59" t="s">
        <v>84</v>
      </c>
    </row>
    <row r="85" spans="1:289" ht="40.5" customHeight="1" x14ac:dyDescent="0.3">
      <c r="A85" s="1">
        <v>4.8</v>
      </c>
      <c r="B85" s="90" t="s">
        <v>43</v>
      </c>
      <c r="C85" s="177" t="s">
        <v>225</v>
      </c>
      <c r="D85" s="77"/>
      <c r="E85" s="76" t="s">
        <v>211</v>
      </c>
      <c r="F85" s="248"/>
      <c r="G85" s="248"/>
      <c r="H85" s="118">
        <f>'[1]8_Comp 2 '!G134</f>
        <v>53733.792599149463</v>
      </c>
      <c r="I85" s="112"/>
      <c r="J85" s="79">
        <v>1</v>
      </c>
      <c r="K85" s="79">
        <v>0</v>
      </c>
      <c r="L85" s="113" t="s">
        <v>226</v>
      </c>
      <c r="M85" s="389" t="s">
        <v>115</v>
      </c>
      <c r="N85" s="249">
        <f>O85-90</f>
        <v>44715</v>
      </c>
      <c r="O85" s="92">
        <v>44805</v>
      </c>
      <c r="P85" s="250"/>
      <c r="Q85" s="76"/>
      <c r="R85" s="72" t="s">
        <v>83</v>
      </c>
      <c r="S85" s="73" t="s">
        <v>8</v>
      </c>
      <c r="T85" s="115"/>
      <c r="U85" s="237" t="s">
        <v>227</v>
      </c>
      <c r="V85" s="59" t="s">
        <v>84</v>
      </c>
    </row>
    <row r="86" spans="1:289" ht="27.6" x14ac:dyDescent="0.3">
      <c r="A86" s="1">
        <v>4.9000000000000004</v>
      </c>
      <c r="B86" s="90" t="s">
        <v>43</v>
      </c>
      <c r="C86" s="94" t="s">
        <v>228</v>
      </c>
      <c r="D86" s="251"/>
      <c r="E86" s="131" t="s">
        <v>211</v>
      </c>
      <c r="F86" s="252"/>
      <c r="G86" s="253"/>
      <c r="H86" s="201">
        <f>'[1]10_Gestão Projeto'!F65</f>
        <v>150000</v>
      </c>
      <c r="I86" s="193"/>
      <c r="J86" s="88">
        <v>1</v>
      </c>
      <c r="K86" s="79">
        <v>0</v>
      </c>
      <c r="L86" s="86" t="s">
        <v>140</v>
      </c>
      <c r="M86" s="391" t="s">
        <v>141</v>
      </c>
      <c r="N86" s="92">
        <f>O86-60</f>
        <v>44794</v>
      </c>
      <c r="O86" s="92">
        <v>44854</v>
      </c>
      <c r="P86" s="76"/>
      <c r="Q86" s="76"/>
      <c r="R86" s="121" t="s">
        <v>83</v>
      </c>
      <c r="S86" s="137" t="s">
        <v>8</v>
      </c>
      <c r="T86" s="236"/>
      <c r="U86" s="196" t="s">
        <v>142</v>
      </c>
      <c r="V86" s="196" t="s">
        <v>84</v>
      </c>
    </row>
    <row r="87" spans="1:289" ht="27.6" x14ac:dyDescent="0.3">
      <c r="A87" s="89">
        <v>4.0999999999999996</v>
      </c>
      <c r="B87" s="90" t="s">
        <v>43</v>
      </c>
      <c r="C87" s="254" t="s">
        <v>229</v>
      </c>
      <c r="D87" s="189"/>
      <c r="E87" s="137" t="s">
        <v>211</v>
      </c>
      <c r="F87" s="255"/>
      <c r="G87" s="256"/>
      <c r="H87" s="201">
        <f>'[1]8_Comp 2 '!G53</f>
        <v>37947.680258625667</v>
      </c>
      <c r="I87" s="201"/>
      <c r="J87" s="134">
        <v>1</v>
      </c>
      <c r="K87" s="257">
        <v>0</v>
      </c>
      <c r="L87" s="191" t="s">
        <v>230</v>
      </c>
      <c r="M87" s="97" t="s">
        <v>115</v>
      </c>
      <c r="N87" s="92">
        <f>O87-90</f>
        <v>44806</v>
      </c>
      <c r="O87" s="129">
        <v>44896</v>
      </c>
      <c r="P87" s="73"/>
      <c r="Q87" s="73"/>
      <c r="R87" s="73" t="s">
        <v>83</v>
      </c>
      <c r="S87" s="73" t="s">
        <v>8</v>
      </c>
      <c r="T87" s="242"/>
      <c r="U87" s="258"/>
      <c r="V87" s="258"/>
    </row>
    <row r="88" spans="1:289" ht="27.6" x14ac:dyDescent="0.3">
      <c r="A88" s="89">
        <v>4.1100000000000003</v>
      </c>
      <c r="B88" s="259" t="s">
        <v>43</v>
      </c>
      <c r="C88" s="199" t="s">
        <v>231</v>
      </c>
      <c r="D88" s="189"/>
      <c r="E88" s="137" t="s">
        <v>211</v>
      </c>
      <c r="F88" s="260"/>
      <c r="G88" s="260"/>
      <c r="H88" s="201">
        <f>'[1]8_Comp 2 '!G519</f>
        <v>97649.566070775691</v>
      </c>
      <c r="I88" s="201"/>
      <c r="J88" s="134">
        <v>1</v>
      </c>
      <c r="K88" s="134">
        <v>0</v>
      </c>
      <c r="L88" s="191" t="s">
        <v>184</v>
      </c>
      <c r="M88" s="137" t="s">
        <v>115</v>
      </c>
      <c r="N88" s="202">
        <f>O88-90</f>
        <v>44776</v>
      </c>
      <c r="O88" s="261">
        <v>44866</v>
      </c>
      <c r="P88" s="73"/>
      <c r="Q88" s="73"/>
      <c r="R88" s="73" t="s">
        <v>83</v>
      </c>
      <c r="S88" s="73" t="s">
        <v>6</v>
      </c>
      <c r="T88" s="242"/>
      <c r="U88" s="258"/>
      <c r="V88" s="258"/>
    </row>
    <row r="89" spans="1:289" ht="18.75" customHeight="1" x14ac:dyDescent="0.3">
      <c r="A89" s="89"/>
      <c r="B89" s="33" t="s">
        <v>43</v>
      </c>
      <c r="C89" s="262"/>
      <c r="D89" s="263"/>
      <c r="E89" s="33"/>
      <c r="F89" s="264"/>
      <c r="G89" s="265"/>
      <c r="H89" s="37"/>
      <c r="I89" s="266"/>
      <c r="J89" s="38"/>
      <c r="K89" s="38"/>
      <c r="L89" s="36"/>
      <c r="M89" s="33"/>
      <c r="N89" s="267"/>
      <c r="O89" s="268"/>
      <c r="P89" s="33"/>
      <c r="Q89" s="33"/>
      <c r="R89" s="33"/>
      <c r="S89" s="33"/>
      <c r="T89" s="242"/>
      <c r="U89" s="269"/>
      <c r="V89" s="269"/>
    </row>
    <row r="90" spans="1:289" ht="14.4" thickBot="1" x14ac:dyDescent="0.35">
      <c r="A90" s="89"/>
      <c r="B90" s="270" t="s">
        <v>43</v>
      </c>
      <c r="C90" s="219"/>
      <c r="D90" s="219"/>
      <c r="E90" s="219"/>
      <c r="F90" s="271"/>
      <c r="G90" s="271"/>
      <c r="H90" s="219"/>
      <c r="I90" s="219"/>
      <c r="J90" s="272"/>
      <c r="K90" s="217"/>
      <c r="L90" s="273"/>
      <c r="M90" s="214"/>
      <c r="N90" s="218"/>
      <c r="O90" s="218"/>
      <c r="P90" s="214"/>
      <c r="Q90" s="214"/>
      <c r="R90" s="274" t="s">
        <v>83</v>
      </c>
      <c r="S90" s="275"/>
      <c r="T90" s="221"/>
      <c r="U90" s="222"/>
      <c r="V90" s="222"/>
    </row>
    <row r="91" spans="1:289" ht="11.25" customHeight="1" x14ac:dyDescent="0.3">
      <c r="B91" s="43"/>
      <c r="C91" s="43"/>
      <c r="D91" s="43"/>
      <c r="E91" s="43"/>
      <c r="F91" s="44"/>
      <c r="G91" s="44" t="s">
        <v>35</v>
      </c>
      <c r="H91" s="276">
        <f>SUM(H78:H90)</f>
        <v>2038587.6729462927</v>
      </c>
      <c r="I91" s="276"/>
      <c r="J91" s="45"/>
      <c r="K91" s="46"/>
      <c r="L91" s="277"/>
      <c r="M91" s="43"/>
      <c r="N91" s="43"/>
      <c r="O91" s="43"/>
      <c r="P91" s="43"/>
      <c r="Q91" s="43"/>
      <c r="R91" s="43"/>
    </row>
    <row r="92" spans="1:289" ht="14.4" thickBot="1" x14ac:dyDescent="0.35"/>
    <row r="93" spans="1:289" ht="15.75" customHeight="1" x14ac:dyDescent="0.3">
      <c r="A93" s="18">
        <v>5</v>
      </c>
      <c r="B93" s="19" t="s">
        <v>232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289" ht="15" customHeight="1" thickBot="1" x14ac:dyDescent="0.35">
      <c r="B94" s="149" t="s">
        <v>37</v>
      </c>
      <c r="C94" s="21" t="s">
        <v>38</v>
      </c>
      <c r="D94" s="21" t="s">
        <v>13</v>
      </c>
      <c r="E94" s="21" t="s">
        <v>14</v>
      </c>
      <c r="F94" s="21" t="s">
        <v>16</v>
      </c>
      <c r="G94" s="23" t="s">
        <v>39</v>
      </c>
      <c r="H94" s="23"/>
      <c r="I94" s="23"/>
      <c r="J94" s="23"/>
      <c r="K94" s="278" t="s">
        <v>233</v>
      </c>
      <c r="L94" s="21" t="s">
        <v>40</v>
      </c>
      <c r="M94" s="21" t="s">
        <v>41</v>
      </c>
      <c r="N94" s="24" t="s">
        <v>42</v>
      </c>
      <c r="O94" s="24"/>
      <c r="P94" s="25" t="s">
        <v>21</v>
      </c>
      <c r="Q94" s="21" t="s">
        <v>22</v>
      </c>
      <c r="R94" s="21" t="s">
        <v>23</v>
      </c>
      <c r="S94" s="26" t="s">
        <v>24</v>
      </c>
      <c r="T94" s="27" t="s">
        <v>25</v>
      </c>
      <c r="U94" s="28" t="s">
        <v>26</v>
      </c>
      <c r="V94" s="28" t="s">
        <v>27</v>
      </c>
    </row>
    <row r="95" spans="1:289" ht="42.75" customHeight="1" thickBot="1" x14ac:dyDescent="0.35">
      <c r="B95" s="149"/>
      <c r="C95" s="21"/>
      <c r="D95" s="21"/>
      <c r="E95" s="21"/>
      <c r="F95" s="21"/>
      <c r="G95" s="153" t="s">
        <v>28</v>
      </c>
      <c r="H95" s="151" t="s">
        <v>30</v>
      </c>
      <c r="I95" s="30" t="s">
        <v>29</v>
      </c>
      <c r="J95" s="152" t="s">
        <v>31</v>
      </c>
      <c r="K95" s="278"/>
      <c r="L95" s="21"/>
      <c r="M95" s="21"/>
      <c r="N95" s="153" t="s">
        <v>234</v>
      </c>
      <c r="O95" s="153" t="s">
        <v>235</v>
      </c>
      <c r="P95" s="25"/>
      <c r="Q95" s="21"/>
      <c r="R95" s="21"/>
      <c r="S95" s="26"/>
      <c r="T95" s="27"/>
      <c r="U95" s="28"/>
      <c r="V95" s="28"/>
    </row>
    <row r="96" spans="1:289" ht="52.5" customHeight="1" x14ac:dyDescent="0.3">
      <c r="A96" s="1">
        <v>5.0999999999999996</v>
      </c>
      <c r="B96" s="279" t="s">
        <v>43</v>
      </c>
      <c r="C96" s="77" t="s">
        <v>236</v>
      </c>
      <c r="D96" s="77"/>
      <c r="E96" s="77" t="s">
        <v>139</v>
      </c>
      <c r="F96" s="68"/>
      <c r="G96" s="392">
        <f>'[1]7_Comp 1'!G274</f>
        <v>30000</v>
      </c>
      <c r="H96" s="393">
        <v>1</v>
      </c>
      <c r="I96" s="393"/>
      <c r="J96" s="393">
        <v>0</v>
      </c>
      <c r="K96" s="394">
        <v>1</v>
      </c>
      <c r="L96" s="395" t="s">
        <v>188</v>
      </c>
      <c r="M96" s="390" t="s">
        <v>141</v>
      </c>
      <c r="N96" s="396">
        <f>O96-30</f>
        <v>44866</v>
      </c>
      <c r="O96" s="396">
        <v>44896</v>
      </c>
      <c r="P96" s="390" t="s">
        <v>237</v>
      </c>
      <c r="Q96" s="77"/>
      <c r="R96" s="77" t="s">
        <v>83</v>
      </c>
      <c r="S96" s="160" t="s">
        <v>6</v>
      </c>
      <c r="T96" s="115"/>
      <c r="U96" s="280" t="s">
        <v>171</v>
      </c>
      <c r="V96" s="59" t="s">
        <v>84</v>
      </c>
    </row>
    <row r="97" spans="1:22" ht="69" x14ac:dyDescent="0.3">
      <c r="A97" s="1">
        <v>5.2</v>
      </c>
      <c r="B97" s="279" t="s">
        <v>43</v>
      </c>
      <c r="C97" s="77" t="s">
        <v>238</v>
      </c>
      <c r="D97" s="116"/>
      <c r="E97" s="77" t="s">
        <v>239</v>
      </c>
      <c r="F97" s="77"/>
      <c r="G97" s="392">
        <v>0</v>
      </c>
      <c r="H97" s="393">
        <v>1</v>
      </c>
      <c r="I97" s="393"/>
      <c r="J97" s="393">
        <v>0</v>
      </c>
      <c r="K97" s="394">
        <v>1</v>
      </c>
      <c r="L97" s="395" t="s">
        <v>240</v>
      </c>
      <c r="M97" s="390" t="s">
        <v>115</v>
      </c>
      <c r="N97" s="396"/>
      <c r="O97" s="396"/>
      <c r="P97" s="390" t="s">
        <v>241</v>
      </c>
      <c r="Q97" s="77"/>
      <c r="R97" s="77" t="s">
        <v>126</v>
      </c>
      <c r="S97" s="160" t="s">
        <v>6</v>
      </c>
      <c r="T97" s="115"/>
      <c r="U97" s="280" t="s">
        <v>52</v>
      </c>
      <c r="V97" s="59" t="s">
        <v>84</v>
      </c>
    </row>
    <row r="98" spans="1:22" ht="41.4" x14ac:dyDescent="0.3">
      <c r="A98" s="1" t="s">
        <v>242</v>
      </c>
      <c r="B98" s="279" t="s">
        <v>43</v>
      </c>
      <c r="C98" s="72" t="s">
        <v>243</v>
      </c>
      <c r="D98" s="73" t="s">
        <v>244</v>
      </c>
      <c r="E98" s="281" t="s">
        <v>239</v>
      </c>
      <c r="F98" s="68"/>
      <c r="G98" s="392">
        <v>55604.51</v>
      </c>
      <c r="H98" s="393">
        <v>1</v>
      </c>
      <c r="I98" s="393"/>
      <c r="J98" s="393">
        <v>0</v>
      </c>
      <c r="K98" s="394">
        <v>1</v>
      </c>
      <c r="L98" s="395" t="s">
        <v>140</v>
      </c>
      <c r="M98" s="397" t="s">
        <v>115</v>
      </c>
      <c r="N98" s="396">
        <f>O98-30</f>
        <v>44744</v>
      </c>
      <c r="O98" s="396">
        <v>44774</v>
      </c>
      <c r="P98" s="398"/>
      <c r="Q98" s="77" t="s">
        <v>34</v>
      </c>
      <c r="R98" s="77" t="s">
        <v>157</v>
      </c>
      <c r="S98" s="160" t="s">
        <v>10</v>
      </c>
      <c r="T98" s="115" t="s">
        <v>245</v>
      </c>
      <c r="U98" s="280" t="s">
        <v>142</v>
      </c>
      <c r="V98" s="59" t="s">
        <v>84</v>
      </c>
    </row>
    <row r="99" spans="1:22" ht="41.4" x14ac:dyDescent="0.3">
      <c r="A99" s="1" t="s">
        <v>246</v>
      </c>
      <c r="B99" s="279" t="s">
        <v>43</v>
      </c>
      <c r="C99" s="77" t="s">
        <v>247</v>
      </c>
      <c r="D99" s="175" t="s">
        <v>244</v>
      </c>
      <c r="E99" s="77" t="s">
        <v>139</v>
      </c>
      <c r="F99" s="68" t="s">
        <v>248</v>
      </c>
      <c r="G99" s="392">
        <v>55604.51</v>
      </c>
      <c r="H99" s="393">
        <v>1</v>
      </c>
      <c r="I99" s="393"/>
      <c r="J99" s="393">
        <v>0</v>
      </c>
      <c r="K99" s="394">
        <v>1</v>
      </c>
      <c r="L99" s="395" t="s">
        <v>140</v>
      </c>
      <c r="M99" s="397" t="s">
        <v>141</v>
      </c>
      <c r="N99" s="396">
        <f>O99-45</f>
        <v>44697</v>
      </c>
      <c r="O99" s="396">
        <v>44742</v>
      </c>
      <c r="P99" s="399"/>
      <c r="Q99" s="77"/>
      <c r="R99" s="77" t="s">
        <v>78</v>
      </c>
      <c r="S99" s="160" t="s">
        <v>10</v>
      </c>
      <c r="T99" s="115" t="s">
        <v>249</v>
      </c>
      <c r="U99" s="280" t="s">
        <v>142</v>
      </c>
      <c r="V99" s="59" t="s">
        <v>84</v>
      </c>
    </row>
    <row r="100" spans="1:22" ht="27.6" x14ac:dyDescent="0.3">
      <c r="A100" s="81" t="s">
        <v>250</v>
      </c>
      <c r="B100" s="279" t="s">
        <v>43</v>
      </c>
      <c r="C100" s="77" t="s">
        <v>251</v>
      </c>
      <c r="D100" s="77" t="s">
        <v>252</v>
      </c>
      <c r="E100" s="77" t="s">
        <v>239</v>
      </c>
      <c r="F100" s="68"/>
      <c r="G100" s="392">
        <v>138549.46</v>
      </c>
      <c r="H100" s="393">
        <v>1</v>
      </c>
      <c r="I100" s="393"/>
      <c r="J100" s="393">
        <v>0</v>
      </c>
      <c r="K100" s="394">
        <v>3</v>
      </c>
      <c r="L100" s="400" t="s">
        <v>253</v>
      </c>
      <c r="M100" s="397" t="s">
        <v>115</v>
      </c>
      <c r="N100" s="396">
        <f>O100-30</f>
        <v>44744</v>
      </c>
      <c r="O100" s="396">
        <v>44774</v>
      </c>
      <c r="P100" s="401"/>
      <c r="Q100" s="77" t="s">
        <v>34</v>
      </c>
      <c r="R100" s="77" t="s">
        <v>157</v>
      </c>
      <c r="S100" s="160" t="s">
        <v>10</v>
      </c>
      <c r="T100" s="115" t="s">
        <v>254</v>
      </c>
      <c r="U100" s="280" t="s">
        <v>52</v>
      </c>
      <c r="V100" s="59" t="s">
        <v>84</v>
      </c>
    </row>
    <row r="101" spans="1:22" ht="22.5" customHeight="1" x14ac:dyDescent="0.3">
      <c r="A101" s="81" t="s">
        <v>255</v>
      </c>
      <c r="B101" s="279" t="s">
        <v>43</v>
      </c>
      <c r="C101" s="77" t="s">
        <v>256</v>
      </c>
      <c r="D101" s="250"/>
      <c r="E101" s="77" t="s">
        <v>239</v>
      </c>
      <c r="F101" s="68"/>
      <c r="G101" s="392">
        <v>77196.39</v>
      </c>
      <c r="H101" s="393">
        <v>1</v>
      </c>
      <c r="I101" s="393"/>
      <c r="J101" s="393">
        <v>0</v>
      </c>
      <c r="K101" s="394">
        <v>2</v>
      </c>
      <c r="L101" s="400" t="s">
        <v>257</v>
      </c>
      <c r="M101" s="402" t="s">
        <v>115</v>
      </c>
      <c r="N101" s="396">
        <f>O101-30</f>
        <v>44805</v>
      </c>
      <c r="O101" s="396">
        <v>44835</v>
      </c>
      <c r="P101" s="403"/>
      <c r="Q101" s="281"/>
      <c r="R101" s="77" t="s">
        <v>83</v>
      </c>
      <c r="S101" s="160" t="s">
        <v>8</v>
      </c>
      <c r="T101" s="115"/>
      <c r="U101" s="283" t="s">
        <v>52</v>
      </c>
      <c r="V101" s="59" t="s">
        <v>84</v>
      </c>
    </row>
    <row r="102" spans="1:22" ht="27.6" x14ac:dyDescent="0.3">
      <c r="A102" s="284">
        <v>5.5</v>
      </c>
      <c r="B102" s="279" t="s">
        <v>43</v>
      </c>
      <c r="C102" s="121" t="s">
        <v>258</v>
      </c>
      <c r="D102" s="285" t="s">
        <v>259</v>
      </c>
      <c r="E102" s="73" t="s">
        <v>139</v>
      </c>
      <c r="F102" s="286"/>
      <c r="G102" s="404">
        <v>0</v>
      </c>
      <c r="H102" s="393">
        <v>1</v>
      </c>
      <c r="I102" s="393"/>
      <c r="J102" s="393">
        <v>0</v>
      </c>
      <c r="K102" s="405">
        <v>1</v>
      </c>
      <c r="L102" s="406" t="s">
        <v>188</v>
      </c>
      <c r="M102" s="397" t="s">
        <v>115</v>
      </c>
      <c r="N102" s="396"/>
      <c r="O102" s="396"/>
      <c r="P102" s="397" t="s">
        <v>260</v>
      </c>
      <c r="Q102" s="76"/>
      <c r="R102" s="77" t="s">
        <v>126</v>
      </c>
      <c r="S102" s="160" t="s">
        <v>6</v>
      </c>
      <c r="T102" s="115"/>
      <c r="U102" s="280" t="s">
        <v>171</v>
      </c>
      <c r="V102" s="59" t="s">
        <v>84</v>
      </c>
    </row>
    <row r="103" spans="1:22" ht="41.4" x14ac:dyDescent="0.3">
      <c r="A103" s="81">
        <v>5.6</v>
      </c>
      <c r="B103" s="279" t="s">
        <v>43</v>
      </c>
      <c r="C103" s="288" t="s">
        <v>261</v>
      </c>
      <c r="D103" s="289"/>
      <c r="E103" s="73" t="s">
        <v>139</v>
      </c>
      <c r="F103" s="286"/>
      <c r="G103" s="404">
        <v>0</v>
      </c>
      <c r="H103" s="393">
        <v>1</v>
      </c>
      <c r="I103" s="393"/>
      <c r="J103" s="393">
        <v>0</v>
      </c>
      <c r="K103" s="405">
        <v>1</v>
      </c>
      <c r="L103" s="406" t="s">
        <v>184</v>
      </c>
      <c r="M103" s="397" t="s">
        <v>115</v>
      </c>
      <c r="N103" s="396"/>
      <c r="O103" s="396"/>
      <c r="P103" s="407" t="s">
        <v>185</v>
      </c>
      <c r="Q103" s="76"/>
      <c r="R103" s="77" t="s">
        <v>126</v>
      </c>
      <c r="S103" s="160" t="s">
        <v>6</v>
      </c>
      <c r="T103" s="115"/>
      <c r="U103" s="280" t="s">
        <v>186</v>
      </c>
      <c r="V103" s="59" t="s">
        <v>84</v>
      </c>
    </row>
    <row r="104" spans="1:22" ht="24.75" customHeight="1" x14ac:dyDescent="0.3">
      <c r="A104" s="81">
        <v>5.7</v>
      </c>
      <c r="B104" s="279" t="s">
        <v>43</v>
      </c>
      <c r="C104" s="288" t="s">
        <v>262</v>
      </c>
      <c r="D104" s="290"/>
      <c r="E104" s="137" t="s">
        <v>139</v>
      </c>
      <c r="F104" s="286"/>
      <c r="G104" s="404">
        <v>46183.15</v>
      </c>
      <c r="H104" s="393">
        <v>1</v>
      </c>
      <c r="I104" s="393"/>
      <c r="J104" s="393">
        <v>0</v>
      </c>
      <c r="K104" s="405">
        <v>1</v>
      </c>
      <c r="L104" s="406" t="s">
        <v>140</v>
      </c>
      <c r="M104" s="391" t="s">
        <v>141</v>
      </c>
      <c r="N104" s="396">
        <f>O104-45</f>
        <v>44799</v>
      </c>
      <c r="O104" s="396">
        <v>44844</v>
      </c>
      <c r="P104" s="408"/>
      <c r="Q104" s="76"/>
      <c r="R104" s="77" t="s">
        <v>83</v>
      </c>
      <c r="S104" s="160" t="s">
        <v>6</v>
      </c>
      <c r="T104" s="115"/>
      <c r="U104" s="280" t="s">
        <v>142</v>
      </c>
      <c r="V104" s="59" t="s">
        <v>84</v>
      </c>
    </row>
    <row r="105" spans="1:22" ht="25.5" customHeight="1" x14ac:dyDescent="0.3">
      <c r="A105" s="81">
        <v>5.8</v>
      </c>
      <c r="B105" s="279" t="s">
        <v>43</v>
      </c>
      <c r="C105" s="200" t="s">
        <v>263</v>
      </c>
      <c r="D105" s="291"/>
      <c r="E105" s="137" t="s">
        <v>239</v>
      </c>
      <c r="F105" s="191"/>
      <c r="G105" s="409">
        <f>'[1]8_Comp 2 '!G51</f>
        <v>64218.871591586976</v>
      </c>
      <c r="H105" s="393">
        <v>1</v>
      </c>
      <c r="I105" s="393"/>
      <c r="J105" s="393">
        <v>0</v>
      </c>
      <c r="K105" s="405">
        <v>1</v>
      </c>
      <c r="L105" s="406" t="s">
        <v>230</v>
      </c>
      <c r="M105" s="391" t="s">
        <v>115</v>
      </c>
      <c r="N105" s="410">
        <f>O105-30</f>
        <v>44836</v>
      </c>
      <c r="O105" s="410">
        <v>44866</v>
      </c>
      <c r="P105" s="408"/>
      <c r="Q105" s="76"/>
      <c r="R105" s="77" t="s">
        <v>83</v>
      </c>
      <c r="S105" s="160" t="s">
        <v>8</v>
      </c>
      <c r="T105" s="115"/>
      <c r="U105" s="280"/>
      <c r="V105" s="59"/>
    </row>
    <row r="106" spans="1:22" ht="27.6" x14ac:dyDescent="0.3">
      <c r="A106" s="81">
        <v>5.9</v>
      </c>
      <c r="B106" s="279" t="s">
        <v>43</v>
      </c>
      <c r="C106" s="200" t="s">
        <v>264</v>
      </c>
      <c r="D106" s="291"/>
      <c r="E106" s="137" t="s">
        <v>239</v>
      </c>
      <c r="F106" s="191"/>
      <c r="G106" s="411">
        <f>'[1]8_Comp 2 '!G52</f>
        <v>53182.313776050192</v>
      </c>
      <c r="H106" s="412">
        <v>1</v>
      </c>
      <c r="I106" s="412"/>
      <c r="J106" s="412">
        <v>0</v>
      </c>
      <c r="K106" s="405">
        <v>1</v>
      </c>
      <c r="L106" s="406" t="s">
        <v>230</v>
      </c>
      <c r="M106" s="391" t="s">
        <v>115</v>
      </c>
      <c r="N106" s="410">
        <f>O106-30</f>
        <v>44836</v>
      </c>
      <c r="O106" s="410">
        <v>44866</v>
      </c>
      <c r="P106" s="408"/>
      <c r="Q106" s="76"/>
      <c r="R106" s="77" t="s">
        <v>83</v>
      </c>
      <c r="S106" s="160" t="s">
        <v>8</v>
      </c>
      <c r="T106" s="115"/>
      <c r="U106" s="280"/>
      <c r="V106" s="59"/>
    </row>
    <row r="107" spans="1:22" ht="41.4" x14ac:dyDescent="0.3">
      <c r="A107" s="89">
        <v>5.0999999999999996</v>
      </c>
      <c r="B107" s="279" t="s">
        <v>43</v>
      </c>
      <c r="C107" s="200" t="s">
        <v>265</v>
      </c>
      <c r="D107" s="290"/>
      <c r="E107" s="137" t="s">
        <v>239</v>
      </c>
      <c r="F107" s="191"/>
      <c r="G107" s="413">
        <f>'[1]8_Comp 2 '!G427</f>
        <v>16627.452036869552</v>
      </c>
      <c r="H107" s="414">
        <v>1</v>
      </c>
      <c r="I107" s="414"/>
      <c r="J107" s="414">
        <v>0</v>
      </c>
      <c r="K107" s="415">
        <v>1</v>
      </c>
      <c r="L107" s="416" t="s">
        <v>145</v>
      </c>
      <c r="M107" s="391" t="s">
        <v>115</v>
      </c>
      <c r="N107" s="410">
        <f>O107-30</f>
        <v>44897</v>
      </c>
      <c r="O107" s="410">
        <v>44927</v>
      </c>
      <c r="P107" s="408"/>
      <c r="Q107" s="76"/>
      <c r="R107" s="76" t="s">
        <v>83</v>
      </c>
      <c r="S107" s="194" t="s">
        <v>6</v>
      </c>
      <c r="T107" s="115"/>
      <c r="U107" s="280"/>
      <c r="V107" s="59"/>
    </row>
    <row r="108" spans="1:22" ht="27" customHeight="1" x14ac:dyDescent="0.3">
      <c r="A108" s="89">
        <v>5.1100000000000003</v>
      </c>
      <c r="B108" s="279" t="s">
        <v>43</v>
      </c>
      <c r="C108" s="292" t="s">
        <v>266</v>
      </c>
      <c r="D108" s="291"/>
      <c r="E108" s="293" t="s">
        <v>139</v>
      </c>
      <c r="F108" s="191"/>
      <c r="G108" s="413">
        <f>'[1]7_Comp 1'!G364</f>
        <v>7697.1924490542078</v>
      </c>
      <c r="H108" s="414">
        <v>1</v>
      </c>
      <c r="I108" s="414"/>
      <c r="J108" s="414">
        <v>0</v>
      </c>
      <c r="K108" s="417">
        <v>1</v>
      </c>
      <c r="L108" s="418" t="s">
        <v>122</v>
      </c>
      <c r="M108" s="419" t="s">
        <v>141</v>
      </c>
      <c r="N108" s="420">
        <v>44805</v>
      </c>
      <c r="O108" s="410">
        <v>44866</v>
      </c>
      <c r="P108" s="408" t="s">
        <v>267</v>
      </c>
      <c r="Q108" s="121"/>
      <c r="R108" s="73" t="s">
        <v>83</v>
      </c>
      <c r="S108" s="73" t="s">
        <v>6</v>
      </c>
      <c r="T108" s="115"/>
      <c r="U108" s="280"/>
      <c r="V108" s="59"/>
    </row>
    <row r="109" spans="1:22" ht="27" customHeight="1" x14ac:dyDescent="0.3">
      <c r="A109" s="89">
        <v>5.12</v>
      </c>
      <c r="B109" s="140" t="s">
        <v>43</v>
      </c>
      <c r="C109" s="206" t="s">
        <v>268</v>
      </c>
      <c r="D109" s="294"/>
      <c r="E109" s="293" t="s">
        <v>139</v>
      </c>
      <c r="F109" s="207"/>
      <c r="G109" s="421">
        <f>'[1]7_Comp 1'!G365</f>
        <v>7793.4073546673853</v>
      </c>
      <c r="H109" s="414">
        <v>1</v>
      </c>
      <c r="I109" s="414"/>
      <c r="J109" s="414">
        <v>0</v>
      </c>
      <c r="K109" s="417">
        <v>1</v>
      </c>
      <c r="L109" s="418" t="s">
        <v>122</v>
      </c>
      <c r="M109" s="419" t="s">
        <v>141</v>
      </c>
      <c r="N109" s="420">
        <v>44805</v>
      </c>
      <c r="O109" s="410">
        <v>44866</v>
      </c>
      <c r="P109" s="403" t="s">
        <v>269</v>
      </c>
      <c r="Q109" s="130"/>
      <c r="R109" s="73" t="s">
        <v>83</v>
      </c>
      <c r="S109" s="73" t="s">
        <v>6</v>
      </c>
      <c r="T109" s="115"/>
      <c r="U109" s="280"/>
      <c r="V109" s="59"/>
    </row>
    <row r="110" spans="1:22" ht="38.25" customHeight="1" x14ac:dyDescent="0.3">
      <c r="A110" s="89">
        <v>5.13</v>
      </c>
      <c r="B110" s="140" t="s">
        <v>43</v>
      </c>
      <c r="C110" s="206" t="s">
        <v>270</v>
      </c>
      <c r="D110" s="289"/>
      <c r="E110" s="73" t="s">
        <v>239</v>
      </c>
      <c r="F110" s="207"/>
      <c r="G110" s="295">
        <v>30000</v>
      </c>
      <c r="H110" s="126">
        <v>1</v>
      </c>
      <c r="I110" s="126"/>
      <c r="J110" s="126">
        <v>0</v>
      </c>
      <c r="K110" s="296">
        <v>1</v>
      </c>
      <c r="L110" s="207" t="s">
        <v>271</v>
      </c>
      <c r="M110" s="73" t="s">
        <v>115</v>
      </c>
      <c r="N110" s="139">
        <f t="shared" ref="N110" si="0">O110-30</f>
        <v>44866</v>
      </c>
      <c r="O110" s="139">
        <v>44896</v>
      </c>
      <c r="P110" s="282"/>
      <c r="Q110" s="73"/>
      <c r="R110" s="297" t="s">
        <v>83</v>
      </c>
      <c r="S110" s="297" t="s">
        <v>8</v>
      </c>
      <c r="T110" s="115"/>
      <c r="U110" s="280"/>
      <c r="V110" s="59"/>
    </row>
    <row r="111" spans="1:22" ht="36" customHeight="1" x14ac:dyDescent="0.3">
      <c r="A111" s="89">
        <v>5.14</v>
      </c>
      <c r="B111" s="140" t="s">
        <v>43</v>
      </c>
      <c r="C111" s="206" t="s">
        <v>272</v>
      </c>
      <c r="D111" s="294"/>
      <c r="E111" s="402" t="s">
        <v>239</v>
      </c>
      <c r="F111" s="207"/>
      <c r="G111" s="298">
        <f>'[1]7_Comp 1'!G471</f>
        <v>30000</v>
      </c>
      <c r="H111" s="126">
        <v>1</v>
      </c>
      <c r="I111" s="126"/>
      <c r="J111" s="126">
        <v>0</v>
      </c>
      <c r="K111" s="296">
        <v>1</v>
      </c>
      <c r="L111" s="207" t="s">
        <v>273</v>
      </c>
      <c r="M111" s="299" t="s">
        <v>115</v>
      </c>
      <c r="N111" s="139">
        <f>O111-30</f>
        <v>44866</v>
      </c>
      <c r="O111" s="139">
        <v>44896</v>
      </c>
      <c r="P111" s="282"/>
      <c r="Q111" s="73"/>
      <c r="R111" s="73" t="s">
        <v>83</v>
      </c>
      <c r="S111" s="73" t="s">
        <v>6</v>
      </c>
      <c r="T111" s="115"/>
      <c r="U111" s="280"/>
      <c r="V111" s="59"/>
    </row>
    <row r="112" spans="1:22" ht="36" customHeight="1" x14ac:dyDescent="0.3">
      <c r="A112" s="89">
        <v>5.15</v>
      </c>
      <c r="B112" s="140" t="s">
        <v>43</v>
      </c>
      <c r="C112" s="300" t="s">
        <v>274</v>
      </c>
      <c r="D112" s="301"/>
      <c r="E112" s="297" t="s">
        <v>239</v>
      </c>
      <c r="F112" s="302"/>
      <c r="G112" s="303">
        <f>'[1]7_Comp 1'!G470</f>
        <v>34637.366020743932</v>
      </c>
      <c r="H112" s="126">
        <v>1</v>
      </c>
      <c r="I112" s="126"/>
      <c r="J112" s="126">
        <v>0</v>
      </c>
      <c r="K112" s="296">
        <v>1</v>
      </c>
      <c r="L112" s="302" t="s">
        <v>124</v>
      </c>
      <c r="M112" s="304" t="s">
        <v>115</v>
      </c>
      <c r="N112" s="305">
        <f>O112-30</f>
        <v>44897</v>
      </c>
      <c r="O112" s="306">
        <v>44927</v>
      </c>
      <c r="P112" s="307"/>
      <c r="Q112" s="297"/>
      <c r="R112" s="297" t="s">
        <v>83</v>
      </c>
      <c r="S112" s="297" t="s">
        <v>6</v>
      </c>
      <c r="U112" s="44"/>
      <c r="V112" s="308"/>
    </row>
    <row r="113" spans="1:289" ht="23.25" customHeight="1" x14ac:dyDescent="0.3">
      <c r="A113" s="89"/>
      <c r="B113" s="74" t="s">
        <v>43</v>
      </c>
      <c r="C113" s="309"/>
      <c r="D113" s="310"/>
      <c r="E113" s="275"/>
      <c r="F113" s="311"/>
      <c r="G113" s="312"/>
      <c r="H113" s="313"/>
      <c r="I113" s="313"/>
      <c r="J113" s="313"/>
      <c r="K113" s="314"/>
      <c r="L113" s="311"/>
      <c r="M113" s="315"/>
      <c r="N113" s="316"/>
      <c r="O113" s="317"/>
      <c r="P113" s="318"/>
      <c r="Q113" s="275"/>
      <c r="R113" s="275"/>
      <c r="S113" s="275"/>
      <c r="U113" s="44"/>
      <c r="V113" s="319"/>
    </row>
    <row r="115" spans="1:289" ht="15" customHeight="1" x14ac:dyDescent="0.3">
      <c r="B115" s="43"/>
      <c r="C115" s="43"/>
      <c r="D115" s="43"/>
      <c r="E115" s="43"/>
      <c r="F115" s="44" t="s">
        <v>35</v>
      </c>
      <c r="G115" s="45">
        <f>SUM(G96:G113)</f>
        <v>647294.62322897231</v>
      </c>
      <c r="H115" s="45"/>
      <c r="I115" s="45"/>
      <c r="J115" s="46"/>
      <c r="K115" s="46"/>
      <c r="L115" s="43"/>
      <c r="M115" s="43"/>
      <c r="N115" s="43"/>
      <c r="O115" s="43"/>
      <c r="P115" s="43"/>
      <c r="Q115" s="43"/>
      <c r="R115" s="43"/>
    </row>
    <row r="117" spans="1:289" ht="15.75" customHeight="1" x14ac:dyDescent="0.3">
      <c r="A117" s="1">
        <v>6</v>
      </c>
      <c r="B117" s="47" t="s">
        <v>275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289" ht="15" customHeight="1" thickBot="1" x14ac:dyDescent="0.35">
      <c r="B118" s="20" t="s">
        <v>37</v>
      </c>
      <c r="C118" s="22" t="s">
        <v>38</v>
      </c>
      <c r="D118" s="22" t="s">
        <v>13</v>
      </c>
      <c r="E118" s="22" t="s">
        <v>14</v>
      </c>
      <c r="F118" s="22" t="s">
        <v>16</v>
      </c>
      <c r="G118" s="22"/>
      <c r="H118" s="23" t="s">
        <v>39</v>
      </c>
      <c r="I118" s="23"/>
      <c r="J118" s="23"/>
      <c r="K118" s="23"/>
      <c r="L118" s="22" t="s">
        <v>40</v>
      </c>
      <c r="M118" s="22" t="s">
        <v>41</v>
      </c>
      <c r="N118" s="24" t="s">
        <v>42</v>
      </c>
      <c r="O118" s="24"/>
      <c r="P118" s="48" t="s">
        <v>21</v>
      </c>
      <c r="Q118" s="22" t="s">
        <v>22</v>
      </c>
      <c r="R118" s="21" t="s">
        <v>23</v>
      </c>
      <c r="S118" s="26" t="s">
        <v>24</v>
      </c>
      <c r="T118" s="27" t="s">
        <v>25</v>
      </c>
      <c r="U118" s="28" t="s">
        <v>26</v>
      </c>
      <c r="V118" s="28" t="s">
        <v>27</v>
      </c>
    </row>
    <row r="119" spans="1:289" ht="40.5" customHeight="1" thickBot="1" x14ac:dyDescent="0.35">
      <c r="B119" s="20"/>
      <c r="C119" s="22"/>
      <c r="D119" s="22"/>
      <c r="E119" s="22"/>
      <c r="F119" s="22"/>
      <c r="G119" s="22"/>
      <c r="H119" s="32" t="s">
        <v>28</v>
      </c>
      <c r="I119" s="30" t="s">
        <v>29</v>
      </c>
      <c r="J119" s="29" t="s">
        <v>30</v>
      </c>
      <c r="K119" s="31" t="s">
        <v>31</v>
      </c>
      <c r="L119" s="22"/>
      <c r="M119" s="22"/>
      <c r="N119" s="32" t="s">
        <v>276</v>
      </c>
      <c r="O119" s="32" t="s">
        <v>33</v>
      </c>
      <c r="P119" s="48"/>
      <c r="Q119" s="22"/>
      <c r="R119" s="21"/>
      <c r="S119" s="26"/>
      <c r="T119" s="27"/>
      <c r="U119" s="28"/>
      <c r="V119" s="28"/>
    </row>
    <row r="120" spans="1:289" ht="41.4" x14ac:dyDescent="0.3">
      <c r="A120" s="1">
        <v>6.1</v>
      </c>
      <c r="B120" s="320" t="s">
        <v>43</v>
      </c>
      <c r="C120" s="232" t="s">
        <v>277</v>
      </c>
      <c r="D120" s="321" t="s">
        <v>278</v>
      </c>
      <c r="E120" s="322" t="s">
        <v>114</v>
      </c>
      <c r="F120" s="323"/>
      <c r="G120" s="323"/>
      <c r="H120" s="324">
        <f>'[1]7_Comp 1'!G261</f>
        <v>67350.433929224324</v>
      </c>
      <c r="I120" s="325"/>
      <c r="J120" s="326">
        <v>1</v>
      </c>
      <c r="K120" s="230">
        <v>0</v>
      </c>
      <c r="L120" s="327" t="s">
        <v>105</v>
      </c>
      <c r="M120" s="321" t="s">
        <v>115</v>
      </c>
      <c r="N120" s="328">
        <f>O120-60</f>
        <v>44926</v>
      </c>
      <c r="O120" s="328">
        <v>44986</v>
      </c>
      <c r="P120" s="329"/>
      <c r="Q120" s="321"/>
      <c r="R120" s="219" t="s">
        <v>83</v>
      </c>
      <c r="S120" s="220" t="s">
        <v>6</v>
      </c>
      <c r="T120" s="115"/>
      <c r="U120" s="330" t="s">
        <v>52</v>
      </c>
      <c r="V120" s="59" t="s">
        <v>84</v>
      </c>
    </row>
    <row r="121" spans="1:289" ht="41.4" x14ac:dyDescent="0.3">
      <c r="A121" s="1">
        <v>6.2</v>
      </c>
      <c r="B121" s="74" t="s">
        <v>43</v>
      </c>
      <c r="C121" s="91" t="s">
        <v>279</v>
      </c>
      <c r="D121" s="77" t="s">
        <v>280</v>
      </c>
      <c r="E121" s="77" t="s">
        <v>114</v>
      </c>
      <c r="F121" s="246"/>
      <c r="G121" s="246"/>
      <c r="H121" s="178">
        <f>'[1]7_Comp 1'!G262</f>
        <v>11394.215559874536</v>
      </c>
      <c r="I121" s="287"/>
      <c r="J121" s="88">
        <v>1</v>
      </c>
      <c r="K121" s="79">
        <v>0</v>
      </c>
      <c r="L121" s="68" t="s">
        <v>188</v>
      </c>
      <c r="M121" s="77" t="s">
        <v>115</v>
      </c>
      <c r="N121" s="80">
        <f>O121-60</f>
        <v>45079</v>
      </c>
      <c r="O121" s="80">
        <v>45139</v>
      </c>
      <c r="P121" s="331"/>
      <c r="Q121" s="77"/>
      <c r="R121" s="77" t="s">
        <v>83</v>
      </c>
      <c r="S121" s="160" t="s">
        <v>6</v>
      </c>
      <c r="T121" s="115"/>
      <c r="U121" s="330" t="s">
        <v>171</v>
      </c>
      <c r="V121" s="59" t="s">
        <v>84</v>
      </c>
    </row>
    <row r="122" spans="1:289" s="60" customFormat="1" ht="38.25" customHeight="1" x14ac:dyDescent="0.3">
      <c r="A122" s="81">
        <v>6.3</v>
      </c>
      <c r="B122" s="84" t="s">
        <v>43</v>
      </c>
      <c r="C122" s="85" t="s">
        <v>281</v>
      </c>
      <c r="D122" s="65" t="s">
        <v>282</v>
      </c>
      <c r="E122" s="66" t="s">
        <v>46</v>
      </c>
      <c r="F122" s="244" t="s">
        <v>283</v>
      </c>
      <c r="G122" s="244"/>
      <c r="H122" s="332">
        <f>'[1]8_Comp 2 '!G41</f>
        <v>107021.45977254797</v>
      </c>
      <c r="I122" s="332"/>
      <c r="J122" s="70">
        <v>0</v>
      </c>
      <c r="K122" s="158">
        <v>1</v>
      </c>
      <c r="L122" s="156" t="s">
        <v>112</v>
      </c>
      <c r="M122" s="65" t="s">
        <v>49</v>
      </c>
      <c r="N122" s="83">
        <v>43917</v>
      </c>
      <c r="O122" s="92">
        <v>43903</v>
      </c>
      <c r="P122" s="121" t="s">
        <v>284</v>
      </c>
      <c r="Q122" s="65"/>
      <c r="R122" s="77" t="s">
        <v>51</v>
      </c>
      <c r="S122" s="160"/>
      <c r="T122" s="115"/>
      <c r="U122" s="330" t="s">
        <v>162</v>
      </c>
      <c r="V122" s="330" t="s">
        <v>53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</row>
    <row r="123" spans="1:289" s="60" customFormat="1" ht="51" customHeight="1" x14ac:dyDescent="0.3">
      <c r="A123" s="1">
        <v>6.4</v>
      </c>
      <c r="B123" s="84" t="s">
        <v>43</v>
      </c>
      <c r="C123" s="85" t="s">
        <v>285</v>
      </c>
      <c r="D123" s="65" t="s">
        <v>286</v>
      </c>
      <c r="E123" s="66" t="s">
        <v>46</v>
      </c>
      <c r="F123" s="244" t="s">
        <v>287</v>
      </c>
      <c r="G123" s="244"/>
      <c r="H123" s="332">
        <f>'[1]8_Comp 2 '!G42</f>
        <v>9621.4905613177598</v>
      </c>
      <c r="I123" s="332"/>
      <c r="J123" s="70">
        <v>0</v>
      </c>
      <c r="K123" s="158">
        <v>1</v>
      </c>
      <c r="L123" s="156" t="s">
        <v>112</v>
      </c>
      <c r="M123" s="65" t="s">
        <v>49</v>
      </c>
      <c r="N123" s="83">
        <v>44435</v>
      </c>
      <c r="O123" s="92">
        <v>44427</v>
      </c>
      <c r="P123" s="121" t="s">
        <v>284</v>
      </c>
      <c r="Q123" s="65"/>
      <c r="R123" s="66" t="s">
        <v>78</v>
      </c>
      <c r="S123" s="160"/>
      <c r="T123" s="115"/>
      <c r="U123" s="330" t="s">
        <v>162</v>
      </c>
      <c r="V123" s="330" t="s">
        <v>53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</row>
    <row r="124" spans="1:289" ht="27.6" x14ac:dyDescent="0.3">
      <c r="A124" s="1">
        <v>6.5</v>
      </c>
      <c r="B124" s="90" t="s">
        <v>43</v>
      </c>
      <c r="C124" s="94" t="s">
        <v>288</v>
      </c>
      <c r="D124" s="76" t="s">
        <v>289</v>
      </c>
      <c r="E124" s="76" t="s">
        <v>114</v>
      </c>
      <c r="F124" s="333"/>
      <c r="G124" s="334"/>
      <c r="H124" s="287">
        <v>0</v>
      </c>
      <c r="I124" s="287"/>
      <c r="J124" s="88">
        <v>1</v>
      </c>
      <c r="K124" s="79">
        <v>0</v>
      </c>
      <c r="L124" s="86" t="s">
        <v>140</v>
      </c>
      <c r="M124" s="76" t="s">
        <v>115</v>
      </c>
      <c r="N124" s="92"/>
      <c r="O124" s="92"/>
      <c r="P124" s="121" t="s">
        <v>290</v>
      </c>
      <c r="Q124" s="76"/>
      <c r="R124" s="77" t="s">
        <v>126</v>
      </c>
      <c r="S124" s="160" t="s">
        <v>6</v>
      </c>
      <c r="T124" s="115"/>
      <c r="U124" s="330" t="s">
        <v>142</v>
      </c>
      <c r="V124" s="330" t="s">
        <v>143</v>
      </c>
    </row>
    <row r="125" spans="1:289" s="60" customFormat="1" ht="25.5" customHeight="1" x14ac:dyDescent="0.3">
      <c r="A125" s="1">
        <v>6.6</v>
      </c>
      <c r="B125" s="90" t="s">
        <v>43</v>
      </c>
      <c r="C125" s="335" t="s">
        <v>291</v>
      </c>
      <c r="D125" s="336" t="s">
        <v>292</v>
      </c>
      <c r="E125" s="227" t="s">
        <v>46</v>
      </c>
      <c r="F125" s="228" t="s">
        <v>293</v>
      </c>
      <c r="G125" s="228"/>
      <c r="H125" s="337">
        <v>2617.0450000000001</v>
      </c>
      <c r="I125" s="337"/>
      <c r="J125" s="230">
        <v>0</v>
      </c>
      <c r="K125" s="326">
        <v>1</v>
      </c>
      <c r="L125" s="104" t="s">
        <v>145</v>
      </c>
      <c r="M125" s="336" t="s">
        <v>49</v>
      </c>
      <c r="N125" s="107">
        <v>43705</v>
      </c>
      <c r="O125" s="107">
        <v>43742</v>
      </c>
      <c r="P125" s="338" t="s">
        <v>284</v>
      </c>
      <c r="Q125" s="336"/>
      <c r="R125" s="227" t="s">
        <v>51</v>
      </c>
      <c r="S125" s="220"/>
      <c r="T125" s="115"/>
      <c r="U125" s="330" t="s">
        <v>162</v>
      </c>
      <c r="V125" s="330" t="s">
        <v>53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</row>
    <row r="126" spans="1:289" s="60" customFormat="1" ht="25.5" customHeight="1" x14ac:dyDescent="0.3">
      <c r="A126" s="81">
        <v>6.7</v>
      </c>
      <c r="B126" s="84" t="s">
        <v>43</v>
      </c>
      <c r="C126" s="339" t="s">
        <v>294</v>
      </c>
      <c r="D126" s="52" t="s">
        <v>292</v>
      </c>
      <c r="E126" s="53" t="s">
        <v>46</v>
      </c>
      <c r="F126" s="238" t="s">
        <v>295</v>
      </c>
      <c r="G126" s="238"/>
      <c r="H126" s="340">
        <v>282.87</v>
      </c>
      <c r="I126" s="340"/>
      <c r="J126" s="56">
        <v>0</v>
      </c>
      <c r="K126" s="341">
        <v>1</v>
      </c>
      <c r="L126" s="104" t="s">
        <v>145</v>
      </c>
      <c r="M126" s="52" t="s">
        <v>49</v>
      </c>
      <c r="N126" s="342">
        <v>44099</v>
      </c>
      <c r="O126" s="342">
        <v>44105</v>
      </c>
      <c r="P126" s="338" t="s">
        <v>284</v>
      </c>
      <c r="Q126" s="52"/>
      <c r="R126" s="53" t="s">
        <v>51</v>
      </c>
      <c r="S126" s="220"/>
      <c r="T126" s="115"/>
      <c r="U126" s="330" t="s">
        <v>162</v>
      </c>
      <c r="V126" s="330" t="s">
        <v>53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</row>
    <row r="127" spans="1:289" s="60" customFormat="1" ht="25.5" customHeight="1" x14ac:dyDescent="0.3">
      <c r="A127" s="1">
        <v>6.8</v>
      </c>
      <c r="B127" s="84" t="s">
        <v>43</v>
      </c>
      <c r="C127" s="339" t="s">
        <v>296</v>
      </c>
      <c r="D127" s="52" t="s">
        <v>292</v>
      </c>
      <c r="E127" s="53" t="s">
        <v>46</v>
      </c>
      <c r="F127" s="238" t="s">
        <v>297</v>
      </c>
      <c r="G127" s="238"/>
      <c r="H127" s="340">
        <v>3848.596</v>
      </c>
      <c r="I127" s="340"/>
      <c r="J127" s="56">
        <v>0</v>
      </c>
      <c r="K127" s="341">
        <v>1</v>
      </c>
      <c r="L127" s="104" t="s">
        <v>145</v>
      </c>
      <c r="M127" s="52" t="s">
        <v>49</v>
      </c>
      <c r="N127" s="342">
        <v>44097</v>
      </c>
      <c r="O127" s="342">
        <v>44103</v>
      </c>
      <c r="P127" s="338" t="s">
        <v>284</v>
      </c>
      <c r="Q127" s="52"/>
      <c r="R127" s="53" t="s">
        <v>51</v>
      </c>
      <c r="S127" s="343"/>
      <c r="T127" s="115"/>
      <c r="U127" s="330" t="s">
        <v>162</v>
      </c>
      <c r="V127" s="330" t="s">
        <v>53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</row>
    <row r="128" spans="1:289" s="60" customFormat="1" ht="38.25" customHeight="1" x14ac:dyDescent="0.3">
      <c r="A128" s="1">
        <v>6.9</v>
      </c>
      <c r="B128" s="84" t="s">
        <v>43</v>
      </c>
      <c r="C128" s="339" t="s">
        <v>298</v>
      </c>
      <c r="D128" s="52" t="s">
        <v>292</v>
      </c>
      <c r="E128" s="53" t="s">
        <v>46</v>
      </c>
      <c r="F128" s="238" t="s">
        <v>299</v>
      </c>
      <c r="G128" s="238"/>
      <c r="H128" s="340">
        <v>962.149</v>
      </c>
      <c r="I128" s="340"/>
      <c r="J128" s="56">
        <v>0</v>
      </c>
      <c r="K128" s="341">
        <v>1</v>
      </c>
      <c r="L128" s="104" t="s">
        <v>145</v>
      </c>
      <c r="M128" s="52" t="s">
        <v>49</v>
      </c>
      <c r="N128" s="344">
        <v>44113</v>
      </c>
      <c r="O128" s="342">
        <v>44125</v>
      </c>
      <c r="P128" s="338" t="s">
        <v>284</v>
      </c>
      <c r="Q128" s="52"/>
      <c r="R128" s="58" t="s">
        <v>51</v>
      </c>
      <c r="S128" s="345"/>
      <c r="T128" s="346"/>
      <c r="U128" s="330" t="s">
        <v>162</v>
      </c>
      <c r="V128" s="330" t="s">
        <v>53</v>
      </c>
      <c r="W128" s="347" t="s">
        <v>300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</row>
    <row r="129" spans="1:289" s="60" customFormat="1" ht="25.5" customHeight="1" x14ac:dyDescent="0.3">
      <c r="A129" s="89">
        <v>6.1</v>
      </c>
      <c r="B129" s="84" t="s">
        <v>43</v>
      </c>
      <c r="C129" s="339" t="s">
        <v>301</v>
      </c>
      <c r="D129" s="52" t="s">
        <v>292</v>
      </c>
      <c r="E129" s="53" t="s">
        <v>46</v>
      </c>
      <c r="F129" s="238" t="s">
        <v>302</v>
      </c>
      <c r="G129" s="238"/>
      <c r="H129" s="340">
        <v>6157.7529999999997</v>
      </c>
      <c r="I129" s="340"/>
      <c r="J129" s="56">
        <v>0</v>
      </c>
      <c r="K129" s="341">
        <v>1</v>
      </c>
      <c r="L129" s="104" t="s">
        <v>145</v>
      </c>
      <c r="M129" s="52" t="s">
        <v>49</v>
      </c>
      <c r="N129" s="344">
        <v>44084</v>
      </c>
      <c r="O129" s="342">
        <v>44112</v>
      </c>
      <c r="P129" s="338" t="s">
        <v>284</v>
      </c>
      <c r="Q129" s="52"/>
      <c r="R129" s="53" t="s">
        <v>51</v>
      </c>
      <c r="S129" s="220"/>
      <c r="T129" s="115"/>
      <c r="U129" s="330" t="s">
        <v>162</v>
      </c>
      <c r="V129" s="330" t="s">
        <v>53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</row>
    <row r="130" spans="1:289" s="60" customFormat="1" ht="25.5" customHeight="1" x14ac:dyDescent="0.3">
      <c r="A130" s="89">
        <v>6.11</v>
      </c>
      <c r="B130" s="84" t="s">
        <v>43</v>
      </c>
      <c r="C130" s="339" t="s">
        <v>303</v>
      </c>
      <c r="D130" s="52" t="s">
        <v>292</v>
      </c>
      <c r="E130" s="53" t="s">
        <v>46</v>
      </c>
      <c r="F130" s="238" t="s">
        <v>304</v>
      </c>
      <c r="G130" s="238"/>
      <c r="H130" s="340">
        <v>1347.008</v>
      </c>
      <c r="I130" s="340"/>
      <c r="J130" s="56">
        <v>0</v>
      </c>
      <c r="K130" s="341">
        <v>1</v>
      </c>
      <c r="L130" s="104" t="s">
        <v>145</v>
      </c>
      <c r="M130" s="52" t="s">
        <v>49</v>
      </c>
      <c r="N130" s="344">
        <v>44096</v>
      </c>
      <c r="O130" s="342">
        <v>44104</v>
      </c>
      <c r="P130" s="338" t="s">
        <v>284</v>
      </c>
      <c r="Q130" s="52"/>
      <c r="R130" s="53" t="s">
        <v>51</v>
      </c>
      <c r="S130" s="220"/>
      <c r="T130" s="115"/>
      <c r="U130" s="330" t="s">
        <v>162</v>
      </c>
      <c r="V130" s="330" t="s">
        <v>53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</row>
    <row r="131" spans="1:289" s="60" customFormat="1" ht="25.5" customHeight="1" x14ac:dyDescent="0.3">
      <c r="A131" s="89">
        <v>6.12</v>
      </c>
      <c r="B131" s="84" t="s">
        <v>43</v>
      </c>
      <c r="C131" s="339" t="s">
        <v>305</v>
      </c>
      <c r="D131" s="52" t="s">
        <v>292</v>
      </c>
      <c r="E131" s="53" t="s">
        <v>46</v>
      </c>
      <c r="F131" s="238" t="s">
        <v>306</v>
      </c>
      <c r="G131" s="238"/>
      <c r="H131" s="340">
        <v>1731.8679999999999</v>
      </c>
      <c r="I131" s="340"/>
      <c r="J131" s="56">
        <v>0</v>
      </c>
      <c r="K131" s="341">
        <v>1</v>
      </c>
      <c r="L131" s="104" t="s">
        <v>145</v>
      </c>
      <c r="M131" s="52" t="s">
        <v>49</v>
      </c>
      <c r="N131" s="344">
        <v>44074</v>
      </c>
      <c r="O131" s="342">
        <v>44147</v>
      </c>
      <c r="P131" s="338" t="s">
        <v>284</v>
      </c>
      <c r="Q131" s="52"/>
      <c r="R131" s="53" t="s">
        <v>51</v>
      </c>
      <c r="S131" s="220"/>
      <c r="T131" s="115"/>
      <c r="U131" s="330" t="s">
        <v>162</v>
      </c>
      <c r="V131" s="330" t="s">
        <v>53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</row>
    <row r="132" spans="1:289" s="60" customFormat="1" ht="25.5" customHeight="1" x14ac:dyDescent="0.3">
      <c r="A132" s="89">
        <v>6.13</v>
      </c>
      <c r="B132" s="84" t="s">
        <v>43</v>
      </c>
      <c r="C132" s="339" t="s">
        <v>307</v>
      </c>
      <c r="D132" s="52" t="s">
        <v>292</v>
      </c>
      <c r="E132" s="53" t="s">
        <v>46</v>
      </c>
      <c r="F132" s="238" t="s">
        <v>308</v>
      </c>
      <c r="G132" s="238"/>
      <c r="H132" s="340">
        <v>192.429</v>
      </c>
      <c r="I132" s="340"/>
      <c r="J132" s="56">
        <v>0</v>
      </c>
      <c r="K132" s="341">
        <v>1</v>
      </c>
      <c r="L132" s="104" t="s">
        <v>145</v>
      </c>
      <c r="M132" s="52" t="s">
        <v>49</v>
      </c>
      <c r="N132" s="344">
        <v>44146</v>
      </c>
      <c r="O132" s="342">
        <v>44152</v>
      </c>
      <c r="P132" s="338" t="s">
        <v>284</v>
      </c>
      <c r="Q132" s="52"/>
      <c r="R132" s="53" t="s">
        <v>51</v>
      </c>
      <c r="S132" s="220"/>
      <c r="T132" s="115"/>
      <c r="U132" s="330" t="s">
        <v>162</v>
      </c>
      <c r="V132" s="330" t="s">
        <v>53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</row>
    <row r="133" spans="1:289" s="60" customFormat="1" ht="38.25" customHeight="1" x14ac:dyDescent="0.3">
      <c r="A133" s="89">
        <v>6.14</v>
      </c>
      <c r="B133" s="84" t="s">
        <v>43</v>
      </c>
      <c r="C133" s="339" t="s">
        <v>309</v>
      </c>
      <c r="D133" s="52" t="s">
        <v>292</v>
      </c>
      <c r="E133" s="53" t="s">
        <v>46</v>
      </c>
      <c r="F133" s="238" t="s">
        <v>310</v>
      </c>
      <c r="G133" s="238"/>
      <c r="H133" s="340">
        <v>3915.9459999999999</v>
      </c>
      <c r="I133" s="340"/>
      <c r="J133" s="56">
        <v>0</v>
      </c>
      <c r="K133" s="341">
        <v>1</v>
      </c>
      <c r="L133" s="104" t="s">
        <v>145</v>
      </c>
      <c r="M133" s="52" t="s">
        <v>49</v>
      </c>
      <c r="N133" s="344">
        <v>44117</v>
      </c>
      <c r="O133" s="342">
        <v>44221</v>
      </c>
      <c r="P133" s="338" t="s">
        <v>284</v>
      </c>
      <c r="Q133" s="52"/>
      <c r="R133" s="53" t="s">
        <v>51</v>
      </c>
      <c r="S133" s="220"/>
      <c r="T133" s="115"/>
      <c r="U133" s="330" t="s">
        <v>162</v>
      </c>
      <c r="V133" s="330" t="s">
        <v>53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</row>
    <row r="134" spans="1:289" s="60" customFormat="1" ht="38.25" customHeight="1" x14ac:dyDescent="0.3">
      <c r="A134" s="89">
        <v>6.15</v>
      </c>
      <c r="B134" s="84" t="s">
        <v>43</v>
      </c>
      <c r="C134" s="339" t="s">
        <v>311</v>
      </c>
      <c r="D134" s="52" t="s">
        <v>292</v>
      </c>
      <c r="E134" s="53" t="s">
        <v>46</v>
      </c>
      <c r="F134" s="238" t="s">
        <v>312</v>
      </c>
      <c r="G134" s="238"/>
      <c r="H134" s="340">
        <v>14393.749</v>
      </c>
      <c r="I134" s="340"/>
      <c r="J134" s="56">
        <v>0</v>
      </c>
      <c r="K134" s="341">
        <v>1</v>
      </c>
      <c r="L134" s="104" t="s">
        <v>145</v>
      </c>
      <c r="M134" s="52" t="s">
        <v>49</v>
      </c>
      <c r="N134" s="344">
        <v>44110</v>
      </c>
      <c r="O134" s="342">
        <v>44125</v>
      </c>
      <c r="P134" s="338" t="s">
        <v>284</v>
      </c>
      <c r="Q134" s="52"/>
      <c r="R134" s="53" t="s">
        <v>51</v>
      </c>
      <c r="S134" s="220"/>
      <c r="T134" s="115"/>
      <c r="U134" s="330" t="s">
        <v>162</v>
      </c>
      <c r="V134" s="330" t="s">
        <v>53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</row>
    <row r="135" spans="1:289" s="60" customFormat="1" ht="27" customHeight="1" x14ac:dyDescent="0.3">
      <c r="A135" s="89">
        <v>6.16</v>
      </c>
      <c r="B135" s="84" t="s">
        <v>43</v>
      </c>
      <c r="C135" s="339" t="s">
        <v>313</v>
      </c>
      <c r="D135" s="52" t="s">
        <v>292</v>
      </c>
      <c r="E135" s="53" t="s">
        <v>46</v>
      </c>
      <c r="F135" s="238" t="s">
        <v>314</v>
      </c>
      <c r="G135" s="238"/>
      <c r="H135" s="340">
        <v>727.38</v>
      </c>
      <c r="I135" s="340"/>
      <c r="J135" s="56">
        <v>0</v>
      </c>
      <c r="K135" s="341">
        <v>1</v>
      </c>
      <c r="L135" s="104" t="s">
        <v>145</v>
      </c>
      <c r="M135" s="52" t="s">
        <v>49</v>
      </c>
      <c r="N135" s="344">
        <v>44327</v>
      </c>
      <c r="O135" s="342">
        <v>44337</v>
      </c>
      <c r="P135" s="338" t="s">
        <v>284</v>
      </c>
      <c r="Q135" s="52"/>
      <c r="R135" s="53" t="s">
        <v>51</v>
      </c>
      <c r="S135" s="220"/>
      <c r="T135" s="115"/>
      <c r="U135" s="330" t="s">
        <v>162</v>
      </c>
      <c r="V135" s="330" t="s">
        <v>53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</row>
    <row r="136" spans="1:289" s="60" customFormat="1" ht="27" customHeight="1" x14ac:dyDescent="0.3">
      <c r="A136" s="89">
        <v>6.17</v>
      </c>
      <c r="B136" s="84" t="s">
        <v>43</v>
      </c>
      <c r="C136" s="339" t="s">
        <v>315</v>
      </c>
      <c r="D136" s="52" t="s">
        <v>292</v>
      </c>
      <c r="E136" s="53" t="s">
        <v>46</v>
      </c>
      <c r="F136" s="238" t="s">
        <v>316</v>
      </c>
      <c r="G136" s="238"/>
      <c r="H136" s="340">
        <v>558.04</v>
      </c>
      <c r="I136" s="340"/>
      <c r="J136" s="56">
        <v>0</v>
      </c>
      <c r="K136" s="341">
        <v>1</v>
      </c>
      <c r="L136" s="104" t="s">
        <v>145</v>
      </c>
      <c r="M136" s="52" t="s">
        <v>49</v>
      </c>
      <c r="N136" s="344">
        <v>44330</v>
      </c>
      <c r="O136" s="342">
        <v>44336</v>
      </c>
      <c r="P136" s="338" t="s">
        <v>284</v>
      </c>
      <c r="Q136" s="52"/>
      <c r="R136" s="53" t="s">
        <v>51</v>
      </c>
      <c r="S136" s="220"/>
      <c r="T136" s="115"/>
      <c r="U136" s="330" t="s">
        <v>162</v>
      </c>
      <c r="V136" s="330" t="s">
        <v>53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</row>
    <row r="137" spans="1:289" s="60" customFormat="1" ht="27" customHeight="1" x14ac:dyDescent="0.3">
      <c r="A137" s="89">
        <v>6.18</v>
      </c>
      <c r="B137" s="84" t="s">
        <v>43</v>
      </c>
      <c r="C137" s="339" t="s">
        <v>317</v>
      </c>
      <c r="D137" s="52" t="s">
        <v>292</v>
      </c>
      <c r="E137" s="53" t="s">
        <v>46</v>
      </c>
      <c r="F137" s="238" t="s">
        <v>318</v>
      </c>
      <c r="G137" s="238"/>
      <c r="H137" s="340">
        <v>3810.11</v>
      </c>
      <c r="I137" s="340"/>
      <c r="J137" s="56">
        <v>0</v>
      </c>
      <c r="K137" s="341">
        <v>1</v>
      </c>
      <c r="L137" s="104" t="s">
        <v>145</v>
      </c>
      <c r="M137" s="52" t="s">
        <v>49</v>
      </c>
      <c r="N137" s="344">
        <v>44327</v>
      </c>
      <c r="O137" s="342">
        <v>44337</v>
      </c>
      <c r="P137" s="338" t="s">
        <v>284</v>
      </c>
      <c r="Q137" s="52"/>
      <c r="R137" s="53" t="s">
        <v>51</v>
      </c>
      <c r="S137" s="220"/>
      <c r="T137" s="115"/>
      <c r="U137" s="330" t="s">
        <v>162</v>
      </c>
      <c r="V137" s="330" t="s">
        <v>53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</row>
    <row r="138" spans="1:289" s="60" customFormat="1" ht="25.5" customHeight="1" x14ac:dyDescent="0.3">
      <c r="A138" s="89">
        <v>6.19</v>
      </c>
      <c r="B138" s="84" t="s">
        <v>43</v>
      </c>
      <c r="C138" s="339" t="s">
        <v>319</v>
      </c>
      <c r="D138" s="52" t="s">
        <v>292</v>
      </c>
      <c r="E138" s="53" t="s">
        <v>46</v>
      </c>
      <c r="F138" s="238" t="s">
        <v>320</v>
      </c>
      <c r="G138" s="238"/>
      <c r="H138" s="340">
        <v>2787.53</v>
      </c>
      <c r="I138" s="340"/>
      <c r="J138" s="56">
        <v>0</v>
      </c>
      <c r="K138" s="341">
        <v>1</v>
      </c>
      <c r="L138" s="104" t="s">
        <v>145</v>
      </c>
      <c r="M138" s="52" t="s">
        <v>49</v>
      </c>
      <c r="N138" s="344">
        <v>44349</v>
      </c>
      <c r="O138" s="342">
        <v>44357</v>
      </c>
      <c r="P138" s="338" t="s">
        <v>284</v>
      </c>
      <c r="Q138" s="52"/>
      <c r="R138" s="53" t="s">
        <v>51</v>
      </c>
      <c r="S138" s="220"/>
      <c r="T138" s="115"/>
      <c r="U138" s="330" t="s">
        <v>162</v>
      </c>
      <c r="V138" s="330" t="s">
        <v>53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</row>
    <row r="139" spans="1:289" s="60" customFormat="1" ht="27" customHeight="1" x14ac:dyDescent="0.3">
      <c r="A139" s="89">
        <v>6.2</v>
      </c>
      <c r="B139" s="84" t="s">
        <v>43</v>
      </c>
      <c r="C139" s="339" t="s">
        <v>321</v>
      </c>
      <c r="D139" s="52" t="s">
        <v>292</v>
      </c>
      <c r="E139" s="53" t="s">
        <v>46</v>
      </c>
      <c r="F139" s="238" t="s">
        <v>322</v>
      </c>
      <c r="G139" s="238"/>
      <c r="H139" s="340">
        <v>2697.55</v>
      </c>
      <c r="I139" s="340"/>
      <c r="J139" s="56">
        <v>0</v>
      </c>
      <c r="K139" s="341">
        <v>1</v>
      </c>
      <c r="L139" s="104" t="s">
        <v>145</v>
      </c>
      <c r="M139" s="52" t="s">
        <v>49</v>
      </c>
      <c r="N139" s="344">
        <v>44414</v>
      </c>
      <c r="O139" s="342">
        <v>44417</v>
      </c>
      <c r="P139" s="338" t="s">
        <v>284</v>
      </c>
      <c r="Q139" s="52"/>
      <c r="R139" s="233" t="s">
        <v>51</v>
      </c>
      <c r="S139" s="220"/>
      <c r="T139" s="115"/>
      <c r="U139" s="330" t="s">
        <v>162</v>
      </c>
      <c r="V139" s="330" t="s">
        <v>53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</row>
    <row r="140" spans="1:289" s="60" customFormat="1" ht="25.5" customHeight="1" x14ac:dyDescent="0.3">
      <c r="A140" s="89">
        <v>6.21</v>
      </c>
      <c r="B140" s="90" t="s">
        <v>43</v>
      </c>
      <c r="C140" s="335" t="s">
        <v>323</v>
      </c>
      <c r="D140" s="336" t="s">
        <v>292</v>
      </c>
      <c r="E140" s="227" t="s">
        <v>46</v>
      </c>
      <c r="F140" s="228" t="s">
        <v>324</v>
      </c>
      <c r="G140" s="228"/>
      <c r="H140" s="337">
        <v>693.57</v>
      </c>
      <c r="I140" s="337"/>
      <c r="J140" s="230">
        <v>0</v>
      </c>
      <c r="K140" s="326">
        <v>1</v>
      </c>
      <c r="L140" s="104" t="s">
        <v>145</v>
      </c>
      <c r="M140" s="336" t="s">
        <v>49</v>
      </c>
      <c r="N140" s="344">
        <v>44384</v>
      </c>
      <c r="O140" s="344">
        <v>44389</v>
      </c>
      <c r="P140" s="338" t="s">
        <v>284</v>
      </c>
      <c r="Q140" s="336"/>
      <c r="R140" s="233" t="s">
        <v>51</v>
      </c>
      <c r="S140" s="220"/>
      <c r="T140" s="115"/>
      <c r="U140" s="330" t="s">
        <v>162</v>
      </c>
      <c r="V140" s="330" t="s">
        <v>53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</row>
    <row r="141" spans="1:289" s="60" customFormat="1" ht="24" customHeight="1" x14ac:dyDescent="0.3">
      <c r="A141" s="89">
        <v>6.22</v>
      </c>
      <c r="B141" s="90" t="s">
        <v>43</v>
      </c>
      <c r="C141" s="335" t="s">
        <v>325</v>
      </c>
      <c r="D141" s="336" t="s">
        <v>292</v>
      </c>
      <c r="E141" s="227" t="s">
        <v>46</v>
      </c>
      <c r="F141" s="228" t="s">
        <v>326</v>
      </c>
      <c r="G141" s="228"/>
      <c r="H141" s="337">
        <v>1520.19</v>
      </c>
      <c r="I141" s="337"/>
      <c r="J141" s="230">
        <v>0</v>
      </c>
      <c r="K141" s="326">
        <v>1</v>
      </c>
      <c r="L141" s="104" t="s">
        <v>145</v>
      </c>
      <c r="M141" s="336" t="s">
        <v>49</v>
      </c>
      <c r="N141" s="344">
        <v>44453</v>
      </c>
      <c r="O141" s="344">
        <v>44462</v>
      </c>
      <c r="P141" s="338" t="s">
        <v>284</v>
      </c>
      <c r="Q141" s="336"/>
      <c r="R141" s="227" t="s">
        <v>51</v>
      </c>
      <c r="S141" s="220"/>
      <c r="T141" s="115"/>
      <c r="U141" s="330" t="s">
        <v>162</v>
      </c>
      <c r="V141" s="330" t="s">
        <v>53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</row>
    <row r="142" spans="1:289" s="60" customFormat="1" ht="25.5" customHeight="1" x14ac:dyDescent="0.3">
      <c r="A142" s="89">
        <v>6.23</v>
      </c>
      <c r="B142" s="90" t="s">
        <v>43</v>
      </c>
      <c r="C142" s="335" t="s">
        <v>327</v>
      </c>
      <c r="D142" s="336" t="s">
        <v>292</v>
      </c>
      <c r="E142" s="227" t="s">
        <v>46</v>
      </c>
      <c r="F142" s="228" t="s">
        <v>328</v>
      </c>
      <c r="G142" s="228"/>
      <c r="H142" s="337">
        <v>1624.87</v>
      </c>
      <c r="I142" s="337"/>
      <c r="J142" s="230">
        <v>0</v>
      </c>
      <c r="K142" s="326">
        <v>1</v>
      </c>
      <c r="L142" s="104" t="s">
        <v>145</v>
      </c>
      <c r="M142" s="336" t="s">
        <v>49</v>
      </c>
      <c r="N142" s="344">
        <v>44456</v>
      </c>
      <c r="O142" s="344">
        <v>44459</v>
      </c>
      <c r="P142" s="338" t="s">
        <v>284</v>
      </c>
      <c r="Q142" s="336"/>
      <c r="R142" s="233" t="s">
        <v>51</v>
      </c>
      <c r="S142" s="220"/>
      <c r="T142" s="115"/>
      <c r="U142" s="330" t="s">
        <v>162</v>
      </c>
      <c r="V142" s="330" t="s">
        <v>53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</row>
    <row r="143" spans="1:289" s="354" customFormat="1" ht="25.5" customHeight="1" x14ac:dyDescent="0.3">
      <c r="A143" s="89">
        <v>6.24</v>
      </c>
      <c r="B143" s="348" t="s">
        <v>43</v>
      </c>
      <c r="C143" s="102" t="s">
        <v>329</v>
      </c>
      <c r="D143" s="103" t="s">
        <v>292</v>
      </c>
      <c r="E143" s="233" t="s">
        <v>46</v>
      </c>
      <c r="F143" s="349" t="s">
        <v>330</v>
      </c>
      <c r="G143" s="349"/>
      <c r="H143" s="350">
        <v>783.72</v>
      </c>
      <c r="I143" s="350"/>
      <c r="J143" s="351">
        <v>0</v>
      </c>
      <c r="K143" s="106">
        <v>1</v>
      </c>
      <c r="L143" s="104" t="s">
        <v>145</v>
      </c>
      <c r="M143" s="103" t="s">
        <v>49</v>
      </c>
      <c r="N143" s="107">
        <v>44463</v>
      </c>
      <c r="O143" s="107">
        <v>44467</v>
      </c>
      <c r="P143" s="352" t="s">
        <v>284</v>
      </c>
      <c r="Q143" s="103"/>
      <c r="R143" s="233" t="s">
        <v>51</v>
      </c>
      <c r="S143" s="353"/>
      <c r="T143" s="115"/>
      <c r="U143" s="330" t="s">
        <v>162</v>
      </c>
      <c r="V143" s="330" t="s">
        <v>53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</row>
    <row r="144" spans="1:289" s="354" customFormat="1" ht="25.5" customHeight="1" x14ac:dyDescent="0.3">
      <c r="A144" s="89">
        <v>6.25</v>
      </c>
      <c r="B144" s="348" t="s">
        <v>43</v>
      </c>
      <c r="C144" s="102" t="s">
        <v>331</v>
      </c>
      <c r="D144" s="103" t="s">
        <v>292</v>
      </c>
      <c r="E144" s="233" t="s">
        <v>46</v>
      </c>
      <c r="F144" s="349" t="s">
        <v>332</v>
      </c>
      <c r="G144" s="349"/>
      <c r="H144" s="350">
        <v>425.26</v>
      </c>
      <c r="I144" s="350"/>
      <c r="J144" s="351">
        <v>0</v>
      </c>
      <c r="K144" s="106">
        <v>1</v>
      </c>
      <c r="L144" s="104" t="s">
        <v>145</v>
      </c>
      <c r="M144" s="103" t="s">
        <v>49</v>
      </c>
      <c r="N144" s="107">
        <v>44468</v>
      </c>
      <c r="O144" s="107">
        <v>44469</v>
      </c>
      <c r="P144" s="352" t="s">
        <v>284</v>
      </c>
      <c r="Q144" s="103"/>
      <c r="R144" s="233" t="s">
        <v>51</v>
      </c>
      <c r="S144" s="353"/>
      <c r="T144" s="115"/>
      <c r="U144" s="330" t="s">
        <v>162</v>
      </c>
      <c r="V144" s="330" t="s">
        <v>53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</row>
    <row r="145" spans="1:289" s="354" customFormat="1" ht="25.5" customHeight="1" x14ac:dyDescent="0.3">
      <c r="A145" s="89">
        <v>6.26</v>
      </c>
      <c r="B145" s="355" t="s">
        <v>43</v>
      </c>
      <c r="C145" s="94" t="s">
        <v>333</v>
      </c>
      <c r="D145" s="76" t="s">
        <v>292</v>
      </c>
      <c r="E145" s="77" t="s">
        <v>46</v>
      </c>
      <c r="F145" s="246" t="s">
        <v>334</v>
      </c>
      <c r="G145" s="246"/>
      <c r="H145" s="287">
        <v>5772.89</v>
      </c>
      <c r="I145" s="287"/>
      <c r="J145" s="79">
        <v>0</v>
      </c>
      <c r="K145" s="88">
        <v>1</v>
      </c>
      <c r="L145" s="86" t="s">
        <v>145</v>
      </c>
      <c r="M145" s="76" t="s">
        <v>49</v>
      </c>
      <c r="N145" s="100">
        <v>44600</v>
      </c>
      <c r="O145" s="100">
        <v>44638</v>
      </c>
      <c r="P145" s="121" t="s">
        <v>284</v>
      </c>
      <c r="Q145" s="76"/>
      <c r="R145" s="77" t="s">
        <v>51</v>
      </c>
      <c r="S145" s="160"/>
      <c r="T145" s="115"/>
      <c r="U145" s="330" t="s">
        <v>162</v>
      </c>
      <c r="V145" s="330" t="s">
        <v>53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</row>
    <row r="146" spans="1:289" ht="27.6" x14ac:dyDescent="0.3">
      <c r="A146" s="89">
        <v>6.27</v>
      </c>
      <c r="B146" s="355" t="s">
        <v>43</v>
      </c>
      <c r="C146" s="94" t="s">
        <v>335</v>
      </c>
      <c r="D146" s="76" t="s">
        <v>292</v>
      </c>
      <c r="E146" s="77" t="s">
        <v>46</v>
      </c>
      <c r="F146" s="333" t="s">
        <v>336</v>
      </c>
      <c r="G146" s="333"/>
      <c r="H146" s="287">
        <v>79021.850000000006</v>
      </c>
      <c r="I146" s="287"/>
      <c r="J146" s="79">
        <v>0</v>
      </c>
      <c r="K146" s="88">
        <v>1</v>
      </c>
      <c r="L146" s="86" t="s">
        <v>145</v>
      </c>
      <c r="M146" s="76" t="s">
        <v>49</v>
      </c>
      <c r="N146" s="100">
        <v>44532</v>
      </c>
      <c r="O146" s="100">
        <v>44545</v>
      </c>
      <c r="P146" s="121" t="s">
        <v>284</v>
      </c>
      <c r="Q146" s="76"/>
      <c r="R146" s="77" t="s">
        <v>78</v>
      </c>
      <c r="S146" s="160"/>
      <c r="T146" s="115"/>
      <c r="U146" s="330" t="s">
        <v>162</v>
      </c>
      <c r="V146" s="330" t="s">
        <v>53</v>
      </c>
    </row>
    <row r="147" spans="1:289" ht="27.6" x14ac:dyDescent="0.3">
      <c r="A147" s="89">
        <v>6.28</v>
      </c>
      <c r="B147" s="355" t="s">
        <v>337</v>
      </c>
      <c r="C147" s="94" t="s">
        <v>338</v>
      </c>
      <c r="D147" s="76" t="s">
        <v>339</v>
      </c>
      <c r="E147" s="76" t="s">
        <v>139</v>
      </c>
      <c r="F147" s="333" t="s">
        <v>340</v>
      </c>
      <c r="G147" s="333"/>
      <c r="H147" s="287">
        <v>14528.45</v>
      </c>
      <c r="I147" s="287"/>
      <c r="J147" s="88">
        <v>1</v>
      </c>
      <c r="K147" s="88">
        <v>0</v>
      </c>
      <c r="L147" s="86" t="s">
        <v>145</v>
      </c>
      <c r="M147" s="76" t="s">
        <v>115</v>
      </c>
      <c r="N147" s="100">
        <v>44635</v>
      </c>
      <c r="O147" s="356">
        <v>44671</v>
      </c>
      <c r="P147" s="121" t="s">
        <v>341</v>
      </c>
      <c r="Q147" s="76"/>
      <c r="R147" s="77" t="s">
        <v>78</v>
      </c>
      <c r="S147" s="160" t="s">
        <v>10</v>
      </c>
      <c r="T147" s="115"/>
      <c r="U147" s="330" t="s">
        <v>162</v>
      </c>
      <c r="V147" s="330" t="s">
        <v>143</v>
      </c>
    </row>
    <row r="148" spans="1:289" ht="27.6" x14ac:dyDescent="0.3">
      <c r="A148" s="89">
        <v>6.29</v>
      </c>
      <c r="B148" s="355" t="s">
        <v>337</v>
      </c>
      <c r="C148" s="94" t="s">
        <v>342</v>
      </c>
      <c r="D148" s="76" t="s">
        <v>339</v>
      </c>
      <c r="E148" s="76" t="s">
        <v>114</v>
      </c>
      <c r="F148" s="357" t="s">
        <v>343</v>
      </c>
      <c r="G148" s="357"/>
      <c r="H148" s="287">
        <v>19622.45</v>
      </c>
      <c r="I148" s="287"/>
      <c r="J148" s="88">
        <v>1</v>
      </c>
      <c r="K148" s="88">
        <v>0</v>
      </c>
      <c r="L148" s="86" t="s">
        <v>145</v>
      </c>
      <c r="M148" s="76" t="s">
        <v>115</v>
      </c>
      <c r="N148" s="100">
        <f>O148-60</f>
        <v>44714</v>
      </c>
      <c r="O148" s="356">
        <v>44774</v>
      </c>
      <c r="P148" s="121"/>
      <c r="Q148" s="76"/>
      <c r="R148" s="77" t="s">
        <v>83</v>
      </c>
      <c r="S148" s="160" t="s">
        <v>8</v>
      </c>
      <c r="T148" s="115"/>
      <c r="U148" s="330" t="s">
        <v>162</v>
      </c>
      <c r="V148" s="330" t="s">
        <v>143</v>
      </c>
    </row>
    <row r="149" spans="1:289" ht="27.6" x14ac:dyDescent="0.3">
      <c r="A149" s="89">
        <v>6.3</v>
      </c>
      <c r="B149" s="355" t="s">
        <v>337</v>
      </c>
      <c r="C149" s="94" t="s">
        <v>344</v>
      </c>
      <c r="D149" s="76" t="s">
        <v>339</v>
      </c>
      <c r="E149" s="76" t="s">
        <v>114</v>
      </c>
      <c r="F149" s="357" t="s">
        <v>345</v>
      </c>
      <c r="G149" s="357"/>
      <c r="H149" s="287">
        <v>5772.89</v>
      </c>
      <c r="I149" s="287"/>
      <c r="J149" s="88">
        <v>1</v>
      </c>
      <c r="K149" s="88">
        <v>0</v>
      </c>
      <c r="L149" s="86" t="s">
        <v>145</v>
      </c>
      <c r="M149" s="76" t="s">
        <v>115</v>
      </c>
      <c r="N149" s="100">
        <f>O149-60</f>
        <v>44714</v>
      </c>
      <c r="O149" s="356">
        <v>44774</v>
      </c>
      <c r="P149" s="121"/>
      <c r="Q149" s="76"/>
      <c r="R149" s="77" t="s">
        <v>83</v>
      </c>
      <c r="S149" s="160" t="s">
        <v>8</v>
      </c>
      <c r="T149" s="115"/>
      <c r="U149" s="330" t="s">
        <v>162</v>
      </c>
      <c r="V149" s="330" t="s">
        <v>143</v>
      </c>
    </row>
    <row r="150" spans="1:289" ht="41.4" x14ac:dyDescent="0.3">
      <c r="A150" s="89">
        <v>6.31</v>
      </c>
      <c r="B150" s="355" t="s">
        <v>337</v>
      </c>
      <c r="C150" s="94" t="s">
        <v>346</v>
      </c>
      <c r="D150" s="76" t="s">
        <v>339</v>
      </c>
      <c r="E150" s="76" t="s">
        <v>114</v>
      </c>
      <c r="F150" s="357"/>
      <c r="G150" s="357"/>
      <c r="H150" s="287">
        <v>0</v>
      </c>
      <c r="I150" s="287"/>
      <c r="J150" s="88">
        <v>1</v>
      </c>
      <c r="K150" s="88">
        <v>0</v>
      </c>
      <c r="L150" s="86" t="s">
        <v>145</v>
      </c>
      <c r="M150" s="76" t="s">
        <v>115</v>
      </c>
      <c r="N150" s="100"/>
      <c r="O150" s="356"/>
      <c r="P150" s="121" t="s">
        <v>347</v>
      </c>
      <c r="Q150" s="76"/>
      <c r="R150" s="77" t="s">
        <v>126</v>
      </c>
      <c r="S150" s="160" t="s">
        <v>6</v>
      </c>
      <c r="T150" s="115" t="s">
        <v>348</v>
      </c>
      <c r="U150" s="330" t="s">
        <v>162</v>
      </c>
      <c r="V150" s="330" t="s">
        <v>143</v>
      </c>
    </row>
    <row r="151" spans="1:289" ht="27.6" x14ac:dyDescent="0.3">
      <c r="A151" s="89">
        <v>6.32</v>
      </c>
      <c r="B151" s="355" t="s">
        <v>337</v>
      </c>
      <c r="C151" s="94" t="s">
        <v>349</v>
      </c>
      <c r="D151" s="76" t="s">
        <v>339</v>
      </c>
      <c r="E151" s="76" t="s">
        <v>139</v>
      </c>
      <c r="F151" s="357"/>
      <c r="G151" s="357"/>
      <c r="H151" s="287">
        <v>3202.03</v>
      </c>
      <c r="I151" s="287"/>
      <c r="J151" s="88">
        <v>1</v>
      </c>
      <c r="K151" s="88">
        <v>0</v>
      </c>
      <c r="L151" s="86" t="s">
        <v>145</v>
      </c>
      <c r="M151" s="76" t="s">
        <v>115</v>
      </c>
      <c r="N151" s="100">
        <f t="shared" ref="N151:N153" si="1">O151-60</f>
        <v>44745</v>
      </c>
      <c r="O151" s="356">
        <v>44805</v>
      </c>
      <c r="P151" s="121" t="s">
        <v>350</v>
      </c>
      <c r="Q151" s="76"/>
      <c r="R151" s="77" t="s">
        <v>83</v>
      </c>
      <c r="S151" s="160" t="s">
        <v>10</v>
      </c>
      <c r="T151" s="115" t="s">
        <v>351</v>
      </c>
      <c r="U151" s="330" t="s">
        <v>162</v>
      </c>
      <c r="V151" s="330" t="s">
        <v>143</v>
      </c>
    </row>
    <row r="152" spans="1:289" ht="27.6" x14ac:dyDescent="0.3">
      <c r="A152" s="89">
        <v>6.33</v>
      </c>
      <c r="B152" s="355" t="s">
        <v>337</v>
      </c>
      <c r="C152" s="94" t="s">
        <v>352</v>
      </c>
      <c r="D152" s="76" t="s">
        <v>339</v>
      </c>
      <c r="E152" s="76" t="s">
        <v>114</v>
      </c>
      <c r="F152" s="357" t="s">
        <v>353</v>
      </c>
      <c r="G152" s="357"/>
      <c r="H152" s="287">
        <v>5338.03</v>
      </c>
      <c r="I152" s="287"/>
      <c r="J152" s="88">
        <v>1</v>
      </c>
      <c r="K152" s="88">
        <v>0</v>
      </c>
      <c r="L152" s="86" t="s">
        <v>145</v>
      </c>
      <c r="M152" s="76" t="s">
        <v>115</v>
      </c>
      <c r="N152" s="100">
        <f t="shared" si="1"/>
        <v>44714</v>
      </c>
      <c r="O152" s="356">
        <v>44774</v>
      </c>
      <c r="P152" s="121"/>
      <c r="Q152" s="76"/>
      <c r="R152" s="77" t="s">
        <v>83</v>
      </c>
      <c r="S152" s="160" t="s">
        <v>10</v>
      </c>
      <c r="T152" s="115" t="s">
        <v>136</v>
      </c>
      <c r="U152" s="330" t="s">
        <v>162</v>
      </c>
      <c r="V152" s="330" t="s">
        <v>143</v>
      </c>
    </row>
    <row r="153" spans="1:289" ht="27.6" x14ac:dyDescent="0.3">
      <c r="A153" s="89">
        <v>6.34</v>
      </c>
      <c r="B153" s="355" t="s">
        <v>337</v>
      </c>
      <c r="C153" s="358" t="s">
        <v>354</v>
      </c>
      <c r="D153" s="76" t="s">
        <v>339</v>
      </c>
      <c r="E153" s="76" t="s">
        <v>114</v>
      </c>
      <c r="F153" s="357" t="s">
        <v>355</v>
      </c>
      <c r="G153" s="357"/>
      <c r="H153" s="287">
        <v>18963.96</v>
      </c>
      <c r="I153" s="287"/>
      <c r="J153" s="88">
        <v>1</v>
      </c>
      <c r="K153" s="88">
        <v>0</v>
      </c>
      <c r="L153" s="86" t="s">
        <v>145</v>
      </c>
      <c r="M153" s="76" t="s">
        <v>115</v>
      </c>
      <c r="N153" s="100">
        <f t="shared" si="1"/>
        <v>44714</v>
      </c>
      <c r="O153" s="356">
        <v>44774</v>
      </c>
      <c r="P153" s="121"/>
      <c r="Q153" s="76"/>
      <c r="R153" s="77" t="s">
        <v>83</v>
      </c>
      <c r="S153" s="160" t="s">
        <v>8</v>
      </c>
      <c r="T153" s="115"/>
      <c r="U153" s="330" t="s">
        <v>162</v>
      </c>
      <c r="V153" s="330" t="s">
        <v>143</v>
      </c>
    </row>
    <row r="154" spans="1:289" ht="41.4" x14ac:dyDescent="0.3">
      <c r="A154" s="89">
        <v>6.35</v>
      </c>
      <c r="B154" s="355" t="s">
        <v>337</v>
      </c>
      <c r="C154" s="94" t="s">
        <v>356</v>
      </c>
      <c r="D154" s="76" t="s">
        <v>339</v>
      </c>
      <c r="E154" s="76" t="s">
        <v>114</v>
      </c>
      <c r="F154" s="357"/>
      <c r="G154" s="357"/>
      <c r="H154" s="287">
        <v>0</v>
      </c>
      <c r="I154" s="287"/>
      <c r="J154" s="88">
        <v>1</v>
      </c>
      <c r="K154" s="88">
        <v>0</v>
      </c>
      <c r="L154" s="86" t="s">
        <v>145</v>
      </c>
      <c r="M154" s="76" t="s">
        <v>115</v>
      </c>
      <c r="N154" s="100"/>
      <c r="O154" s="356"/>
      <c r="P154" s="121" t="s">
        <v>347</v>
      </c>
      <c r="Q154" s="76"/>
      <c r="R154" s="77" t="s">
        <v>126</v>
      </c>
      <c r="S154" s="160" t="s">
        <v>6</v>
      </c>
      <c r="T154" s="115"/>
      <c r="U154" s="330" t="s">
        <v>162</v>
      </c>
      <c r="V154" s="330" t="s">
        <v>143</v>
      </c>
    </row>
    <row r="155" spans="1:289" ht="33.75" customHeight="1" x14ac:dyDescent="0.3">
      <c r="A155" s="89">
        <v>6.36</v>
      </c>
      <c r="B155" s="355" t="s">
        <v>337</v>
      </c>
      <c r="C155" s="359" t="s">
        <v>357</v>
      </c>
      <c r="D155" s="76" t="s">
        <v>339</v>
      </c>
      <c r="E155" s="76" t="s">
        <v>114</v>
      </c>
      <c r="F155" s="357"/>
      <c r="G155" s="357"/>
      <c r="H155" s="287">
        <v>0</v>
      </c>
      <c r="I155" s="287"/>
      <c r="J155" s="88">
        <v>1</v>
      </c>
      <c r="K155" s="88">
        <v>0</v>
      </c>
      <c r="L155" s="86" t="s">
        <v>145</v>
      </c>
      <c r="M155" s="76" t="s">
        <v>115</v>
      </c>
      <c r="N155" s="100"/>
      <c r="O155" s="356"/>
      <c r="P155" s="121" t="s">
        <v>347</v>
      </c>
      <c r="Q155" s="76"/>
      <c r="R155" s="77" t="s">
        <v>126</v>
      </c>
      <c r="S155" s="160" t="s">
        <v>6</v>
      </c>
      <c r="T155" s="115"/>
      <c r="U155" s="330" t="s">
        <v>162</v>
      </c>
      <c r="V155" s="330" t="s">
        <v>143</v>
      </c>
    </row>
    <row r="156" spans="1:289" ht="30.75" customHeight="1" x14ac:dyDescent="0.3">
      <c r="A156" s="89">
        <v>6.37</v>
      </c>
      <c r="B156" s="355" t="s">
        <v>337</v>
      </c>
      <c r="C156" s="358" t="s">
        <v>358</v>
      </c>
      <c r="D156" s="76" t="s">
        <v>339</v>
      </c>
      <c r="E156" s="76" t="s">
        <v>114</v>
      </c>
      <c r="F156" s="357"/>
      <c r="G156" s="357"/>
      <c r="H156" s="287">
        <v>246328.87</v>
      </c>
      <c r="I156" s="287"/>
      <c r="J156" s="88">
        <v>1</v>
      </c>
      <c r="K156" s="88">
        <v>0</v>
      </c>
      <c r="L156" s="86" t="s">
        <v>145</v>
      </c>
      <c r="M156" s="76" t="s">
        <v>115</v>
      </c>
      <c r="N156" s="100">
        <f>O156-60</f>
        <v>44806</v>
      </c>
      <c r="O156" s="100">
        <v>44866</v>
      </c>
      <c r="P156" s="121"/>
      <c r="Q156" s="76"/>
      <c r="R156" s="77" t="s">
        <v>83</v>
      </c>
      <c r="S156" s="160" t="s">
        <v>8</v>
      </c>
      <c r="T156" s="115"/>
      <c r="U156" s="330" t="s">
        <v>162</v>
      </c>
      <c r="V156" s="330" t="s">
        <v>143</v>
      </c>
    </row>
    <row r="157" spans="1:289" ht="42" customHeight="1" x14ac:dyDescent="0.3">
      <c r="A157" s="89">
        <v>6.38</v>
      </c>
      <c r="B157" s="355" t="s">
        <v>337</v>
      </c>
      <c r="C157" s="359" t="s">
        <v>359</v>
      </c>
      <c r="D157" s="76" t="s">
        <v>339</v>
      </c>
      <c r="E157" s="76" t="s">
        <v>114</v>
      </c>
      <c r="F157" s="357"/>
      <c r="G157" s="357"/>
      <c r="H157" s="287">
        <v>19242.98</v>
      </c>
      <c r="I157" s="287"/>
      <c r="J157" s="88">
        <v>1</v>
      </c>
      <c r="K157" s="88">
        <v>0</v>
      </c>
      <c r="L157" s="86" t="s">
        <v>145</v>
      </c>
      <c r="M157" s="76" t="s">
        <v>115</v>
      </c>
      <c r="N157" s="100">
        <f>O157-60</f>
        <v>44806</v>
      </c>
      <c r="O157" s="100">
        <v>44866</v>
      </c>
      <c r="P157" s="121"/>
      <c r="Q157" s="76"/>
      <c r="R157" s="77" t="s">
        <v>83</v>
      </c>
      <c r="S157" s="160" t="s">
        <v>8</v>
      </c>
      <c r="T157" s="115"/>
      <c r="U157" s="330" t="s">
        <v>162</v>
      </c>
      <c r="V157" s="330" t="s">
        <v>143</v>
      </c>
    </row>
    <row r="158" spans="1:289" ht="28.5" customHeight="1" x14ac:dyDescent="0.3">
      <c r="A158" s="89">
        <v>6.39</v>
      </c>
      <c r="B158" s="355" t="s">
        <v>337</v>
      </c>
      <c r="C158" s="359" t="s">
        <v>360</v>
      </c>
      <c r="D158" s="76" t="s">
        <v>339</v>
      </c>
      <c r="E158" s="76" t="s">
        <v>114</v>
      </c>
      <c r="F158" s="357"/>
      <c r="G158" s="357"/>
      <c r="H158" s="287">
        <v>0</v>
      </c>
      <c r="I158" s="287"/>
      <c r="J158" s="88">
        <v>1</v>
      </c>
      <c r="K158" s="88">
        <v>0</v>
      </c>
      <c r="L158" s="86" t="s">
        <v>145</v>
      </c>
      <c r="M158" s="76" t="s">
        <v>115</v>
      </c>
      <c r="N158" s="100"/>
      <c r="O158" s="100"/>
      <c r="P158" s="121" t="s">
        <v>347</v>
      </c>
      <c r="Q158" s="76"/>
      <c r="R158" s="77" t="s">
        <v>126</v>
      </c>
      <c r="S158" s="160" t="s">
        <v>6</v>
      </c>
      <c r="T158" s="115"/>
      <c r="U158" s="330" t="s">
        <v>162</v>
      </c>
      <c r="V158" s="330" t="s">
        <v>143</v>
      </c>
    </row>
    <row r="159" spans="1:289" ht="33" customHeight="1" x14ac:dyDescent="0.3">
      <c r="A159" s="89">
        <v>6.4</v>
      </c>
      <c r="B159" s="355" t="s">
        <v>337</v>
      </c>
      <c r="C159" s="359" t="s">
        <v>361</v>
      </c>
      <c r="D159" s="76" t="s">
        <v>339</v>
      </c>
      <c r="E159" s="76" t="s">
        <v>114</v>
      </c>
      <c r="F159" s="357"/>
      <c r="G159" s="357"/>
      <c r="H159" s="287">
        <v>0</v>
      </c>
      <c r="I159" s="287"/>
      <c r="J159" s="88">
        <v>1</v>
      </c>
      <c r="K159" s="88">
        <v>0</v>
      </c>
      <c r="L159" s="86" t="s">
        <v>145</v>
      </c>
      <c r="M159" s="76" t="s">
        <v>115</v>
      </c>
      <c r="N159" s="100"/>
      <c r="O159" s="100"/>
      <c r="P159" s="121" t="s">
        <v>347</v>
      </c>
      <c r="Q159" s="76"/>
      <c r="R159" s="77" t="s">
        <v>126</v>
      </c>
      <c r="S159" s="160" t="s">
        <v>6</v>
      </c>
      <c r="T159" s="115"/>
      <c r="U159" s="330" t="s">
        <v>162</v>
      </c>
      <c r="V159" s="330" t="s">
        <v>143</v>
      </c>
    </row>
    <row r="160" spans="1:289" ht="27.6" x14ac:dyDescent="0.3">
      <c r="A160" s="89">
        <v>6.41</v>
      </c>
      <c r="B160" s="355" t="s">
        <v>337</v>
      </c>
      <c r="C160" s="359" t="s">
        <v>362</v>
      </c>
      <c r="D160" s="76" t="s">
        <v>339</v>
      </c>
      <c r="E160" s="76" t="s">
        <v>114</v>
      </c>
      <c r="F160" s="357"/>
      <c r="G160" s="360"/>
      <c r="H160" s="287">
        <v>18473.259999999998</v>
      </c>
      <c r="I160" s="287"/>
      <c r="J160" s="88">
        <v>1</v>
      </c>
      <c r="K160" s="88">
        <v>0</v>
      </c>
      <c r="L160" s="86" t="s">
        <v>145</v>
      </c>
      <c r="M160" s="76" t="s">
        <v>115</v>
      </c>
      <c r="N160" s="100">
        <f>O160-60</f>
        <v>44775</v>
      </c>
      <c r="O160" s="100">
        <v>44835</v>
      </c>
      <c r="P160" s="121"/>
      <c r="Q160" s="76"/>
      <c r="R160" s="77" t="s">
        <v>83</v>
      </c>
      <c r="S160" s="160" t="s">
        <v>6</v>
      </c>
      <c r="T160" s="115"/>
      <c r="U160" s="330"/>
      <c r="V160" s="330"/>
    </row>
    <row r="161" spans="1:22" ht="15.75" customHeight="1" thickBot="1" x14ac:dyDescent="0.35">
      <c r="B161" s="361" t="s">
        <v>43</v>
      </c>
      <c r="C161" s="362"/>
      <c r="D161" s="363"/>
      <c r="E161" s="363"/>
      <c r="F161" s="364"/>
      <c r="G161" s="364"/>
      <c r="H161" s="365"/>
      <c r="I161" s="365"/>
      <c r="J161" s="366"/>
      <c r="K161" s="367"/>
      <c r="L161" s="368"/>
      <c r="M161" s="363"/>
      <c r="N161" s="369"/>
      <c r="O161" s="369"/>
      <c r="P161" s="370"/>
      <c r="Q161" s="363"/>
      <c r="R161" s="227"/>
      <c r="S161" s="220"/>
      <c r="T161" s="115"/>
      <c r="U161" s="330"/>
      <c r="V161" s="330"/>
    </row>
    <row r="162" spans="1:22" ht="13.5" customHeight="1" x14ac:dyDescent="0.3">
      <c r="B162" s="43"/>
      <c r="C162" s="43"/>
      <c r="D162" s="43"/>
      <c r="E162" s="43"/>
      <c r="F162" s="44"/>
      <c r="G162" s="44" t="s">
        <v>35</v>
      </c>
      <c r="H162" s="371">
        <f>SUM(H120:H161)</f>
        <v>682732.8928229647</v>
      </c>
      <c r="I162" s="371"/>
      <c r="J162" s="45"/>
      <c r="K162" s="46"/>
      <c r="L162" s="46"/>
      <c r="M162" s="43"/>
      <c r="N162" s="43"/>
      <c r="O162" s="43"/>
      <c r="P162" s="43"/>
      <c r="Q162" s="43"/>
      <c r="R162" s="43"/>
    </row>
    <row r="163" spans="1:22" x14ac:dyDescent="0.3">
      <c r="F163" s="44"/>
      <c r="G163" s="44"/>
      <c r="H163" s="43"/>
      <c r="I163" s="43"/>
      <c r="J163" s="45"/>
      <c r="K163" s="46"/>
      <c r="L163" s="46"/>
      <c r="M163" s="43"/>
      <c r="N163" s="43"/>
      <c r="O163" s="43"/>
      <c r="P163" s="43"/>
      <c r="Q163" s="43"/>
      <c r="R163" s="43"/>
    </row>
    <row r="164" spans="1:22" ht="15.6" x14ac:dyDescent="0.3">
      <c r="B164" s="47" t="s">
        <v>363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22" x14ac:dyDescent="0.3">
      <c r="B165" s="20" t="s">
        <v>37</v>
      </c>
      <c r="C165" s="22" t="s">
        <v>364</v>
      </c>
      <c r="D165" s="22" t="s">
        <v>13</v>
      </c>
      <c r="E165" s="22"/>
      <c r="F165" s="22" t="s">
        <v>16</v>
      </c>
      <c r="G165" s="22"/>
      <c r="H165" s="23" t="s">
        <v>39</v>
      </c>
      <c r="I165" s="23"/>
      <c r="J165" s="23"/>
      <c r="K165" s="23"/>
      <c r="L165" s="22" t="s">
        <v>40</v>
      </c>
      <c r="M165" s="372" t="s">
        <v>365</v>
      </c>
      <c r="N165" s="24" t="s">
        <v>42</v>
      </c>
      <c r="O165" s="24"/>
      <c r="P165" s="48" t="s">
        <v>366</v>
      </c>
      <c r="Q165" s="22" t="s">
        <v>22</v>
      </c>
      <c r="R165" s="22" t="s">
        <v>367</v>
      </c>
    </row>
    <row r="166" spans="1:22" ht="69.599999999999994" thickBot="1" x14ac:dyDescent="0.35">
      <c r="B166" s="20"/>
      <c r="C166" s="22"/>
      <c r="D166" s="22"/>
      <c r="E166" s="22"/>
      <c r="F166" s="22"/>
      <c r="G166" s="22"/>
      <c r="H166" s="32" t="s">
        <v>28</v>
      </c>
      <c r="I166" s="30" t="s">
        <v>29</v>
      </c>
      <c r="J166" s="32" t="s">
        <v>30</v>
      </c>
      <c r="K166" s="29" t="s">
        <v>31</v>
      </c>
      <c r="L166" s="22"/>
      <c r="M166" s="372"/>
      <c r="N166" s="32" t="s">
        <v>368</v>
      </c>
      <c r="O166" s="32" t="s">
        <v>369</v>
      </c>
      <c r="P166" s="48"/>
      <c r="Q166" s="22"/>
      <c r="R166" s="22"/>
    </row>
    <row r="167" spans="1:22" x14ac:dyDescent="0.3">
      <c r="B167" s="320"/>
      <c r="C167" s="321"/>
      <c r="D167" s="323"/>
      <c r="E167" s="323"/>
      <c r="F167" s="323"/>
      <c r="G167" s="323"/>
      <c r="H167" s="321"/>
      <c r="I167" s="321"/>
      <c r="J167" s="321"/>
      <c r="K167" s="373"/>
      <c r="L167" s="374"/>
      <c r="M167" s="374"/>
      <c r="N167" s="321"/>
      <c r="O167" s="321"/>
      <c r="P167" s="375"/>
      <c r="Q167" s="321"/>
      <c r="R167" s="376"/>
    </row>
    <row r="168" spans="1:22" x14ac:dyDescent="0.3">
      <c r="B168" s="74"/>
      <c r="C168" s="227"/>
      <c r="D168" s="228"/>
      <c r="E168" s="228"/>
      <c r="F168" s="228"/>
      <c r="G168" s="228"/>
      <c r="H168" s="227"/>
      <c r="I168" s="227"/>
      <c r="J168" s="227"/>
      <c r="K168" s="377"/>
      <c r="L168" s="230"/>
      <c r="M168" s="230"/>
      <c r="N168" s="227"/>
      <c r="O168" s="227"/>
      <c r="P168" s="378"/>
      <c r="Q168" s="227"/>
      <c r="R168" s="379"/>
    </row>
    <row r="169" spans="1:22" ht="12.75" customHeight="1" x14ac:dyDescent="0.25">
      <c r="A169" s="380"/>
      <c r="B169" s="74"/>
      <c r="C169" s="227"/>
      <c r="D169" s="228"/>
      <c r="E169" s="228"/>
      <c r="F169" s="228"/>
      <c r="G169" s="228"/>
      <c r="H169" s="227"/>
      <c r="I169" s="227"/>
      <c r="J169" s="227"/>
      <c r="K169" s="377"/>
      <c r="L169" s="230"/>
      <c r="M169" s="230"/>
      <c r="N169" s="227"/>
      <c r="O169" s="227"/>
      <c r="P169" s="378"/>
      <c r="Q169" s="227"/>
      <c r="R169" s="379"/>
    </row>
    <row r="170" spans="1:22" x14ac:dyDescent="0.25">
      <c r="A170" s="380"/>
      <c r="B170" s="74"/>
      <c r="C170" s="227"/>
      <c r="D170" s="228"/>
      <c r="E170" s="228"/>
      <c r="F170" s="228"/>
      <c r="G170" s="228"/>
      <c r="H170" s="227"/>
      <c r="I170" s="227"/>
      <c r="J170" s="227"/>
      <c r="K170" s="377"/>
      <c r="L170" s="230"/>
      <c r="M170" s="230"/>
      <c r="N170" s="227"/>
      <c r="O170" s="227"/>
      <c r="P170" s="378"/>
      <c r="Q170" s="227"/>
      <c r="R170" s="379"/>
    </row>
    <row r="171" spans="1:22" ht="14.4" thickBot="1" x14ac:dyDescent="0.3">
      <c r="A171" s="380"/>
      <c r="B171" s="361"/>
      <c r="C171" s="363"/>
      <c r="D171" s="364"/>
      <c r="E171" s="364"/>
      <c r="F171" s="364"/>
      <c r="G171" s="364"/>
      <c r="H171" s="363"/>
      <c r="I171" s="363"/>
      <c r="J171" s="363"/>
      <c r="K171" s="366"/>
      <c r="L171" s="367"/>
      <c r="M171" s="367"/>
      <c r="N171" s="363"/>
      <c r="O171" s="363"/>
      <c r="P171" s="370"/>
      <c r="Q171" s="363"/>
      <c r="R171" s="381"/>
    </row>
    <row r="172" spans="1:22" x14ac:dyDescent="0.25">
      <c r="A172" s="380"/>
      <c r="G172" s="3" t="s">
        <v>35</v>
      </c>
      <c r="H172" s="4">
        <f>SUM(H167:H171)</f>
        <v>0</v>
      </c>
    </row>
    <row r="173" spans="1:22" x14ac:dyDescent="0.25">
      <c r="A173" s="380"/>
    </row>
    <row r="174" spans="1:22" x14ac:dyDescent="0.25">
      <c r="A174" s="380"/>
    </row>
    <row r="175" spans="1:22" x14ac:dyDescent="0.25">
      <c r="A175" s="380"/>
    </row>
    <row r="176" spans="1:22" x14ac:dyDescent="0.25">
      <c r="A176" s="380"/>
      <c r="B176" s="382" t="s">
        <v>370</v>
      </c>
      <c r="C176" s="383" t="s">
        <v>49</v>
      </c>
      <c r="D176" s="384"/>
    </row>
    <row r="177" spans="1:4" x14ac:dyDescent="0.25">
      <c r="A177" s="380"/>
      <c r="B177" s="382"/>
      <c r="C177" s="383" t="s">
        <v>115</v>
      </c>
      <c r="D177" s="384"/>
    </row>
    <row r="178" spans="1:4" ht="12.75" customHeight="1" x14ac:dyDescent="0.25">
      <c r="A178" s="380"/>
      <c r="B178" s="382"/>
      <c r="C178" s="385" t="s">
        <v>141</v>
      </c>
      <c r="D178" s="384"/>
    </row>
    <row r="179" spans="1:4" x14ac:dyDescent="0.25">
      <c r="A179" s="380"/>
      <c r="B179" s="384"/>
      <c r="C179" s="384"/>
      <c r="D179" s="384"/>
    </row>
    <row r="180" spans="1:4" x14ac:dyDescent="0.25">
      <c r="A180" s="380"/>
      <c r="B180" s="386" t="s">
        <v>367</v>
      </c>
      <c r="C180" s="383" t="s">
        <v>83</v>
      </c>
      <c r="D180" s="384"/>
    </row>
    <row r="181" spans="1:4" x14ac:dyDescent="0.25">
      <c r="A181" s="380"/>
      <c r="B181" s="386"/>
      <c r="C181" s="383" t="s">
        <v>157</v>
      </c>
      <c r="D181" s="384"/>
    </row>
    <row r="182" spans="1:4" x14ac:dyDescent="0.25">
      <c r="A182" s="380"/>
      <c r="B182" s="386"/>
      <c r="C182" s="383" t="s">
        <v>174</v>
      </c>
      <c r="D182" s="384"/>
    </row>
    <row r="183" spans="1:4" x14ac:dyDescent="0.25">
      <c r="A183" s="380"/>
      <c r="B183" s="386"/>
      <c r="C183" s="383" t="s">
        <v>126</v>
      </c>
      <c r="D183" s="384"/>
    </row>
    <row r="184" spans="1:4" x14ac:dyDescent="0.25">
      <c r="A184" s="380"/>
      <c r="B184" s="386"/>
      <c r="C184" s="383" t="s">
        <v>371</v>
      </c>
      <c r="D184" s="384"/>
    </row>
    <row r="185" spans="1:4" ht="12.75" customHeight="1" x14ac:dyDescent="0.25">
      <c r="A185" s="380"/>
      <c r="B185" s="386"/>
      <c r="C185" s="383" t="s">
        <v>372</v>
      </c>
      <c r="D185" s="384"/>
    </row>
    <row r="186" spans="1:4" x14ac:dyDescent="0.25">
      <c r="A186" s="380"/>
      <c r="B186" s="386"/>
      <c r="C186" s="383" t="s">
        <v>78</v>
      </c>
      <c r="D186" s="384"/>
    </row>
    <row r="187" spans="1:4" x14ac:dyDescent="0.25">
      <c r="A187" s="380"/>
      <c r="B187" s="386"/>
      <c r="C187" s="383" t="s">
        <v>51</v>
      </c>
      <c r="D187" s="384"/>
    </row>
    <row r="188" spans="1:4" x14ac:dyDescent="0.25">
      <c r="A188" s="380"/>
      <c r="B188" s="384"/>
      <c r="C188" s="384"/>
      <c r="D188" s="384"/>
    </row>
    <row r="189" spans="1:4" x14ac:dyDescent="0.25">
      <c r="A189" s="380"/>
      <c r="B189" s="382" t="s">
        <v>373</v>
      </c>
      <c r="C189" s="387" t="s">
        <v>374</v>
      </c>
      <c r="D189" s="383" t="s">
        <v>202</v>
      </c>
    </row>
    <row r="190" spans="1:4" x14ac:dyDescent="0.25">
      <c r="A190" s="380"/>
      <c r="B190" s="382"/>
      <c r="C190" s="387"/>
      <c r="D190" s="383" t="s">
        <v>223</v>
      </c>
    </row>
    <row r="191" spans="1:4" x14ac:dyDescent="0.25">
      <c r="A191" s="380"/>
      <c r="B191" s="382"/>
      <c r="C191" s="387"/>
      <c r="D191" s="383" t="s">
        <v>211</v>
      </c>
    </row>
    <row r="192" spans="1:4" x14ac:dyDescent="0.25">
      <c r="A192" s="380"/>
      <c r="B192" s="382"/>
      <c r="C192" s="387"/>
      <c r="D192" s="383" t="s">
        <v>139</v>
      </c>
    </row>
    <row r="193" spans="1:4" ht="12.75" customHeight="1" x14ac:dyDescent="0.25">
      <c r="A193" s="380"/>
      <c r="B193" s="382"/>
      <c r="C193" s="387"/>
      <c r="D193" s="383" t="s">
        <v>46</v>
      </c>
    </row>
    <row r="194" spans="1:4" x14ac:dyDescent="0.25">
      <c r="A194" s="380"/>
      <c r="B194" s="382"/>
      <c r="C194" s="387"/>
      <c r="D194" s="383" t="s">
        <v>375</v>
      </c>
    </row>
    <row r="195" spans="1:4" ht="10.5" customHeight="1" x14ac:dyDescent="0.25">
      <c r="A195" s="380"/>
      <c r="B195" s="382"/>
      <c r="C195" s="387"/>
      <c r="D195" s="383" t="s">
        <v>376</v>
      </c>
    </row>
    <row r="196" spans="1:4" x14ac:dyDescent="0.25">
      <c r="A196" s="380"/>
      <c r="B196" s="382"/>
      <c r="C196" s="388" t="s">
        <v>377</v>
      </c>
      <c r="D196" s="383" t="s">
        <v>378</v>
      </c>
    </row>
    <row r="197" spans="1:4" x14ac:dyDescent="0.25">
      <c r="A197" s="380"/>
      <c r="B197" s="382"/>
      <c r="C197" s="388"/>
      <c r="D197" s="383" t="s">
        <v>379</v>
      </c>
    </row>
    <row r="198" spans="1:4" x14ac:dyDescent="0.25">
      <c r="A198" s="380"/>
      <c r="B198" s="382"/>
      <c r="C198" s="388"/>
      <c r="D198" s="383" t="s">
        <v>114</v>
      </c>
    </row>
    <row r="199" spans="1:4" x14ac:dyDescent="0.25">
      <c r="A199" s="380"/>
      <c r="B199" s="382"/>
      <c r="C199" s="388"/>
      <c r="D199" s="383" t="s">
        <v>139</v>
      </c>
    </row>
    <row r="200" spans="1:4" x14ac:dyDescent="0.3">
      <c r="B200" s="382"/>
      <c r="C200" s="388"/>
      <c r="D200" s="383" t="s">
        <v>46</v>
      </c>
    </row>
    <row r="201" spans="1:4" x14ac:dyDescent="0.3">
      <c r="B201" s="382"/>
      <c r="C201" s="388"/>
      <c r="D201" s="383" t="s">
        <v>380</v>
      </c>
    </row>
    <row r="202" spans="1:4" x14ac:dyDescent="0.3">
      <c r="B202" s="382"/>
      <c r="C202" s="388"/>
      <c r="D202" s="383" t="s">
        <v>381</v>
      </c>
    </row>
    <row r="203" spans="1:4" x14ac:dyDescent="0.3">
      <c r="B203" s="382"/>
      <c r="C203" s="388"/>
      <c r="D203" s="383" t="s">
        <v>382</v>
      </c>
    </row>
    <row r="204" spans="1:4" x14ac:dyDescent="0.3">
      <c r="B204" s="382"/>
      <c r="C204" s="388" t="s">
        <v>383</v>
      </c>
      <c r="D204" s="383" t="s">
        <v>239</v>
      </c>
    </row>
    <row r="205" spans="1:4" x14ac:dyDescent="0.3">
      <c r="B205" s="382"/>
      <c r="C205" s="388"/>
      <c r="D205" s="383" t="s">
        <v>139</v>
      </c>
    </row>
    <row r="206" spans="1:4" x14ac:dyDescent="0.3">
      <c r="B206" s="382"/>
      <c r="C206" s="388"/>
      <c r="D206" s="383" t="s">
        <v>46</v>
      </c>
    </row>
  </sheetData>
  <mergeCells count="191">
    <mergeCell ref="D171:E171"/>
    <mergeCell ref="F171:G171"/>
    <mergeCell ref="B176:B178"/>
    <mergeCell ref="B180:B187"/>
    <mergeCell ref="B189:B206"/>
    <mergeCell ref="C189:C195"/>
    <mergeCell ref="C196:C203"/>
    <mergeCell ref="C204:C206"/>
    <mergeCell ref="D168:E168"/>
    <mergeCell ref="F168:G168"/>
    <mergeCell ref="D169:E169"/>
    <mergeCell ref="F169:G169"/>
    <mergeCell ref="D170:E170"/>
    <mergeCell ref="F170:G170"/>
    <mergeCell ref="M165:M166"/>
    <mergeCell ref="N165:O165"/>
    <mergeCell ref="P165:P166"/>
    <mergeCell ref="Q165:Q166"/>
    <mergeCell ref="R165:R166"/>
    <mergeCell ref="D167:E167"/>
    <mergeCell ref="F167:G167"/>
    <mergeCell ref="F159:G159"/>
    <mergeCell ref="F160:G160"/>
    <mergeCell ref="F161:G161"/>
    <mergeCell ref="B164:R164"/>
    <mergeCell ref="B165:B166"/>
    <mergeCell ref="C165:C166"/>
    <mergeCell ref="D165:E166"/>
    <mergeCell ref="F165:G166"/>
    <mergeCell ref="H165:K165"/>
    <mergeCell ref="L165:L166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T118:T119"/>
    <mergeCell ref="U118:U119"/>
    <mergeCell ref="V118:V119"/>
    <mergeCell ref="F120:G120"/>
    <mergeCell ref="F121:G121"/>
    <mergeCell ref="F122:G122"/>
    <mergeCell ref="M118:M119"/>
    <mergeCell ref="N118:O118"/>
    <mergeCell ref="P118:P119"/>
    <mergeCell ref="Q118:Q119"/>
    <mergeCell ref="R118:R119"/>
    <mergeCell ref="S118:S119"/>
    <mergeCell ref="U94:U95"/>
    <mergeCell ref="V94:V95"/>
    <mergeCell ref="B117:R117"/>
    <mergeCell ref="B118:B119"/>
    <mergeCell ref="C118:C119"/>
    <mergeCell ref="D118:D119"/>
    <mergeCell ref="E118:E119"/>
    <mergeCell ref="F118:G119"/>
    <mergeCell ref="H118:K118"/>
    <mergeCell ref="L118:L119"/>
    <mergeCell ref="N94:O94"/>
    <mergeCell ref="P94:P95"/>
    <mergeCell ref="Q94:Q95"/>
    <mergeCell ref="R94:R95"/>
    <mergeCell ref="S94:S95"/>
    <mergeCell ref="T94:T95"/>
    <mergeCell ref="B93:R93"/>
    <mergeCell ref="B94:B95"/>
    <mergeCell ref="C94:C95"/>
    <mergeCell ref="D94:D95"/>
    <mergeCell ref="E94:E95"/>
    <mergeCell ref="F94:F95"/>
    <mergeCell ref="G94:J94"/>
    <mergeCell ref="K94:K95"/>
    <mergeCell ref="L94:L95"/>
    <mergeCell ref="M94:M95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S76:S77"/>
    <mergeCell ref="T76:T77"/>
    <mergeCell ref="U76:U77"/>
    <mergeCell ref="V76:V77"/>
    <mergeCell ref="F77:G77"/>
    <mergeCell ref="F78:G78"/>
    <mergeCell ref="L76:L77"/>
    <mergeCell ref="M76:M77"/>
    <mergeCell ref="N76:O76"/>
    <mergeCell ref="P76:P77"/>
    <mergeCell ref="Q76:Q77"/>
    <mergeCell ref="R76:R77"/>
    <mergeCell ref="B76:B77"/>
    <mergeCell ref="C76:C77"/>
    <mergeCell ref="D76:D77"/>
    <mergeCell ref="E76:E77"/>
    <mergeCell ref="F76:G76"/>
    <mergeCell ref="H76:K76"/>
    <mergeCell ref="R54:R55"/>
    <mergeCell ref="S54:S55"/>
    <mergeCell ref="T54:T55"/>
    <mergeCell ref="U54:U55"/>
    <mergeCell ref="V54:V55"/>
    <mergeCell ref="B75:R75"/>
    <mergeCell ref="H54:K54"/>
    <mergeCell ref="L54:L55"/>
    <mergeCell ref="M54:M55"/>
    <mergeCell ref="N54:O54"/>
    <mergeCell ref="P54:P55"/>
    <mergeCell ref="Q54:Q55"/>
    <mergeCell ref="B54:B55"/>
    <mergeCell ref="C54:C55"/>
    <mergeCell ref="D54:D55"/>
    <mergeCell ref="E54:E55"/>
    <mergeCell ref="F54:F55"/>
    <mergeCell ref="G54:G55"/>
    <mergeCell ref="R19:R20"/>
    <mergeCell ref="S19:S20"/>
    <mergeCell ref="T19:T20"/>
    <mergeCell ref="U19:U20"/>
    <mergeCell ref="V19:V20"/>
    <mergeCell ref="B53:R53"/>
    <mergeCell ref="H19:K19"/>
    <mergeCell ref="L19:L20"/>
    <mergeCell ref="M19:M20"/>
    <mergeCell ref="N19:O19"/>
    <mergeCell ref="P19:P20"/>
    <mergeCell ref="Q19:Q20"/>
    <mergeCell ref="T13:T14"/>
    <mergeCell ref="U13:U14"/>
    <mergeCell ref="V13:V14"/>
    <mergeCell ref="B18:R18"/>
    <mergeCell ref="B19:B20"/>
    <mergeCell ref="C19:C20"/>
    <mergeCell ref="D19:D20"/>
    <mergeCell ref="E19:E20"/>
    <mergeCell ref="F19:F20"/>
    <mergeCell ref="G19:G20"/>
    <mergeCell ref="M13:M14"/>
    <mergeCell ref="N13:O13"/>
    <mergeCell ref="P13:P14"/>
    <mergeCell ref="Q13:Q14"/>
    <mergeCell ref="R13:R14"/>
    <mergeCell ref="S13:S14"/>
    <mergeCell ref="B11:R11"/>
    <mergeCell ref="B12:R12"/>
    <mergeCell ref="B13:B14"/>
    <mergeCell ref="C13:C14"/>
    <mergeCell ref="D13:D14"/>
    <mergeCell ref="E13:E14"/>
    <mergeCell ref="F13:F14"/>
    <mergeCell ref="G13:G14"/>
    <mergeCell ref="H13:K13"/>
    <mergeCell ref="L13:L14"/>
  </mergeCells>
  <dataValidations count="9">
    <dataValidation type="list" allowBlank="1" showInputMessage="1" showErrorMessage="1" sqref="E78:E91" xr:uid="{10A3C16B-C949-48FB-ABBF-9CE2BABBE05A}">
      <formula1>$D$189:$D$195</formula1>
      <formula2>0</formula2>
    </dataValidation>
    <dataValidation type="list" allowBlank="1" showInputMessage="1" showErrorMessage="1" sqref="E120:E161" xr:uid="{3C28D05E-4E17-4F3E-BBCF-697B5E87A697}">
      <formula1>$D$189:$D$198</formula1>
      <formula2>0</formula2>
    </dataValidation>
    <dataValidation type="list" allowBlank="1" showInputMessage="1" showErrorMessage="1" sqref="E100:E101" xr:uid="{3157FA5F-C62D-45D1-9096-85284CB14501}">
      <formula1>$D$220:$D$222</formula1>
      <formula2>0</formula2>
    </dataValidation>
    <dataValidation type="list" allowBlank="1" showInputMessage="1" showErrorMessage="1" sqref="S15 S21:S50 S120:S161 S78:S90 S96:S113 S56:S72" xr:uid="{C187C8B4-D95A-49A9-B17F-80DFDE75C553}">
      <formula1>$Y$10:$Y$12</formula1>
      <formula2>0</formula2>
    </dataValidation>
    <dataValidation type="list" allowBlank="1" showInputMessage="1" showErrorMessage="1" sqref="E15:E16 E21:E51 E56:E73" xr:uid="{88E6C22C-C931-40A5-8B63-A80FAB2BCE2D}">
      <formula1>$D$196:$D$203</formula1>
      <formula2>0</formula2>
    </dataValidation>
    <dataValidation type="list" allowBlank="1" showInputMessage="1" showErrorMessage="1" sqref="R167:R171 R15:R16 R120:R161 R21:R51 R78:R91 R115 R96:R113 R56:R73" xr:uid="{B29F33F3-A17B-4EC4-896D-73F5739F735A}">
      <formula1>$C$180:$C$187</formula1>
      <formula2>0</formula2>
    </dataValidation>
    <dataValidation type="list" allowBlank="1" showInputMessage="1" showErrorMessage="1" sqref="M15:M16 M21:M51 M120:M161 M78:M91 M115 M96:M113 M56:M73" xr:uid="{F5FA7215-78E7-464D-BA2D-5D403D0E258C}">
      <formula1>$C$176:$C$178</formula1>
      <formula2>0</formula2>
    </dataValidation>
    <dataValidation type="list" allowBlank="1" showInputMessage="1" showErrorMessage="1" sqref="E162 M162:M163" xr:uid="{F2832077-DDAF-4116-B7DB-A409FD0A3D4D}">
      <formula1>#REF!</formula1>
      <formula2>0</formula2>
    </dataValidation>
    <dataValidation type="list" allowBlank="1" showInputMessage="1" showErrorMessage="1" sqref="F97 E96:E99 E115 E102:E113" xr:uid="{E65B5312-BF7A-410A-9AC2-5AC29E703CC1}">
      <formula1>$D$204:$D$206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10" firstPageNumber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18A9CA85BD302A428B5CB999F39D5364" ma:contentTypeVersion="11300" ma:contentTypeDescription="The base project type from which other project content types inherit their information." ma:contentTypeScope="" ma:versionID="64f87a50e91847c54dafb7cc33d125d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eba6a2d888a953973142b24da386ec3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L1560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5248/OC-BR</Approval_x0020_Number>
    <Phase xmlns="cdc7663a-08f0-4737-9e8c-148ce897a09c">PHASE_IMPLEMENTATION</Phase>
    <Document_x0020_Author xmlns="cdc7663a-08f0-4737-9e8c-148ce897a09c">Cordeiro Tiago de Barros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E-GOVERNMENT</TermName>
          <TermId xmlns="http://schemas.microsoft.com/office/infopath/2007/PartnerControls">281505e9-fdf9-47b0-b36a-d5df63f0fdea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516</Value>
      <Value>33</Value>
      <Value>30</Value>
      <Value>3</Value>
      <Value>31</Value>
    </TaxCatchAll>
    <Operation_x0020_Type xmlns="cdc7663a-08f0-4737-9e8c-148ce897a09c">Loan Operation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BR-L1560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>
      <Value>elaboração</Value>
      <Value>Investimento</Value>
      <Value>SN</Value>
      <Value>documentação técnica</Value>
      <Value>TRS/NÃO OBJEÇÕES</Value>
      <Value>Revisão</Value>
      <Value>Opções</Value>
      <Value>Método</Value>
      <Value>Número</Value>
      <Value>Categoria</Value>
      <Value>modalidade</Value>
      <Value>ENVIO</Value>
      <Value>ROBERTA</Value>
      <Value>Preços</Value>
      <Value>CP</Value>
      <Value>Datas Estimadas Comentários</Value>
      <Value>UNIDADE GESTORA</Value>
      <Value>Contrapartida</Value>
      <Value>capacitação</Value>
      <Value>Ex-Post</Value>
      <Value>NECESSÁRIO CONTRATO</Value>
      <Value>Numero PRISM Status</Value>
      <Value>licitação</Value>
      <Value>CD</Value>
      <Value>TJCE Solução tecnológica</Value>
    </Extracted_x0020_Keywords>
    <Approval_x0020_date xmlns="cdc7663a-08f0-4737-9e8c-148ce897a09c" xsi:nil="true"/>
    <_dlc_DocId xmlns="cdc7663a-08f0-4737-9e8c-148ce897a09c">EZSHARE-421719286-59</_dlc_DocId>
    <_dlc_DocIdUrl xmlns="cdc7663a-08f0-4737-9e8c-148ce897a09c">
      <Url>https://idbg.sharepoint.com/teams/EZ-BR-LON/BR-L1560/_layouts/15/DocIdRedir.aspx?ID=EZSHARE-421719286-59</Url>
      <Description>EZSHARE-421719286-59</Description>
    </_dlc_DocIdUrl>
  </documentManagement>
</p:properties>
</file>

<file path=customXml/itemProps1.xml><?xml version="1.0" encoding="utf-8"?>
<ds:datastoreItem xmlns:ds="http://schemas.openxmlformats.org/officeDocument/2006/customXml" ds:itemID="{6BAF4F84-9523-4489-97DE-ED9803EB11B8}"/>
</file>

<file path=customXml/itemProps2.xml><?xml version="1.0" encoding="utf-8"?>
<ds:datastoreItem xmlns:ds="http://schemas.openxmlformats.org/officeDocument/2006/customXml" ds:itemID="{A2735583-8C4D-4DD7-BF42-B0087F9B1C2F}"/>
</file>

<file path=customXml/itemProps3.xml><?xml version="1.0" encoding="utf-8"?>
<ds:datastoreItem xmlns:ds="http://schemas.openxmlformats.org/officeDocument/2006/customXml" ds:itemID="{2AB4431B-A57D-4630-9A22-394F40865A83}"/>
</file>

<file path=customXml/itemProps4.xml><?xml version="1.0" encoding="utf-8"?>
<ds:datastoreItem xmlns:ds="http://schemas.openxmlformats.org/officeDocument/2006/customXml" ds:itemID="{84F1882A-D99D-4082-9B02-1B5276C4DDA7}"/>
</file>

<file path=customXml/itemProps5.xml><?xml version="1.0" encoding="utf-8"?>
<ds:datastoreItem xmlns:ds="http://schemas.openxmlformats.org/officeDocument/2006/customXml" ds:itemID="{4A3F214B-4B22-4790-83A0-C49C33AAD2CA}"/>
</file>

<file path=customXml/itemProps6.xml><?xml version="1.0" encoding="utf-8"?>
<ds:datastoreItem xmlns:ds="http://schemas.openxmlformats.org/officeDocument/2006/customXml" ds:itemID="{46FFE60A-B061-4042-8716-F805A4D15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- PLANO DE AQUISIÇÕES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Cordeiro, Tiago de Barros</dc:creator>
  <cp:keywords/>
  <cp:lastModifiedBy>Cordeiro, Tiago de Barros</cp:lastModifiedBy>
  <dcterms:created xsi:type="dcterms:W3CDTF">2022-08-11T13:05:33Z</dcterms:created>
  <dcterms:modified xsi:type="dcterms:W3CDTF">2022-08-11T13:14:03Z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0x010100ACF722E9F6B0B149B0CD8BE2560A66720018A9CA85BD302A428B5CB999F39D5364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516;#E-GOVERNMENT|281505e9-fdf9-47b0-b36a-d5df63f0fdea</vt:lpwstr>
  </property>
  <property fmtid="{D5CDD505-2E9C-101B-9397-08002B2CF9AE}" pid="13" name="Fund IDB">
    <vt:lpwstr>33;#ORC|c028a4b2-ad8b-4cf4-9cac-a2ae6a778e23</vt:lpwstr>
  </property>
  <property fmtid="{D5CDD505-2E9C-101B-9397-08002B2CF9AE}" pid="14" name="Sector IDB">
    <vt:lpwstr>31;#REFORM / MODERNIZATION OF THE STATE|c8fda4a7-691a-4c65-b227-9825197b5cd2</vt:lpwstr>
  </property>
  <property fmtid="{D5CDD505-2E9C-101B-9397-08002B2CF9AE}" pid="15" name="_dlc_DocIdItemGuid">
    <vt:lpwstr>f2bfea90-07a4-4b93-8676-8e8bce91de36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