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80" yWindow="105" windowWidth="15600" windowHeight="9120" activeTab="2"/>
  </bookViews>
  <sheets>
    <sheet name="RRF" sheetId="1" r:id="rId1"/>
    <sheet name="MER" sheetId="2" r:id="rId2"/>
    <sheet name="MMR" sheetId="3" r:id="rId3"/>
    <sheet name="Settings" sheetId="4" state="hidden" r:id="rId4"/>
    <sheet name="Sheet1" sheetId="5" r:id="rId5"/>
  </sheets>
  <definedNames>
    <definedName name="Component1">RRF!$C$8</definedName>
    <definedName name="Component10">RRF!#REF!</definedName>
    <definedName name="Component11">RRF!#REF!</definedName>
    <definedName name="Component12">RRF!#REF!</definedName>
    <definedName name="Component13">RRF!#REF!</definedName>
    <definedName name="Component14">RRF!#REF!</definedName>
    <definedName name="Component15">RRF!#REF!</definedName>
    <definedName name="Component16">RRF!#REF!</definedName>
    <definedName name="Component17">RRF!#REF!</definedName>
    <definedName name="Component18">RRF!#REF!</definedName>
    <definedName name="Component19">RRF!#REF!</definedName>
    <definedName name="Component2">RRF!#REF!</definedName>
    <definedName name="Component20">RRF!#REF!</definedName>
    <definedName name="Component3">RRF!#REF!</definedName>
    <definedName name="Component4">RRF!$C$12</definedName>
    <definedName name="Component5">RRF!#REF!</definedName>
    <definedName name="Component6">RRF!#REF!</definedName>
    <definedName name="Component7">RRF!#REF!</definedName>
    <definedName name="Component8">RRF!#REF!</definedName>
    <definedName name="Component9">RRF!#REF!</definedName>
    <definedName name="Impact1">MER!$F$15</definedName>
    <definedName name="Impact10">MER!#REF!</definedName>
    <definedName name="Impact11">MER!#REF!</definedName>
    <definedName name="Impact12">MER!#REF!</definedName>
    <definedName name="Impact13">MER!#REF!</definedName>
    <definedName name="Impact14">MER!#REF!</definedName>
    <definedName name="Impact15">MER!#REF!</definedName>
    <definedName name="Impact16">MER!#REF!</definedName>
    <definedName name="Impact17">MER!#REF!</definedName>
    <definedName name="Impact18">MER!#REF!</definedName>
    <definedName name="Impact19">MER!#REF!</definedName>
    <definedName name="Impact2">MER!$F$17</definedName>
    <definedName name="Impact20">MER!#REF!</definedName>
    <definedName name="Impact3">MER!$F$18</definedName>
    <definedName name="Impact4">MER!$F$19</definedName>
    <definedName name="Impact5">MER!#REF!</definedName>
    <definedName name="Impact6">MER!#REF!</definedName>
    <definedName name="Impact7">MER!#REF!</definedName>
    <definedName name="Impact8">MER!#REF!</definedName>
    <definedName name="Impact9">MER!#REF!</definedName>
    <definedName name="Level1">MER!$J$15</definedName>
    <definedName name="Level10">MER!#REF!</definedName>
    <definedName name="Level11">MER!#REF!</definedName>
    <definedName name="Level12">MER!#REF!</definedName>
    <definedName name="Level13">MER!#REF!</definedName>
    <definedName name="Level14">MER!#REF!</definedName>
    <definedName name="Level15">MER!#REF!</definedName>
    <definedName name="Level16">MER!#REF!</definedName>
    <definedName name="Level17">MER!#REF!</definedName>
    <definedName name="Level18">MER!#REF!</definedName>
    <definedName name="Level19">MER!#REF!</definedName>
    <definedName name="Level2">MER!$J$17</definedName>
    <definedName name="Level20">MER!#REF!</definedName>
    <definedName name="Level3">MER!$J$18</definedName>
    <definedName name="Level4">MER!$J$19</definedName>
    <definedName name="Level5">MER!#REF!</definedName>
    <definedName name="Level6">MER!#REF!</definedName>
    <definedName name="Level7">MER!#REF!</definedName>
    <definedName name="Level8">MER!#REF!</definedName>
    <definedName name="Level9">MER!#REF!</definedName>
    <definedName name="_xlnm.Print_Area" localSheetId="1">MER!$B$2:$J$20</definedName>
    <definedName name="_xlnm.Print_Area" localSheetId="2">MMR!$C$9:$Q$40</definedName>
    <definedName name="_xlnm.Print_Area" localSheetId="0">RRF!$B$1:$G$12</definedName>
    <definedName name="_xlnm.Print_Titles" localSheetId="1">MER!$1:$14</definedName>
    <definedName name="_xlnm.Print_Titles" localSheetId="2">MMR!$9:$11</definedName>
    <definedName name="_xlnm.Print_Titles" localSheetId="0">RRF!$1:$7</definedName>
    <definedName name="Probability1">MER!$G$15</definedName>
    <definedName name="Probability10">MER!#REF!</definedName>
    <definedName name="Probability11">MER!#REF!</definedName>
    <definedName name="Probability12">MER!#REF!</definedName>
    <definedName name="Probability13">MER!#REF!</definedName>
    <definedName name="Probability14">MER!#REF!</definedName>
    <definedName name="Probability15">MER!#REF!</definedName>
    <definedName name="Probability16">MER!#REF!</definedName>
    <definedName name="Probability17">MER!#REF!</definedName>
    <definedName name="Probability18">MER!#REF!</definedName>
    <definedName name="Probability19">MER!#REF!</definedName>
    <definedName name="Probability2">MER!$G$17</definedName>
    <definedName name="Probability20">MER!#REF!</definedName>
    <definedName name="Probability3">MER!$G$18</definedName>
    <definedName name="Probability4">MER!$G$19</definedName>
    <definedName name="Probability5">MER!#REF!</definedName>
    <definedName name="Probability6">MER!#REF!</definedName>
    <definedName name="Probability7">MER!#REF!</definedName>
    <definedName name="Probability8">MER!#REF!</definedName>
    <definedName name="Probability9">MER!#REF!</definedName>
    <definedName name="Risk1">RRF!#REF!</definedName>
    <definedName name="Risk10">RRF!#REF!</definedName>
    <definedName name="Risk11">RRF!#REF!</definedName>
    <definedName name="Risk12">RRF!#REF!</definedName>
    <definedName name="Risk13">RRF!#REF!</definedName>
    <definedName name="Risk14">RRF!#REF!</definedName>
    <definedName name="Risk15">RRF!#REF!</definedName>
    <definedName name="Risk16">RRF!#REF!</definedName>
    <definedName name="Risk17">RRF!#REF!</definedName>
    <definedName name="Risk18">RRF!#REF!</definedName>
    <definedName name="Risk19">RRF!#REF!</definedName>
    <definedName name="Risk2">RRF!#REF!</definedName>
    <definedName name="Risk20">RRF!#REF!</definedName>
    <definedName name="Risk3">RRF!#REF!</definedName>
    <definedName name="Risk4">RRF!$E$12</definedName>
    <definedName name="Risk5">RRF!#REF!</definedName>
    <definedName name="Risk6">RRF!$E$8</definedName>
    <definedName name="Risk7">RRF!#REF!</definedName>
    <definedName name="Risk8">RRF!#REF!</definedName>
    <definedName name="Risk9">RRF!#REF!</definedName>
    <definedName name="Typeofrisk1">RRF!$D$8</definedName>
    <definedName name="Typeofrisk10">RRF!#REF!</definedName>
    <definedName name="Typeofrisk11">RRF!#REF!</definedName>
    <definedName name="Typeofrisk12">RRF!#REF!</definedName>
    <definedName name="Typeofrisk13">RRF!#REF!</definedName>
    <definedName name="Typeofrisk14">RRF!#REF!</definedName>
    <definedName name="Typeofrisk15">RRF!#REF!</definedName>
    <definedName name="Typeofrisk16">RRF!#REF!</definedName>
    <definedName name="Typeofrisk17">RRF!#REF!</definedName>
    <definedName name="Typeofrisk18">RRF!#REF!</definedName>
    <definedName name="Typeofrisk19">RRF!#REF!</definedName>
    <definedName name="Typeofrisk2">RRF!#REF!</definedName>
    <definedName name="Typeofrisk20">RRF!#REF!</definedName>
    <definedName name="Typeofrisk3">RRF!#REF!</definedName>
    <definedName name="Typeofrisk4">RRF!$D$12</definedName>
    <definedName name="Typeofrisk5">RRF!#REF!</definedName>
    <definedName name="Typeofrisk6">RRF!#REF!</definedName>
    <definedName name="Typeofrisk7">RRF!#REF!</definedName>
    <definedName name="Typeofrisk8">RRF!#REF!</definedName>
    <definedName name="Typeofrisk9">RRF!#REF!</definedName>
    <definedName name="Value1">MER!$I$15</definedName>
    <definedName name="Value10">MER!#REF!</definedName>
    <definedName name="Value11">MER!#REF!</definedName>
    <definedName name="Value12">MER!#REF!</definedName>
    <definedName name="Value13">MER!#REF!</definedName>
    <definedName name="Value14">MER!#REF!</definedName>
    <definedName name="Value15">MER!#REF!</definedName>
    <definedName name="Value16">MER!#REF!</definedName>
    <definedName name="Value17">MER!#REF!</definedName>
    <definedName name="Value18">MER!#REF!</definedName>
    <definedName name="Value19">MER!#REF!</definedName>
    <definedName name="Value2">MER!$I$17</definedName>
    <definedName name="Value20">MER!#REF!</definedName>
    <definedName name="Value3">MER!$I$18</definedName>
    <definedName name="Value4">MER!$I$19</definedName>
    <definedName name="Value5">MER!#REF!</definedName>
    <definedName name="Value6">MER!#REF!</definedName>
    <definedName name="Value7">MER!#REF!</definedName>
    <definedName name="Value8">MER!#REF!</definedName>
    <definedName name="Value9">MER!#REF!</definedName>
    <definedName name="Z_DA86ACB4_8139_420E_82FD_B396A71C0769_.wvu.PrintArea" localSheetId="1" hidden="1">MER!$B$2:$J$20</definedName>
    <definedName name="Z_DA86ACB4_8139_420E_82FD_B396A71C0769_.wvu.PrintArea" localSheetId="2" hidden="1">MMR!$C$9:$Q$40</definedName>
    <definedName name="Z_DA86ACB4_8139_420E_82FD_B396A71C0769_.wvu.PrintArea" localSheetId="0" hidden="1">RRF!$B$1:$G$12</definedName>
    <definedName name="Z_DA86ACB4_8139_420E_82FD_B396A71C0769_.wvu.PrintTitles" localSheetId="1" hidden="1">MER!$1:$14</definedName>
    <definedName name="Z_DA86ACB4_8139_420E_82FD_B396A71C0769_.wvu.PrintTitles" localSheetId="2" hidden="1">MMR!$9:$11</definedName>
    <definedName name="Z_DA86ACB4_8139_420E_82FD_B396A71C0769_.wvu.PrintTitles" localSheetId="0" hidden="1">RRF!$1:$7</definedName>
    <definedName name="Z_DA86ACB4_8139_420E_82FD_B396A71C0769_.wvu.Rows" localSheetId="2" hidden="1">MMR!$107:$108</definedName>
  </definedNames>
  <calcPr calcId="145621"/>
  <customWorkbookViews>
    <customWorkbookView name="Test - Personal View" guid="{DA86ACB4-8139-420E-82FD-B396A71C0769}" mergeInterval="0" personalView="1" maximized="1" windowWidth="1916" windowHeight="855" activeSheetId="3"/>
  </customWorkbookViews>
</workbook>
</file>

<file path=xl/calcChain.xml><?xml version="1.0" encoding="utf-8"?>
<calcChain xmlns="http://schemas.openxmlformats.org/spreadsheetml/2006/main">
  <c r="H15" i="2" l="1"/>
  <c r="G16" i="3"/>
  <c r="G24" i="3"/>
  <c r="H17" i="2" l="1"/>
  <c r="E24" i="3"/>
  <c r="E18" i="2"/>
  <c r="E32" i="3" s="1"/>
  <c r="E17" i="2"/>
  <c r="E16" i="2"/>
  <c r="E16" i="3" s="1"/>
  <c r="D18" i="2"/>
  <c r="D17" i="2"/>
  <c r="D16" i="2"/>
  <c r="J18" i="2"/>
  <c r="J16" i="2"/>
  <c r="H16" i="2"/>
  <c r="J17" i="2"/>
  <c r="E8" i="1"/>
  <c r="D12" i="3"/>
  <c r="D15" i="2"/>
  <c r="E12" i="1"/>
  <c r="E19" i="2"/>
  <c r="E15" i="2"/>
  <c r="D19" i="2" l="1"/>
  <c r="D37" i="3"/>
  <c r="C37" i="3"/>
  <c r="C12" i="3"/>
  <c r="C19" i="2"/>
  <c r="C15" i="2"/>
  <c r="H19" i="2"/>
  <c r="F12" i="3"/>
  <c r="F37" i="3"/>
  <c r="J15" i="2"/>
  <c r="G12" i="3" s="1"/>
  <c r="J19" i="2"/>
  <c r="G37" i="3" s="1"/>
</calcChain>
</file>

<file path=xl/comments1.xml><?xml version="1.0" encoding="utf-8"?>
<comments xmlns="http://schemas.openxmlformats.org/spreadsheetml/2006/main">
  <authors>
    <author>Sanchez, Juan Carlos</author>
  </authors>
  <commentList>
    <comment ref="D7" authorId="0" guid="{0EF9AE1E-3368-4B00-A8D0-8EAC75DFC167}">
      <text>
        <r>
          <rPr>
            <b/>
            <sz val="8"/>
            <color indexed="81"/>
            <rFont val="Tahoma"/>
            <family val="2"/>
          </rPr>
          <t>Seleccione un tipo de riesgo de la lista</t>
        </r>
        <r>
          <rPr>
            <sz val="8"/>
            <color indexed="81"/>
            <rFont val="Tahoma"/>
            <family val="2"/>
          </rPr>
          <t xml:space="preserve">
</t>
        </r>
      </text>
    </comment>
  </commentList>
</comments>
</file>

<file path=xl/comments2.xml><?xml version="1.0" encoding="utf-8"?>
<comments xmlns="http://schemas.openxmlformats.org/spreadsheetml/2006/main">
  <authors>
    <author>veronicao</author>
    <author>jorgeq</author>
  </authors>
  <commentList>
    <comment ref="I10" authorId="0" guid="{921DEB6C-7CBE-43D3-AF47-251C06B78B25}">
      <text>
        <r>
          <rPr>
            <sz val="8"/>
            <color indexed="81"/>
            <rFont val="Tahoma"/>
            <family val="2"/>
          </rPr>
          <t xml:space="preserve">Describir la manera de llevar a cabo la actividad prevista como acción de mitigación. Ejemplo: contratación de consultor  para revisión ex-post. 
</t>
        </r>
      </text>
    </comment>
    <comment ref="O10" authorId="1" guid="{FB8B4081-41F9-4F71-9686-D76F19952822}">
      <text>
        <r>
          <rPr>
            <sz val="10"/>
            <color indexed="81"/>
            <rFont val="Tahoma"/>
            <family val="2"/>
          </rPr>
          <t>Describir cómo se verificará que la actividad de mitigación fue realizada. El indicador de cumplimiento debe permitir medir la efectividad de la acción de mitigación. Ejemplo, informe de revisión ex-post del consultor, discutido y aceptado por el Cliente y el Banco.</t>
        </r>
      </text>
    </comment>
  </commentList>
</comments>
</file>

<file path=xl/sharedStrings.xml><?xml version="1.0" encoding="utf-8"?>
<sst xmlns="http://schemas.openxmlformats.org/spreadsheetml/2006/main" count="344" uniqueCount="266">
  <si>
    <t>Presupuesto</t>
  </si>
  <si>
    <t>Responsable</t>
  </si>
  <si>
    <t>Riesgo</t>
  </si>
  <si>
    <t>Impacto</t>
  </si>
  <si>
    <t>Valor</t>
  </si>
  <si>
    <t>Probabilidad</t>
  </si>
  <si>
    <t>Alto</t>
  </si>
  <si>
    <t>Bajo</t>
  </si>
  <si>
    <t>Medio</t>
  </si>
  <si>
    <t>BANCO INTERAMERICANO DE DESARROLLO</t>
  </si>
  <si>
    <t>Nivel</t>
  </si>
  <si>
    <t xml:space="preserve">GESTIÓN DE RIESGO EN PROYECTOS </t>
  </si>
  <si>
    <t>REGISTRO DE RIESGOS Y FACTORES DE PROBABILIDAD</t>
  </si>
  <si>
    <t>Tipo de Riesgo</t>
  </si>
  <si>
    <t>4</t>
  </si>
  <si>
    <t>SETTINGS</t>
  </si>
  <si>
    <t>LABELS</t>
  </si>
  <si>
    <t>RiskLabel</t>
  </si>
  <si>
    <t>Risk</t>
  </si>
  <si>
    <t>ComponentLabel</t>
  </si>
  <si>
    <t>Component</t>
  </si>
  <si>
    <t>Type of Risk Label</t>
  </si>
  <si>
    <t>Type of Risk</t>
  </si>
  <si>
    <t>Probability Factor Statement</t>
  </si>
  <si>
    <t>Probability Factor Statement Label</t>
  </si>
  <si>
    <t>Impact Statement</t>
  </si>
  <si>
    <t>Impact Statement Level</t>
  </si>
  <si>
    <t>Impact Value Label</t>
  </si>
  <si>
    <t xml:space="preserve">Impact Value </t>
  </si>
  <si>
    <t>Probability Value Label</t>
  </si>
  <si>
    <t>Probability Value</t>
  </si>
  <si>
    <t>Calification</t>
  </si>
  <si>
    <t>Calification Value Label</t>
  </si>
  <si>
    <t>Level</t>
  </si>
  <si>
    <t xml:space="preserve">Value </t>
  </si>
  <si>
    <t>Risk Value Label</t>
  </si>
  <si>
    <t>Risk Level Label</t>
  </si>
  <si>
    <t>Desarrollo</t>
  </si>
  <si>
    <t>Activity Label</t>
  </si>
  <si>
    <t>Monitoring Date Label</t>
  </si>
  <si>
    <t>Reputación</t>
  </si>
  <si>
    <t>Monitoreo y Rendición de Cuentas</t>
  </si>
  <si>
    <t>Fiduciarios</t>
  </si>
  <si>
    <t>Component1</t>
  </si>
  <si>
    <t>Component2</t>
  </si>
  <si>
    <t>Component3</t>
  </si>
  <si>
    <t>Component4</t>
  </si>
  <si>
    <t>Component5</t>
  </si>
  <si>
    <t>Component6</t>
  </si>
  <si>
    <t>Component7</t>
  </si>
  <si>
    <t>Component8</t>
  </si>
  <si>
    <t>Component9</t>
  </si>
  <si>
    <t>Component10</t>
  </si>
  <si>
    <t>Component11</t>
  </si>
  <si>
    <t>Component12</t>
  </si>
  <si>
    <t>Component13</t>
  </si>
  <si>
    <t>Component14</t>
  </si>
  <si>
    <t>Component15</t>
  </si>
  <si>
    <t>Component16</t>
  </si>
  <si>
    <t>Component17</t>
  </si>
  <si>
    <t>Component18</t>
  </si>
  <si>
    <t>Component19</t>
  </si>
  <si>
    <t>Component20</t>
  </si>
  <si>
    <t>Risk1</t>
  </si>
  <si>
    <t>Risk2</t>
  </si>
  <si>
    <t>Risk3</t>
  </si>
  <si>
    <t>Risk4</t>
  </si>
  <si>
    <t>Risk5</t>
  </si>
  <si>
    <t>Risk6</t>
  </si>
  <si>
    <t>Risk7</t>
  </si>
  <si>
    <t>Risk8</t>
  </si>
  <si>
    <t>Risk9</t>
  </si>
  <si>
    <t>Risk10</t>
  </si>
  <si>
    <t>Risk11</t>
  </si>
  <si>
    <t>Risk12</t>
  </si>
  <si>
    <t>Risk13</t>
  </si>
  <si>
    <t>Risk14</t>
  </si>
  <si>
    <t>Risk15</t>
  </si>
  <si>
    <t>Risk16</t>
  </si>
  <si>
    <t>Risk17</t>
  </si>
  <si>
    <t>Risk18</t>
  </si>
  <si>
    <t>Risk19</t>
  </si>
  <si>
    <t>Risk20</t>
  </si>
  <si>
    <t>Typeofrisk1</t>
  </si>
  <si>
    <t>Typeofrisk2</t>
  </si>
  <si>
    <t>Typeofrisk3</t>
  </si>
  <si>
    <t>Typeofrisk4</t>
  </si>
  <si>
    <t>Typeofrisk5</t>
  </si>
  <si>
    <t>Typeofrisk6</t>
  </si>
  <si>
    <t>Typeofrisk7</t>
  </si>
  <si>
    <t>Typeofrisk8</t>
  </si>
  <si>
    <t>Typeofrisk9</t>
  </si>
  <si>
    <t>Typeofrisk10</t>
  </si>
  <si>
    <t>Typeofrisk11</t>
  </si>
  <si>
    <t>Typeofrisk12</t>
  </si>
  <si>
    <t>Typeofrisk13</t>
  </si>
  <si>
    <t>Typeofrisk14</t>
  </si>
  <si>
    <t>Typeofrisk15</t>
  </si>
  <si>
    <t>Typeofrisk16</t>
  </si>
  <si>
    <t>Typeofrisk17</t>
  </si>
  <si>
    <t>Typeofrisk18</t>
  </si>
  <si>
    <t>Typeofrisk19</t>
  </si>
  <si>
    <t>Typeofrisk20</t>
  </si>
  <si>
    <t xml:space="preserve">                     BANCO INTERAMERICANO DE DESARROLLO</t>
  </si>
  <si>
    <t xml:space="preserve">                        GESTIÓN DE RIESGO EN PROYECTOS </t>
  </si>
  <si>
    <t xml:space="preserve">             MATRIZ DE EVALUACIÓN DE RIESGOS</t>
  </si>
  <si>
    <t>Impact1</t>
  </si>
  <si>
    <t>Impact2</t>
  </si>
  <si>
    <t>Impact3</t>
  </si>
  <si>
    <t>Impact4</t>
  </si>
  <si>
    <t>Impact5</t>
  </si>
  <si>
    <t>Impact6</t>
  </si>
  <si>
    <t>Impact7</t>
  </si>
  <si>
    <t>Impact8</t>
  </si>
  <si>
    <t>Impact9</t>
  </si>
  <si>
    <t>Impact10</t>
  </si>
  <si>
    <t>Impact11</t>
  </si>
  <si>
    <t>Impact12</t>
  </si>
  <si>
    <t>Impact13</t>
  </si>
  <si>
    <t>Impact14</t>
  </si>
  <si>
    <t>Impact15</t>
  </si>
  <si>
    <t>Impact16</t>
  </si>
  <si>
    <t>Impact17</t>
  </si>
  <si>
    <t>Impact18</t>
  </si>
  <si>
    <t>Impact19</t>
  </si>
  <si>
    <t>Impact20</t>
  </si>
  <si>
    <t>Probability1</t>
  </si>
  <si>
    <t>Probability2</t>
  </si>
  <si>
    <t>Probability3</t>
  </si>
  <si>
    <t>Probability4</t>
  </si>
  <si>
    <t>Probability5</t>
  </si>
  <si>
    <t>Probability6</t>
  </si>
  <si>
    <t>Probability7</t>
  </si>
  <si>
    <t>Probability8</t>
  </si>
  <si>
    <t>Probability9</t>
  </si>
  <si>
    <t>Probability10</t>
  </si>
  <si>
    <t>Probability11</t>
  </si>
  <si>
    <t>Probability12</t>
  </si>
  <si>
    <t>Probability13</t>
  </si>
  <si>
    <t>Probability14</t>
  </si>
  <si>
    <t>Probability15</t>
  </si>
  <si>
    <t>Probability16</t>
  </si>
  <si>
    <t>Probability17</t>
  </si>
  <si>
    <t>Probability18</t>
  </si>
  <si>
    <t>Probability19</t>
  </si>
  <si>
    <t>Probability20</t>
  </si>
  <si>
    <t>Value1</t>
  </si>
  <si>
    <t>Value2</t>
  </si>
  <si>
    <t>Value3</t>
  </si>
  <si>
    <t>Value4</t>
  </si>
  <si>
    <t>Value5</t>
  </si>
  <si>
    <t>Value6</t>
  </si>
  <si>
    <t>Value7</t>
  </si>
  <si>
    <t>Value8</t>
  </si>
  <si>
    <t>Value9</t>
  </si>
  <si>
    <t>Value10</t>
  </si>
  <si>
    <t>Value11</t>
  </si>
  <si>
    <t>Value12</t>
  </si>
  <si>
    <t>Value13</t>
  </si>
  <si>
    <t>Value14</t>
  </si>
  <si>
    <t>Value15</t>
  </si>
  <si>
    <t>Value16</t>
  </si>
  <si>
    <t>Value17</t>
  </si>
  <si>
    <t>Value18</t>
  </si>
  <si>
    <t>Value19</t>
  </si>
  <si>
    <t>Value20</t>
  </si>
  <si>
    <t>Level1</t>
  </si>
  <si>
    <t>Level2</t>
  </si>
  <si>
    <t>Level3</t>
  </si>
  <si>
    <t>Level4</t>
  </si>
  <si>
    <t>Level5</t>
  </si>
  <si>
    <t>Level6</t>
  </si>
  <si>
    <t>Level7</t>
  </si>
  <si>
    <t>Level8</t>
  </si>
  <si>
    <t>Level9</t>
  </si>
  <si>
    <t>Level10</t>
  </si>
  <si>
    <t>Level11</t>
  </si>
  <si>
    <t>Level12</t>
  </si>
  <si>
    <t>Level13</t>
  </si>
  <si>
    <t>Level14</t>
  </si>
  <si>
    <t>Level15</t>
  </si>
  <si>
    <t>Level16</t>
  </si>
  <si>
    <t>Level17</t>
  </si>
  <si>
    <t>Level18</t>
  </si>
  <si>
    <t>Level19</t>
  </si>
  <si>
    <t>Level20</t>
  </si>
  <si>
    <t>Factor de probabilidad</t>
  </si>
  <si>
    <t>Componente/Producto</t>
  </si>
  <si>
    <t>Clasificación Riesgo</t>
  </si>
  <si>
    <r>
      <rPr>
        <b/>
        <sz val="10"/>
        <color indexed="9"/>
        <rFont val="Arial"/>
        <family val="2"/>
      </rPr>
      <t>Calificación</t>
    </r>
    <r>
      <rPr>
        <b/>
        <sz val="8"/>
        <color indexed="9"/>
        <rFont val="Arial"/>
        <family val="2"/>
      </rPr>
      <t xml:space="preserve">   </t>
    </r>
    <r>
      <rPr>
        <b/>
        <sz val="6"/>
        <color indexed="9"/>
        <rFont val="Arial"/>
        <family val="2"/>
      </rPr>
      <t>(Probabilidad x Impacto)</t>
    </r>
  </si>
  <si>
    <t>Cómo se realizará la actividad?</t>
  </si>
  <si>
    <t>Nombre</t>
  </si>
  <si>
    <t>Institución</t>
  </si>
  <si>
    <t>Indicador de Cumplimiento</t>
  </si>
  <si>
    <t>Agencia Ejecutora</t>
  </si>
  <si>
    <t>BID</t>
  </si>
  <si>
    <t>Activity</t>
  </si>
  <si>
    <t>How is the activity to be done Label</t>
  </si>
  <si>
    <t>How is the activity to be done</t>
  </si>
  <si>
    <t>Budget Label</t>
  </si>
  <si>
    <t>Budget</t>
  </si>
  <si>
    <t>Beginning Date Label</t>
  </si>
  <si>
    <t>Ending Date Label</t>
  </si>
  <si>
    <t>Beginning Date (DD. MM.YY)</t>
  </si>
  <si>
    <t>Ending Date (DD.MM.YY)</t>
  </si>
  <si>
    <t>Responsible Label</t>
  </si>
  <si>
    <t>Responsible</t>
  </si>
  <si>
    <t>Responsible Name Label</t>
  </si>
  <si>
    <t>Name</t>
  </si>
  <si>
    <t>Responsabible Institution</t>
  </si>
  <si>
    <t>Institution</t>
  </si>
  <si>
    <t>Monitoring Date</t>
  </si>
  <si>
    <t>Executing Agency Monitoring Date</t>
  </si>
  <si>
    <t>Executing Agency</t>
  </si>
  <si>
    <t xml:space="preserve">IDB Monitoring Date </t>
  </si>
  <si>
    <t>IDB</t>
  </si>
  <si>
    <t>Componente / Producto</t>
  </si>
  <si>
    <t>MATRIZ DE MITIGACIÓN DE RIESGOS</t>
  </si>
  <si>
    <t xml:space="preserve">Actividad </t>
  </si>
  <si>
    <r>
      <t xml:space="preserve">Fecha Inicio </t>
    </r>
    <r>
      <rPr>
        <b/>
        <sz val="8"/>
        <rFont val="Arial"/>
        <family val="2"/>
      </rPr>
      <t>(DD.MM.AA)</t>
    </r>
  </si>
  <si>
    <r>
      <t xml:space="preserve">Fecha Fin </t>
    </r>
    <r>
      <rPr>
        <b/>
        <sz val="8"/>
        <rFont val="Arial"/>
        <family val="2"/>
      </rPr>
      <t>(DD.MM.AA)</t>
    </r>
  </si>
  <si>
    <r>
      <t>Fecha Monitoreo</t>
    </r>
    <r>
      <rPr>
        <b/>
        <sz val="8"/>
        <rFont val="Arial"/>
        <family val="2"/>
      </rPr>
      <t xml:space="preserve"> (DD.MM.AA)</t>
    </r>
  </si>
  <si>
    <t xml:space="preserve"> </t>
  </si>
  <si>
    <t>Nº</t>
  </si>
  <si>
    <t>Gestión Pública y Gobernabilidad</t>
  </si>
  <si>
    <t>Sostenibilidad Ambiental y Social</t>
  </si>
  <si>
    <t>Macroeconómicos y Sostenibilidad Fiscal</t>
  </si>
  <si>
    <r>
      <rPr>
        <b/>
        <sz val="10"/>
        <color indexed="9"/>
        <rFont val="Arial"/>
        <family val="2"/>
      </rPr>
      <t xml:space="preserve">Calificación  </t>
    </r>
    <r>
      <rPr>
        <b/>
        <sz val="8"/>
        <color indexed="9"/>
        <rFont val="Arial"/>
        <family val="2"/>
      </rPr>
      <t xml:space="preserve"> </t>
    </r>
    <r>
      <rPr>
        <b/>
        <sz val="6"/>
        <color indexed="9"/>
        <rFont val="Arial"/>
        <family val="2"/>
      </rPr>
      <t>(Probabilidad  Impacto)</t>
    </r>
  </si>
  <si>
    <t>N/A</t>
  </si>
  <si>
    <t>1er año</t>
  </si>
  <si>
    <t>Anual</t>
  </si>
  <si>
    <t>Semestral</t>
  </si>
  <si>
    <t>Talleres de capacitación en adquisiciones y revisión ex-ante de las licitaciones durante los primeros 12 meses de ejecución</t>
  </si>
  <si>
    <t>Talleres de capacitación son impartidos tres o cuatro veces al año em COF/CBR</t>
  </si>
  <si>
    <t>Cumplimiento del Plan Anual de Adquisiciones</t>
  </si>
  <si>
    <t>POA y PA</t>
  </si>
  <si>
    <t>2do año</t>
  </si>
  <si>
    <t>Cumplimiento del Plan Operativo Anual y del Plan Anual de Adquisiciones</t>
  </si>
  <si>
    <t xml:space="preserve">Programación adecuada del POA y del PA para prever limitaciones impuestas por la elección </t>
  </si>
  <si>
    <t>2</t>
  </si>
  <si>
    <t>3</t>
  </si>
  <si>
    <t>5</t>
  </si>
  <si>
    <t>Macroeconómicos y estabilidad fiscal</t>
  </si>
  <si>
    <t>Eventuales atrasos en el reasentamiento de las familias debidos a cualquier complicación en los procesos para obtener la propiedad legal de los terrenos o resistencia de algunas familias a salir de su residencia actual.</t>
  </si>
  <si>
    <t xml:space="preserve">Dificultades en la obtención de las licencias ambientales. Existe el riesgo de que produzca atrasos en la ejecución de las obras.  </t>
  </si>
  <si>
    <t>Elecciones municipales em octubre de 2016, debido a las cuales existe el riesgo de descontinuidad em la ejecución del Programa y limitación legal temporal para la firma de contratos.</t>
  </si>
  <si>
    <t>El crecimiento económico en Brasil sigue bajo aunque con indicios recientes de una recuperación moderada en el corto plazo. Las proyecciones de crecimiento para 2014 son entre 1,65% y 2,0%. La inflación se ha mantenido persistentemente por arriba del centro de la banda objetivo del Banco Central (4.5% +- 2%), oscilando cerca del límite superior, mientras que el ciclo restrictivo de política monetaria está terminándose. Por su parte, no existen riesgos significativos para la sustentabilidad de la deuda pública dentro del actual contexto de política fiscal. La meta de superávit público primario para 2014 se ha fijado en 1.9% del PIB. El alto nivel de las reservas internacionales y el tipo de cambio flexible actúan como mitigadores de riesgos de la balanza de pagos. El sistema financiero se encuentra bien capitalizado y los bancos presentan indicadores financieros favorables. Por otra parte, la expansión del crédito a las familias en los últimos años ha resultado en un aumento en sus niveles de endeudamiento.  Bajo las condiciones actuales estos niveles parecen sostenibles pero podrían tener efectos adversos en caso de una prolongada desaceleración económica que afecte fuertemente al mercado de trabajo y los ingresos de las familias.</t>
  </si>
  <si>
    <t>Imprevistos macroeconómicos externos afectando las finanzas públicas  - reflejadas en un aumento excesivo de costos del proyecto.</t>
  </si>
  <si>
    <t>N.A.</t>
  </si>
  <si>
    <t>Consultorías socio ambientales</t>
  </si>
  <si>
    <t>US$ 40.000</t>
  </si>
  <si>
    <t>Consutorías y apoyo del Banco</t>
  </si>
  <si>
    <t>En el período de 6 meses antes de las elecciones es prohibida la contratación de obras y firma de contratos.  Sin embargo esto no afecta las obras y servicios ya contratados.  Se espera que todos los contratos importantes del programa estén firmados hasta el primer semestre de 2016.</t>
  </si>
  <si>
    <t xml:space="preserve">Pueden siempre ocurrir imprevistos en las actividades de reasentamiento.  Los factores de probabilidad incluyen retrasos en la conclusión de viviendas para los reasentados y resistencia de las familias a  trasladarse. </t>
  </si>
  <si>
    <t>Dificultades técnicas en la preparación de estudios;  obstáculos burocraticos en la tramitación de las licencias ambientales.</t>
  </si>
  <si>
    <t>Plan de Resasentamiento en comunicación con la comunidad y trabajo social junto a las familias a reasentar</t>
  </si>
  <si>
    <t>Cumplimiento del Plan Operativo Anual</t>
  </si>
  <si>
    <t>N.A. (factor externo al programa)</t>
  </si>
  <si>
    <t>Capacitación del equipo y asistencia técnica mediante consultorías para la preparación de los estudios requeridos para las licencias.</t>
  </si>
  <si>
    <t>US$ 10.000</t>
  </si>
  <si>
    <t xml:space="preserve">Desconocimiento de las políticas del Banco por parte del equipo a cargo de la ejecución </t>
  </si>
  <si>
    <t>Retrasos en la ejecución de los proyectos por falta de experiencia del equipo local en procedimientos de adquisición del Banco y de los controles financieros-contables.</t>
  </si>
  <si>
    <t>implantación de un sistema gerencial para generar los informes requeridos, así como para realizar la gestión financiera-contable del programa</t>
  </si>
  <si>
    <t>Condición previa al primer desembolso del programa</t>
  </si>
  <si>
    <t>4to año</t>
  </si>
  <si>
    <t>Condición previa de primer desembolso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</si>
</sst>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b/>
      <sz val="10"/>
      <name val="Arial"/>
      <family val="2"/>
    </font>
    <font>
      <b/>
      <sz val="10"/>
      <color indexed="12"/>
      <name val="Arial"/>
      <family val="2"/>
    </font>
    <font>
      <sz val="10"/>
      <name val="Arial"/>
      <family val="2"/>
    </font>
    <font>
      <b/>
      <sz val="10"/>
      <color indexed="9"/>
      <name val="Arial"/>
      <family val="2"/>
    </font>
    <font>
      <b/>
      <sz val="10"/>
      <name val="Arial"/>
      <family val="2"/>
    </font>
    <font>
      <sz val="10"/>
      <name val="Arial"/>
      <family val="2"/>
    </font>
    <font>
      <b/>
      <sz val="9"/>
      <name val="Arial Narrow"/>
      <family val="2"/>
    </font>
    <font>
      <b/>
      <sz val="16"/>
      <name val="Arial"/>
      <family val="2"/>
    </font>
    <font>
      <b/>
      <sz val="12"/>
      <name val="Arial"/>
      <family val="2"/>
    </font>
    <font>
      <b/>
      <sz val="10"/>
      <color indexed="9"/>
      <name val="Arial"/>
      <family val="2"/>
    </font>
    <font>
      <b/>
      <sz val="8"/>
      <color indexed="9"/>
      <name val="Arial"/>
      <family val="2"/>
    </font>
    <font>
      <sz val="10"/>
      <color indexed="9"/>
      <name val="Arial"/>
      <family val="2"/>
    </font>
    <font>
      <b/>
      <sz val="6"/>
      <color indexed="9"/>
      <name val="Arial"/>
      <family val="2"/>
    </font>
    <font>
      <sz val="8"/>
      <color indexed="81"/>
      <name val="Tahoma"/>
      <family val="2"/>
    </font>
    <font>
      <b/>
      <sz val="8"/>
      <color indexed="81"/>
      <name val="Tahoma"/>
      <family val="2"/>
    </font>
    <font>
      <sz val="10"/>
      <color indexed="10"/>
      <name val="Arial"/>
      <family val="2"/>
    </font>
    <font>
      <b/>
      <sz val="8"/>
      <name val="Arial"/>
      <family val="2"/>
    </font>
    <font>
      <sz val="10"/>
      <color indexed="81"/>
      <name val="Tahoma"/>
      <family val="2"/>
    </font>
    <font>
      <b/>
      <sz val="14"/>
      <name val="Arial"/>
      <family val="2"/>
    </font>
    <font>
      <sz val="8"/>
      <name val="Arial"/>
      <family val="2"/>
    </font>
    <font>
      <sz val="9"/>
      <name val="Arial"/>
      <family val="2"/>
    </font>
  </fonts>
  <fills count="1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55"/>
        <bgColor indexed="64"/>
      </patternFill>
    </fill>
    <fill>
      <patternFill patternType="solid">
        <fgColor indexed="18"/>
        <bgColor indexed="64"/>
      </patternFill>
    </fill>
    <fill>
      <patternFill patternType="solid">
        <fgColor indexed="9"/>
        <bgColor indexed="26"/>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219">
    <xf numFmtId="0" fontId="0" fillId="0" borderId="0" xfId="0"/>
    <xf numFmtId="0" fontId="0" fillId="2" borderId="0" xfId="0" applyFill="1" applyProtection="1">
      <protection locked="0"/>
    </xf>
    <xf numFmtId="0" fontId="3" fillId="2" borderId="1" xfId="0" applyFont="1" applyFill="1" applyBorder="1" applyAlignment="1" applyProtection="1">
      <alignment horizontal="center" vertical="center"/>
      <protection locked="0"/>
    </xf>
    <xf numFmtId="0" fontId="4" fillId="0" borderId="1" xfId="0" applyFont="1" applyBorder="1" applyAlignment="1" applyProtection="1">
      <alignment horizontal="left" wrapText="1"/>
      <protection locked="0"/>
    </xf>
    <xf numFmtId="0" fontId="2" fillId="2" borderId="0" xfId="0" applyFont="1" applyFill="1" applyAlignment="1" applyProtection="1">
      <alignment horizontal="left"/>
      <protection locked="0"/>
    </xf>
    <xf numFmtId="0" fontId="2" fillId="2" borderId="0" xfId="0" applyFont="1" applyFill="1" applyBorder="1" applyAlignment="1" applyProtection="1">
      <alignment horizontal="left"/>
      <protection locked="0"/>
    </xf>
    <xf numFmtId="0" fontId="0" fillId="2" borderId="0" xfId="0" applyFill="1" applyAlignment="1" applyProtection="1">
      <alignment horizontal="left"/>
      <protection locked="0"/>
    </xf>
    <xf numFmtId="0" fontId="4" fillId="2" borderId="1" xfId="0" applyNumberFormat="1" applyFont="1" applyFill="1" applyBorder="1" applyAlignment="1" applyProtection="1">
      <alignment horizontal="left" vertical="top"/>
      <protection locked="0"/>
    </xf>
    <xf numFmtId="0" fontId="0" fillId="2" borderId="0" xfId="0" applyFill="1" applyBorder="1" applyAlignment="1" applyProtection="1">
      <alignment horizontal="left"/>
      <protection locked="0"/>
    </xf>
    <xf numFmtId="0" fontId="0" fillId="2" borderId="0" xfId="0" applyFill="1"/>
    <xf numFmtId="0" fontId="4" fillId="2" borderId="2" xfId="0" applyNumberFormat="1" applyFont="1" applyFill="1" applyBorder="1" applyAlignment="1" applyProtection="1">
      <alignment horizontal="left" vertical="top"/>
      <protection locked="0"/>
    </xf>
    <xf numFmtId="0" fontId="3" fillId="2" borderId="2" xfId="0"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justify"/>
    </xf>
    <xf numFmtId="0" fontId="2" fillId="2" borderId="0" xfId="0" applyFont="1" applyFill="1"/>
    <xf numFmtId="0" fontId="0" fillId="3" borderId="0" xfId="0" applyFill="1"/>
    <xf numFmtId="0" fontId="4" fillId="2" borderId="1" xfId="0" applyFont="1" applyFill="1" applyBorder="1"/>
    <xf numFmtId="0" fontId="4" fillId="3" borderId="0" xfId="0" applyFont="1" applyFill="1"/>
    <xf numFmtId="0" fontId="0" fillId="2" borderId="1" xfId="0" applyFill="1" applyBorder="1"/>
    <xf numFmtId="0" fontId="10" fillId="2" borderId="0" xfId="0" applyFont="1" applyFill="1"/>
    <xf numFmtId="0" fontId="9" fillId="2" borderId="0" xfId="0" applyFont="1" applyFill="1"/>
    <xf numFmtId="0" fontId="2" fillId="3" borderId="0" xfId="0" applyFont="1" applyFill="1"/>
    <xf numFmtId="0" fontId="0" fillId="4" borderId="0" xfId="0" applyFill="1" applyBorder="1"/>
    <xf numFmtId="0" fontId="0" fillId="4" borderId="0" xfId="0" applyFill="1"/>
    <xf numFmtId="0" fontId="8" fillId="4" borderId="0" xfId="0" applyFont="1" applyFill="1" applyAlignment="1">
      <alignment horizontal="left"/>
    </xf>
    <xf numFmtId="0" fontId="0" fillId="4" borderId="0" xfId="0" applyFill="1" applyAlignment="1">
      <alignment horizontal="center"/>
    </xf>
    <xf numFmtId="0" fontId="0" fillId="4" borderId="0" xfId="0" applyFill="1" applyAlignment="1">
      <alignment horizontal="left"/>
    </xf>
    <xf numFmtId="0" fontId="7" fillId="4" borderId="0" xfId="0" applyFont="1" applyFill="1" applyAlignment="1">
      <alignment horizontal="left"/>
    </xf>
    <xf numFmtId="0" fontId="11" fillId="5" borderId="1" xfId="0" applyFont="1" applyFill="1" applyBorder="1" applyAlignment="1" applyProtection="1">
      <alignment horizontal="center" vertical="center"/>
      <protection locked="0"/>
    </xf>
    <xf numFmtId="0" fontId="0" fillId="2" borderId="0" xfId="0" applyFill="1" applyProtection="1"/>
    <xf numFmtId="0" fontId="9" fillId="2" borderId="0" xfId="0" applyFont="1" applyFill="1" applyBorder="1" applyAlignment="1" applyProtection="1">
      <alignment vertical="center"/>
      <protection locked="0"/>
    </xf>
    <xf numFmtId="0" fontId="12" fillId="5" borderId="1"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0" fillId="2" borderId="0" xfId="0" applyFill="1" applyBorder="1" applyProtection="1">
      <protection locked="0"/>
    </xf>
    <xf numFmtId="0" fontId="3" fillId="8" borderId="1" xfId="0" applyFont="1" applyFill="1" applyBorder="1" applyAlignment="1" applyProtection="1">
      <alignment horizontal="center"/>
      <protection locked="0"/>
    </xf>
    <xf numFmtId="0" fontId="11" fillId="5" borderId="6" xfId="0" applyFont="1" applyFill="1" applyBorder="1" applyAlignment="1" applyProtection="1">
      <alignment horizontal="centerContinuous" vertical="center"/>
      <protection locked="0"/>
    </xf>
    <xf numFmtId="0" fontId="11" fillId="5" borderId="7" xfId="0" applyFont="1" applyFill="1" applyBorder="1" applyAlignment="1" applyProtection="1">
      <alignment horizontal="centerContinuous" vertical="center"/>
      <protection locked="0"/>
    </xf>
    <xf numFmtId="0" fontId="3" fillId="8" borderId="8"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0" fillId="4" borderId="0" xfId="0" applyFill="1" applyBorder="1" applyProtection="1"/>
    <xf numFmtId="0" fontId="0" fillId="4" borderId="0" xfId="0" applyFill="1" applyProtection="1"/>
    <xf numFmtId="0" fontId="4"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xf>
    <xf numFmtId="0" fontId="4" fillId="4" borderId="0" xfId="0" applyFont="1" applyFill="1" applyProtection="1"/>
    <xf numFmtId="0" fontId="17" fillId="4" borderId="0" xfId="0" applyFont="1" applyFill="1" applyBorder="1" applyAlignment="1" applyProtection="1">
      <alignment horizontal="center"/>
    </xf>
    <xf numFmtId="0" fontId="17" fillId="4" borderId="0" xfId="0" applyFont="1" applyFill="1" applyBorder="1" applyProtection="1"/>
    <xf numFmtId="0" fontId="0" fillId="2" borderId="0" xfId="0" applyFill="1" applyAlignment="1" applyProtection="1">
      <alignment horizontal="center"/>
    </xf>
    <xf numFmtId="0" fontId="2" fillId="2" borderId="0" xfId="0" applyFont="1" applyFill="1" applyProtection="1"/>
    <xf numFmtId="0" fontId="0" fillId="2" borderId="0" xfId="0" applyFill="1" applyBorder="1" applyProtection="1"/>
    <xf numFmtId="0" fontId="0" fillId="0" borderId="0" xfId="0" applyProtection="1"/>
    <xf numFmtId="49" fontId="0" fillId="4" borderId="0" xfId="0" applyNumberFormat="1" applyFill="1" applyAlignment="1" applyProtection="1">
      <alignment horizontal="center"/>
    </xf>
    <xf numFmtId="49" fontId="0" fillId="4" borderId="0" xfId="0" applyNumberFormat="1" applyFill="1" applyProtection="1"/>
    <xf numFmtId="0" fontId="0" fillId="4" borderId="0" xfId="0" applyFill="1" applyAlignment="1" applyProtection="1">
      <alignment horizontal="center"/>
    </xf>
    <xf numFmtId="0" fontId="0" fillId="2" borderId="0" xfId="0" applyFill="1" applyBorder="1" applyAlignment="1">
      <alignment horizontal="center"/>
    </xf>
    <xf numFmtId="0" fontId="0" fillId="2" borderId="0" xfId="0" applyFill="1" applyBorder="1" applyAlignment="1">
      <alignment horizontal="left"/>
    </xf>
    <xf numFmtId="0" fontId="1" fillId="2" borderId="0" xfId="0" applyFont="1" applyFill="1" applyBorder="1" applyAlignment="1">
      <alignment horizontal="left"/>
    </xf>
    <xf numFmtId="0" fontId="2" fillId="2" borderId="0" xfId="0" applyFont="1" applyFill="1" applyBorder="1" applyAlignment="1">
      <alignment horizontal="center"/>
    </xf>
    <xf numFmtId="0" fontId="2" fillId="2" borderId="0" xfId="0" applyFont="1" applyFill="1" applyBorder="1" applyAlignment="1">
      <alignment horizontal="left"/>
    </xf>
    <xf numFmtId="0" fontId="6" fillId="2" borderId="0" xfId="0" applyFont="1" applyFill="1" applyBorder="1" applyAlignment="1">
      <alignment horizontal="left"/>
    </xf>
    <xf numFmtId="0" fontId="0" fillId="2" borderId="0" xfId="0" applyFill="1" applyBorder="1"/>
    <xf numFmtId="0" fontId="2" fillId="0" borderId="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9"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distributed"/>
      <protection locked="0"/>
    </xf>
    <xf numFmtId="0" fontId="1" fillId="9" borderId="1" xfId="0" applyFont="1" applyFill="1" applyBorder="1" applyAlignment="1" applyProtection="1">
      <alignment horizontal="center" vertical="distributed"/>
      <protection locked="0"/>
    </xf>
    <xf numFmtId="0" fontId="1" fillId="9" borderId="5" xfId="0" applyFont="1" applyFill="1" applyBorder="1" applyAlignment="1" applyProtection="1">
      <alignment horizontal="center" vertical="distributed"/>
      <protection locked="0"/>
    </xf>
    <xf numFmtId="0" fontId="11" fillId="10" borderId="9"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3" fillId="8" borderId="2" xfId="0" applyFont="1" applyFill="1" applyBorder="1" applyAlignment="1" applyProtection="1">
      <alignment horizontal="center" vertical="center"/>
      <protection locked="0"/>
    </xf>
    <xf numFmtId="0" fontId="20" fillId="4" borderId="0" xfId="0" applyFont="1" applyFill="1" applyAlignment="1" applyProtection="1">
      <alignment horizontal="center" vertical="center"/>
    </xf>
    <xf numFmtId="0" fontId="1" fillId="2" borderId="1" xfId="0" applyNumberFormat="1" applyFont="1" applyFill="1" applyBorder="1" applyAlignment="1" applyProtection="1">
      <alignment horizontal="left" vertical="top"/>
      <protection locked="0"/>
    </xf>
    <xf numFmtId="0" fontId="4" fillId="0" borderId="12"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3" fillId="8" borderId="2" xfId="0" applyFont="1" applyFill="1" applyBorder="1" applyAlignment="1" applyProtection="1">
      <alignment horizontal="center" vertical="center"/>
      <protection locked="0"/>
    </xf>
    <xf numFmtId="49" fontId="0" fillId="0" borderId="19" xfId="0" applyNumberFormat="1" applyBorder="1" applyAlignment="1" applyProtection="1">
      <alignment horizontal="center" vertical="top"/>
      <protection locked="0"/>
    </xf>
    <xf numFmtId="0" fontId="3" fillId="8" borderId="2" xfId="0"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2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22" fillId="2" borderId="37" xfId="0"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center" vertical="center" wrapText="1"/>
      <protection locked="0"/>
    </xf>
    <xf numFmtId="0" fontId="11" fillId="10" borderId="37"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4" fillId="0" borderId="31" xfId="0" applyNumberFormat="1" applyFont="1" applyFill="1" applyBorder="1" applyAlignment="1" applyProtection="1">
      <alignment horizontal="center" vertical="center" wrapText="1"/>
      <protection locked="0"/>
    </xf>
    <xf numFmtId="49" fontId="1" fillId="0" borderId="17" xfId="0" applyNumberFormat="1" applyFont="1" applyFill="1" applyBorder="1" applyAlignment="1" applyProtection="1">
      <alignment horizontal="center" vertical="center" wrapText="1"/>
      <protection locked="0"/>
    </xf>
    <xf numFmtId="49" fontId="1" fillId="0" borderId="40"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4" fillId="2" borderId="4" xfId="0"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left" vertical="top" wrapText="1"/>
      <protection locked="0"/>
    </xf>
    <xf numFmtId="0" fontId="1" fillId="0" borderId="1" xfId="0" applyFont="1" applyBorder="1" applyAlignment="1">
      <alignment horizontal="left" vertical="center" wrapText="1"/>
    </xf>
    <xf numFmtId="0" fontId="4" fillId="0" borderId="1" xfId="0" applyFont="1" applyBorder="1" applyAlignment="1" applyProtection="1">
      <alignment vertical="top" wrapText="1"/>
      <protection locked="0"/>
    </xf>
    <xf numFmtId="0" fontId="21" fillId="0" borderId="1" xfId="0" applyFont="1" applyBorder="1" applyAlignment="1">
      <alignment horizontal="left" vertical="center" wrapText="1"/>
    </xf>
    <xf numFmtId="0" fontId="21" fillId="0" borderId="1" xfId="0" applyFont="1" applyBorder="1" applyAlignment="1" applyProtection="1">
      <alignment vertical="top" wrapText="1"/>
      <protection locked="0"/>
    </xf>
    <xf numFmtId="0" fontId="1" fillId="2" borderId="2" xfId="0" applyNumberFormat="1" applyFont="1" applyFill="1" applyBorder="1" applyAlignment="1" applyProtection="1">
      <alignment horizontal="left" vertical="center" wrapText="1"/>
      <protection locked="0"/>
    </xf>
    <xf numFmtId="0" fontId="4" fillId="12" borderId="1" xfId="0" applyFont="1" applyFill="1" applyBorder="1" applyAlignment="1" applyProtection="1">
      <alignment horizontal="center" vertical="center"/>
      <protection locked="0"/>
    </xf>
    <xf numFmtId="0" fontId="1" fillId="0" borderId="39"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0" fillId="2" borderId="19" xfId="0" applyFill="1" applyBorder="1" applyAlignment="1" applyProtection="1">
      <alignment horizontal="center" vertical="center"/>
      <protection locked="0"/>
    </xf>
    <xf numFmtId="0" fontId="3" fillId="8" borderId="19" xfId="0" applyFont="1" applyFill="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1" fillId="0" borderId="0" xfId="0" applyFont="1" applyAlignment="1">
      <alignment wrapText="1"/>
    </xf>
    <xf numFmtId="49" fontId="0" fillId="13" borderId="19" xfId="0" applyNumberFormat="1" applyFill="1" applyBorder="1" applyAlignment="1" applyProtection="1">
      <alignment horizontal="center" vertical="top"/>
      <protection locked="0"/>
    </xf>
    <xf numFmtId="0" fontId="0" fillId="13" borderId="19" xfId="0" applyFill="1" applyBorder="1" applyAlignment="1" applyProtection="1">
      <alignment horizontal="justify" vertical="center"/>
      <protection locked="0"/>
    </xf>
    <xf numFmtId="0" fontId="0" fillId="13" borderId="19" xfId="0"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xf>
    <xf numFmtId="0" fontId="10" fillId="2" borderId="0" xfId="0" applyFont="1" applyFill="1" applyBorder="1" applyAlignment="1">
      <alignment horizontal="center"/>
    </xf>
    <xf numFmtId="0" fontId="11" fillId="10" borderId="21"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18" fillId="4" borderId="0" xfId="0" applyFont="1" applyFill="1" applyAlignment="1" applyProtection="1">
      <alignment horizontal="left" wrapText="1"/>
    </xf>
    <xf numFmtId="0" fontId="1" fillId="4" borderId="0" xfId="0" applyFont="1" applyFill="1" applyAlignment="1" applyProtection="1">
      <alignment horizontal="left" wrapText="1"/>
    </xf>
    <xf numFmtId="0" fontId="2" fillId="4" borderId="0" xfId="0" applyFont="1" applyFill="1" applyBorder="1" applyAlignment="1" applyProtection="1">
      <alignment horizontal="center" vertical="center"/>
    </xf>
    <xf numFmtId="0" fontId="10" fillId="2" borderId="0" xfId="0" applyFont="1" applyFill="1" applyBorder="1" applyAlignment="1" applyProtection="1">
      <alignment horizontal="center"/>
      <protection locked="0"/>
    </xf>
    <xf numFmtId="0" fontId="11" fillId="5" borderId="29" xfId="0" applyFont="1" applyFill="1" applyBorder="1" applyAlignment="1" applyProtection="1">
      <alignment horizontal="left"/>
      <protection locked="0"/>
    </xf>
    <xf numFmtId="0" fontId="11" fillId="5" borderId="6" xfId="0" applyFont="1" applyFill="1" applyBorder="1" applyAlignment="1" applyProtection="1">
      <alignment horizontal="left"/>
      <protection locked="0"/>
    </xf>
    <xf numFmtId="0" fontId="11" fillId="5" borderId="30" xfId="0" applyFont="1" applyFill="1" applyBorder="1" applyAlignment="1" applyProtection="1">
      <alignment horizontal="left"/>
      <protection locked="0"/>
    </xf>
    <xf numFmtId="0" fontId="11" fillId="5" borderId="20" xfId="0" applyFont="1" applyFill="1" applyBorder="1" applyAlignment="1" applyProtection="1">
      <alignment horizontal="left"/>
      <protection locked="0"/>
    </xf>
    <xf numFmtId="0" fontId="11" fillId="5" borderId="25"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31" xfId="0"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wrapText="1"/>
      <protection locked="0"/>
    </xf>
    <xf numFmtId="0" fontId="2" fillId="2" borderId="0" xfId="0" applyFont="1" applyFill="1" applyAlignment="1" applyProtection="1">
      <alignment horizontal="center"/>
      <protection locked="0"/>
    </xf>
    <xf numFmtId="0" fontId="2" fillId="2" borderId="24" xfId="0" applyFont="1" applyFill="1" applyBorder="1" applyAlignment="1" applyProtection="1">
      <alignment horizontal="center"/>
      <protection locked="0"/>
    </xf>
    <xf numFmtId="0" fontId="11" fillId="5" borderId="25"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21" xfId="0" applyFont="1" applyFill="1" applyBorder="1" applyAlignment="1" applyProtection="1">
      <alignment horizontal="center" vertical="center"/>
      <protection locked="0"/>
    </xf>
    <xf numFmtId="0" fontId="11" fillId="5" borderId="22" xfId="0" applyFont="1" applyFill="1" applyBorder="1" applyAlignment="1" applyProtection="1">
      <alignment horizontal="center" vertical="center"/>
      <protection locked="0"/>
    </xf>
    <xf numFmtId="0" fontId="11" fillId="5" borderId="23" xfId="0" applyFont="1" applyFill="1" applyBorder="1" applyAlignment="1" applyProtection="1">
      <alignment horizontal="center" vertical="center"/>
      <protection locked="0"/>
    </xf>
    <xf numFmtId="0" fontId="12" fillId="5" borderId="26" xfId="0" applyFont="1" applyFill="1" applyBorder="1" applyAlignment="1" applyProtection="1">
      <alignment horizontal="center" wrapText="1"/>
      <protection locked="0"/>
    </xf>
    <xf numFmtId="0" fontId="12" fillId="5" borderId="12" xfId="0" applyFont="1" applyFill="1" applyBorder="1" applyAlignment="1" applyProtection="1">
      <alignment horizontal="center" wrapText="1"/>
      <protection locked="0"/>
    </xf>
    <xf numFmtId="0" fontId="11" fillId="5" borderId="27"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5" borderId="28" xfId="0" applyFont="1" applyFill="1" applyBorder="1" applyAlignment="1" applyProtection="1">
      <alignment horizontal="center"/>
      <protection locked="0"/>
    </xf>
    <xf numFmtId="0" fontId="12" fillId="5" borderId="25" xfId="0" applyFont="1" applyFill="1" applyBorder="1" applyAlignment="1" applyProtection="1">
      <alignment horizontal="center" wrapText="1"/>
      <protection locked="0"/>
    </xf>
    <xf numFmtId="0" fontId="12" fillId="5" borderId="6" xfId="0" applyFont="1" applyFill="1" applyBorder="1" applyAlignment="1" applyProtection="1">
      <alignment horizontal="center" wrapText="1"/>
      <protection locked="0"/>
    </xf>
    <xf numFmtId="0" fontId="2" fillId="9" borderId="15"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distributed"/>
      <protection locked="0"/>
    </xf>
    <xf numFmtId="0" fontId="2" fillId="9" borderId="5" xfId="0" applyFont="1" applyFill="1" applyBorder="1" applyAlignment="1" applyProtection="1">
      <alignment horizontal="center" vertical="distributed"/>
      <protection locked="0"/>
    </xf>
    <xf numFmtId="0" fontId="2" fillId="9" borderId="34" xfId="0" applyFont="1" applyFill="1" applyBorder="1" applyAlignment="1" applyProtection="1">
      <alignment horizontal="center" vertical="center" wrapText="1"/>
      <protection locked="0"/>
    </xf>
    <xf numFmtId="0" fontId="2" fillId="9" borderId="35"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xf>
    <xf numFmtId="0" fontId="10" fillId="2" borderId="0" xfId="0" applyFont="1" applyFill="1" applyBorder="1" applyAlignment="1" applyProtection="1">
      <alignment horizontal="center"/>
    </xf>
    <xf numFmtId="0" fontId="2" fillId="2" borderId="0" xfId="0" applyFont="1" applyFill="1" applyAlignment="1" applyProtection="1">
      <alignment horizontal="center"/>
    </xf>
    <xf numFmtId="0" fontId="11" fillId="5" borderId="33" xfId="0" applyFont="1" applyFill="1" applyBorder="1" applyAlignment="1" applyProtection="1">
      <alignment horizontal="center" vertical="center"/>
      <protection locked="0"/>
    </xf>
    <xf numFmtId="0" fontId="11" fillId="5" borderId="24" xfId="0" applyFont="1" applyFill="1" applyBorder="1" applyAlignment="1" applyProtection="1">
      <alignment horizontal="center" vertical="center"/>
      <protection locked="0"/>
    </xf>
    <xf numFmtId="0" fontId="11" fillId="5" borderId="12" xfId="0" applyFont="1" applyFill="1" applyBorder="1" applyAlignment="1" applyProtection="1">
      <alignment horizontal="center" vertical="center"/>
      <protection locked="0"/>
    </xf>
    <xf numFmtId="0" fontId="11" fillId="5" borderId="37" xfId="0" applyFont="1" applyFill="1" applyBorder="1" applyAlignment="1" applyProtection="1">
      <alignment horizontal="center" vertical="center" textRotation="90" wrapText="1"/>
      <protection locked="0"/>
    </xf>
    <xf numFmtId="0" fontId="11" fillId="5" borderId="19" xfId="0" applyFont="1" applyFill="1" applyBorder="1" applyAlignment="1" applyProtection="1">
      <alignment horizontal="center" vertical="center" textRotation="90" wrapText="1"/>
      <protection locked="0"/>
    </xf>
    <xf numFmtId="0" fontId="13" fillId="5" borderId="2" xfId="0" applyFont="1" applyFill="1" applyBorder="1" applyAlignment="1" applyProtection="1">
      <alignment horizontal="center" vertical="center" textRotation="90" wrapText="1"/>
      <protection locked="0"/>
    </xf>
    <xf numFmtId="0" fontId="11" fillId="5" borderId="34" xfId="0" applyFont="1" applyFill="1" applyBorder="1" applyAlignment="1" applyProtection="1">
      <alignment horizontal="center" vertical="center"/>
      <protection locked="0"/>
    </xf>
    <xf numFmtId="0" fontId="11" fillId="5" borderId="38"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wrapText="1"/>
      <protection locked="0"/>
    </xf>
    <xf numFmtId="0" fontId="4" fillId="0" borderId="17" xfId="0" applyNumberFormat="1" applyFont="1" applyBorder="1" applyAlignment="1" applyProtection="1">
      <alignment horizontal="center" vertical="center"/>
      <protection locked="0"/>
    </xf>
    <xf numFmtId="0" fontId="4" fillId="0" borderId="13" xfId="0" applyNumberFormat="1" applyFont="1" applyBorder="1" applyAlignment="1" applyProtection="1">
      <alignment horizontal="center" vertical="center"/>
      <protection locked="0"/>
    </xf>
    <xf numFmtId="0" fontId="4" fillId="0" borderId="4" xfId="0" applyNumberFormat="1" applyFont="1" applyBorder="1" applyAlignment="1" applyProtection="1">
      <alignment horizontal="center" vertical="center"/>
      <protection locked="0"/>
    </xf>
    <xf numFmtId="0" fontId="1" fillId="2" borderId="15" xfId="0" applyFont="1"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3" fillId="8" borderId="15" xfId="0" applyFont="1" applyFill="1" applyBorder="1" applyAlignment="1" applyProtection="1">
      <alignment horizontal="center" vertical="center"/>
      <protection locked="0"/>
    </xf>
    <xf numFmtId="0" fontId="3" fillId="8" borderId="19"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0" fillId="2" borderId="15" xfId="0" applyFill="1" applyBorder="1" applyAlignment="1" applyProtection="1">
      <alignment horizontal="left" vertical="center" wrapText="1"/>
      <protection locked="0"/>
    </xf>
    <xf numFmtId="0" fontId="1" fillId="2" borderId="15" xfId="0" applyFont="1" applyFill="1" applyBorder="1" applyAlignment="1" applyProtection="1">
      <alignment horizontal="justify" vertical="center"/>
      <protection locked="0"/>
    </xf>
    <xf numFmtId="0" fontId="0" fillId="2" borderId="19" xfId="0" applyFill="1" applyBorder="1" applyAlignment="1" applyProtection="1">
      <alignment horizontal="justify" vertical="center"/>
      <protection locked="0"/>
    </xf>
    <xf numFmtId="0" fontId="0" fillId="2" borderId="2" xfId="0" applyFill="1" applyBorder="1" applyAlignment="1" applyProtection="1">
      <alignment horizontal="justify" vertical="center"/>
      <protection locked="0"/>
    </xf>
    <xf numFmtId="0" fontId="4" fillId="0" borderId="15" xfId="0" applyNumberFormat="1" applyFont="1" applyBorder="1" applyAlignment="1" applyProtection="1">
      <alignment horizontal="center" vertical="top"/>
      <protection locked="0"/>
    </xf>
    <xf numFmtId="49" fontId="0" fillId="0" borderId="19" xfId="0" applyNumberFormat="1" applyBorder="1" applyAlignment="1" applyProtection="1">
      <alignment horizontal="center" vertical="top"/>
      <protection locked="0"/>
    </xf>
    <xf numFmtId="49" fontId="0" fillId="0" borderId="2" xfId="0" applyNumberFormat="1" applyBorder="1" applyAlignment="1" applyProtection="1">
      <alignment horizontal="center" vertical="top"/>
      <protection locked="0"/>
    </xf>
    <xf numFmtId="0" fontId="1" fillId="2" borderId="15"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49" fontId="0" fillId="0" borderId="15" xfId="0" applyNumberFormat="1" applyBorder="1" applyAlignment="1" applyProtection="1">
      <alignment horizontal="center" vertical="top"/>
      <protection locked="0"/>
    </xf>
    <xf numFmtId="0" fontId="0" fillId="0" borderId="17"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1" fillId="13" borderId="15" xfId="0" applyFont="1" applyFill="1" applyBorder="1" applyAlignment="1" applyProtection="1">
      <alignment horizontal="justify" vertical="top"/>
      <protection locked="0"/>
    </xf>
    <xf numFmtId="0" fontId="0" fillId="13" borderId="19" xfId="0" applyFill="1" applyBorder="1" applyAlignment="1" applyProtection="1">
      <alignment horizontal="justify" vertical="top"/>
      <protection locked="0"/>
    </xf>
    <xf numFmtId="0" fontId="0" fillId="13" borderId="2" xfId="0" applyFill="1" applyBorder="1" applyAlignment="1" applyProtection="1">
      <alignment horizontal="justify" vertical="top"/>
      <protection locked="0"/>
    </xf>
    <xf numFmtId="0" fontId="0" fillId="13" borderId="15" xfId="0" applyFill="1" applyBorder="1" applyAlignment="1" applyProtection="1">
      <alignment horizontal="justify" vertical="top"/>
      <protection locked="0"/>
    </xf>
    <xf numFmtId="0" fontId="4" fillId="13" borderId="15" xfId="0" applyNumberFormat="1" applyFont="1" applyFill="1" applyBorder="1" applyAlignment="1" applyProtection="1">
      <alignment horizontal="center" vertical="top"/>
      <protection locked="0"/>
    </xf>
    <xf numFmtId="49" fontId="0" fillId="13" borderId="19" xfId="0" applyNumberFormat="1" applyFill="1" applyBorder="1" applyAlignment="1" applyProtection="1">
      <alignment horizontal="center" vertical="top"/>
      <protection locked="0"/>
    </xf>
    <xf numFmtId="49" fontId="0" fillId="13" borderId="2" xfId="0" applyNumberFormat="1" applyFill="1" applyBorder="1" applyAlignment="1" applyProtection="1">
      <alignment horizontal="center" vertical="top"/>
      <protection locked="0"/>
    </xf>
    <xf numFmtId="0" fontId="1" fillId="2" borderId="19"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11" borderId="15" xfId="0" applyFont="1" applyFill="1" applyBorder="1" applyAlignment="1" applyProtection="1">
      <alignment horizontal="left" vertical="center" wrapText="1"/>
      <protection locked="0"/>
    </xf>
    <xf numFmtId="0" fontId="0" fillId="11" borderId="19" xfId="0" applyFill="1" applyBorder="1" applyAlignment="1" applyProtection="1">
      <alignment horizontal="left" vertical="center" wrapText="1"/>
      <protection locked="0"/>
    </xf>
    <xf numFmtId="0" fontId="0" fillId="11" borderId="2" xfId="0" applyFill="1" applyBorder="1" applyAlignment="1" applyProtection="1">
      <alignment horizontal="left" vertical="center" wrapText="1"/>
      <protection locked="0"/>
    </xf>
    <xf numFmtId="0" fontId="0" fillId="2" borderId="1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0" fillId="2" borderId="15"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1" fillId="11" borderId="15" xfId="0" applyFont="1" applyFill="1" applyBorder="1" applyAlignment="1" applyProtection="1">
      <alignment horizontal="center" vertical="center" wrapText="1"/>
      <protection locked="0"/>
    </xf>
    <xf numFmtId="0" fontId="0" fillId="11" borderId="19"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4" borderId="41" xfId="0" applyFill="1" applyBorder="1" applyAlignment="1" applyProtection="1">
      <alignment horizontal="center"/>
    </xf>
  </cellXfs>
  <cellStyles count="1">
    <cellStyle name="Normal" xfId="0" builtinId="0"/>
  </cellStyles>
  <dxfs count="52">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bgColor theme="0"/>
        </patternFill>
      </fill>
    </dxf>
    <dxf>
      <fill>
        <patternFill>
          <bgColor rgb="FF66FF33"/>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ont>
        <b/>
        <i val="0"/>
        <condense val="0"/>
        <extend val="0"/>
        <color indexed="12"/>
      </font>
      <fill>
        <patternFill>
          <bgColor indexed="11"/>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ill>
        <patternFill patternType="solid">
          <fgColor rgb="FF00FF00"/>
          <bgColor rgb="FF66FF33"/>
        </patternFill>
      </fill>
    </dxf>
    <dxf>
      <fill>
        <patternFill>
          <bgColor rgb="FFFF0000"/>
        </patternFill>
      </fill>
    </dxf>
    <dxf>
      <fill>
        <patternFill>
          <bgColor rgb="FFFFFF00"/>
        </patternFill>
      </fill>
    </dxf>
    <dxf>
      <fill>
        <patternFill>
          <bgColor theme="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ont>
        <b/>
        <i val="0"/>
        <condense val="0"/>
        <extend val="0"/>
        <color indexed="12"/>
      </font>
      <fill>
        <patternFill>
          <bgColor indexed="11"/>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ont>
        <b/>
        <i val="0"/>
        <condense val="0"/>
        <extend val="0"/>
        <color indexed="12"/>
      </font>
      <fill>
        <patternFill>
          <bgColor indexed="11"/>
        </patternFill>
      </fill>
    </dxf>
    <dxf>
      <fill>
        <patternFill>
          <bgColor rgb="FFFFFF00"/>
        </patternFill>
      </fill>
    </dxf>
    <dxf>
      <fill>
        <patternFill>
          <bgColor rgb="FFFF0000"/>
        </patternFill>
      </fill>
    </dxf>
    <dxf>
      <fill>
        <patternFill patternType="solid">
          <fgColor rgb="FF00FF00"/>
          <bgColor rgb="FF66FF33"/>
        </patternFill>
      </fill>
    </dxf>
    <dxf>
      <fill>
        <patternFill>
          <bgColor rgb="FFFF0000"/>
        </patternFill>
      </fill>
    </dxf>
    <dxf>
      <fill>
        <patternFill>
          <bgColor rgb="FFFFFF00"/>
        </patternFill>
      </fill>
    </dxf>
    <dxf>
      <fill>
        <patternFill>
          <bgColor theme="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0</xdr:rowOff>
    </xdr:from>
    <xdr:to>
      <xdr:col>2</xdr:col>
      <xdr:colOff>857250</xdr:colOff>
      <xdr:row>3</xdr:row>
      <xdr:rowOff>0</xdr:rowOff>
    </xdr:to>
    <xdr:pic>
      <xdr:nvPicPr>
        <xdr:cNvPr id="208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171450"/>
          <a:ext cx="1171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914400</xdr:colOff>
      <xdr:row>2</xdr:row>
      <xdr:rowOff>19050</xdr:rowOff>
    </xdr:to>
    <xdr:pic>
      <xdr:nvPicPr>
        <xdr:cNvPr id="411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61925"/>
          <a:ext cx="1181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457200</xdr:colOff>
      <xdr:row>1</xdr:row>
      <xdr:rowOff>457200</xdr:rowOff>
    </xdr:to>
    <xdr:pic>
      <xdr:nvPicPr>
        <xdr:cNvPr id="106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61925"/>
          <a:ext cx="1181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NULL"/><Relationship Id="rId2" Type="http://schemas.openxmlformats.org/officeDocument/2006/relationships/revisionLog" Target="NULL"/><Relationship Id="rId1" Type="http://schemas.openxmlformats.org/officeDocument/2006/relationships/revisionLog" Target="NULL"/><Relationship Id="rId4"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9EC8EA9-6FDD-4794-B4BD-69CD86FFED6F}" diskRevisions="1" revisionId="35">
  <header guid="{6F2457F3-1F53-428C-BA2C-79996021FA04}" dateTime="2014-06-19T12:04:47" maxSheetId="6" userName="Test" r:id="rId1">
    <sheetIdMap count="5">
      <sheetId val="1"/>
      <sheetId val="2"/>
      <sheetId val="3"/>
      <sheetId val="4"/>
      <sheetId val="5"/>
    </sheetIdMap>
  </header>
  <header guid="{E0FBE2B2-06A7-4F7F-928F-907B5DB9EC56}" dateTime="2014-06-19T12:16:48" maxSheetId="6" userName="Test" r:id="rId2" minRId="1" maxRId="19">
    <sheetIdMap count="5">
      <sheetId val="1"/>
      <sheetId val="2"/>
      <sheetId val="3"/>
      <sheetId val="4"/>
      <sheetId val="5"/>
    </sheetIdMap>
  </header>
  <header guid="{027F1CAD-DAA2-4761-BD1A-55210A959ABE}" dateTime="2014-06-19T12:16:59" maxSheetId="6" userName="Test" r:id="rId3">
    <sheetIdMap count="5">
      <sheetId val="1"/>
      <sheetId val="2"/>
      <sheetId val="3"/>
      <sheetId val="4"/>
      <sheetId val="5"/>
    </sheetIdMap>
  </header>
  <header guid="{69EC8EA9-6FDD-4794-B4BD-69CD86FFED6F}" dateTime="2014-06-19T12:30:20" maxSheetId="6" userName="Test" r:id="rId4" minRId="27" maxRId="28">
    <sheetIdMap count="5">
      <sheetId val="1"/>
      <sheetId val="2"/>
      <sheetId val="3"/>
      <sheetId val="4"/>
      <sheetId val="5"/>
    </sheetIdMap>
  </header>
</header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B1:J21"/>
  <sheetViews>
    <sheetView topLeftCell="A9" zoomScaleNormal="100" zoomScaleSheetLayoutView="100" workbookViewId="0">
      <selection activeCell="G12" sqref="G12"/>
    </sheetView>
  </sheetViews>
  <sheetFormatPr defaultColWidth="11.42578125" defaultRowHeight="12.75" x14ac:dyDescent="0.2"/>
  <cols>
    <col min="1" max="1" width="5.7109375" style="23" customWidth="1"/>
    <col min="2" max="2" width="5" style="25" customWidth="1"/>
    <col min="3" max="3" width="13" style="26" customWidth="1"/>
    <col min="4" max="4" width="19.140625" style="26" customWidth="1"/>
    <col min="5" max="5" width="48.85546875" style="27" customWidth="1"/>
    <col min="6" max="6" width="10.5703125" style="27" customWidth="1"/>
    <col min="7" max="7" width="53.140625" style="26" customWidth="1"/>
    <col min="8" max="8" width="11.42578125" style="23"/>
    <col min="9" max="9" width="0.140625" style="23" customWidth="1"/>
    <col min="10" max="16384" width="11.42578125" style="23"/>
  </cols>
  <sheetData>
    <row r="1" spans="2:10" s="22" customFormat="1" ht="13.5" x14ac:dyDescent="0.25">
      <c r="B1" s="56"/>
      <c r="C1" s="57"/>
      <c r="D1" s="57"/>
      <c r="E1" s="58"/>
      <c r="F1" s="58"/>
      <c r="G1" s="57"/>
      <c r="J1" s="24" t="s">
        <v>37</v>
      </c>
    </row>
    <row r="2" spans="2:10" s="22" customFormat="1" ht="20.25" x14ac:dyDescent="0.25">
      <c r="B2" s="113" t="s">
        <v>9</v>
      </c>
      <c r="C2" s="113"/>
      <c r="D2" s="113"/>
      <c r="E2" s="113"/>
      <c r="F2" s="113"/>
      <c r="G2" s="113"/>
      <c r="J2" s="24" t="s">
        <v>224</v>
      </c>
    </row>
    <row r="3" spans="2:10" s="22" customFormat="1" ht="15.75" x14ac:dyDescent="0.25">
      <c r="B3" s="114" t="s">
        <v>11</v>
      </c>
      <c r="C3" s="114"/>
      <c r="D3" s="114"/>
      <c r="E3" s="114"/>
      <c r="F3" s="114"/>
      <c r="G3" s="114"/>
      <c r="J3" s="24" t="s">
        <v>226</v>
      </c>
    </row>
    <row r="4" spans="2:10" s="22" customFormat="1" ht="13.5" x14ac:dyDescent="0.25">
      <c r="B4" s="59"/>
      <c r="C4" s="60"/>
      <c r="D4" s="60"/>
      <c r="E4" s="61"/>
      <c r="F4" s="61"/>
      <c r="G4" s="60"/>
      <c r="J4" s="24" t="s">
        <v>225</v>
      </c>
    </row>
    <row r="5" spans="2:10" s="22" customFormat="1" ht="14.25" thickBot="1" x14ac:dyDescent="0.3">
      <c r="B5" s="62"/>
      <c r="C5" s="62"/>
      <c r="D5" s="62"/>
      <c r="E5" s="62"/>
      <c r="F5" s="62"/>
      <c r="G5" s="62"/>
      <c r="J5" s="24" t="s">
        <v>40</v>
      </c>
    </row>
    <row r="6" spans="2:10" s="22" customFormat="1" ht="30" customHeight="1" thickBot="1" x14ac:dyDescent="0.3">
      <c r="B6" s="115" t="s">
        <v>12</v>
      </c>
      <c r="C6" s="116"/>
      <c r="D6" s="116"/>
      <c r="E6" s="116"/>
      <c r="F6" s="116"/>
      <c r="G6" s="117"/>
      <c r="J6" s="24" t="s">
        <v>41</v>
      </c>
    </row>
    <row r="7" spans="2:10" ht="26.25" thickBot="1" x14ac:dyDescent="0.3">
      <c r="B7" s="69" t="s">
        <v>223</v>
      </c>
      <c r="C7" s="71" t="s">
        <v>187</v>
      </c>
      <c r="D7" s="71" t="s">
        <v>13</v>
      </c>
      <c r="E7" s="71" t="s">
        <v>2</v>
      </c>
      <c r="F7" s="85" t="s">
        <v>3</v>
      </c>
      <c r="G7" s="70" t="s">
        <v>186</v>
      </c>
      <c r="J7" s="24" t="s">
        <v>42</v>
      </c>
    </row>
    <row r="8" spans="2:10" ht="84.75" customHeight="1" x14ac:dyDescent="0.2">
      <c r="B8" s="89">
        <v>1</v>
      </c>
      <c r="C8" s="82" t="s">
        <v>222</v>
      </c>
      <c r="D8" s="82" t="s">
        <v>224</v>
      </c>
      <c r="E8" s="83" t="str">
        <f>+MMR!E12</f>
        <v>Elecciones municipales em octubre de 2016, debido a las cuales existe el riesgo de descontinuidad em la ejecución del Programa y limitación legal temporal para la firma de contratos.</v>
      </c>
      <c r="F8" s="86">
        <v>1</v>
      </c>
      <c r="G8" s="101" t="s">
        <v>252</v>
      </c>
    </row>
    <row r="9" spans="2:10" ht="122.25" customHeight="1" x14ac:dyDescent="0.2">
      <c r="B9" s="84" t="s">
        <v>239</v>
      </c>
      <c r="C9" s="87"/>
      <c r="D9" s="81" t="s">
        <v>224</v>
      </c>
      <c r="E9" s="95" t="s">
        <v>243</v>
      </c>
      <c r="F9" s="86">
        <v>2</v>
      </c>
      <c r="G9" s="102" t="s">
        <v>253</v>
      </c>
    </row>
    <row r="10" spans="2:10" ht="74.25" customHeight="1" x14ac:dyDescent="0.2">
      <c r="B10" s="84" t="s">
        <v>240</v>
      </c>
      <c r="C10" s="75"/>
      <c r="D10" s="81" t="s">
        <v>224</v>
      </c>
      <c r="E10" s="95" t="s">
        <v>244</v>
      </c>
      <c r="F10" s="86">
        <v>2</v>
      </c>
      <c r="G10" s="102" t="s">
        <v>254</v>
      </c>
    </row>
    <row r="11" spans="2:10" ht="219.75" customHeight="1" thickBot="1" x14ac:dyDescent="0.25">
      <c r="B11" s="90" t="s">
        <v>14</v>
      </c>
      <c r="C11" s="75"/>
      <c r="D11" s="81" t="s">
        <v>226</v>
      </c>
      <c r="E11" s="97" t="s">
        <v>246</v>
      </c>
      <c r="F11" s="86">
        <v>1</v>
      </c>
      <c r="G11" s="102" t="s">
        <v>247</v>
      </c>
    </row>
    <row r="12" spans="2:10" ht="66" customHeight="1" thickBot="1" x14ac:dyDescent="0.25">
      <c r="B12" s="91" t="s">
        <v>241</v>
      </c>
      <c r="C12" s="75"/>
      <c r="D12" s="87" t="s">
        <v>42</v>
      </c>
      <c r="E12" s="76" t="str">
        <f>+MMR!E37</f>
        <v xml:space="preserve">Desconocimiento de las políticas del Banco por parte del equipo a cargo de la ejecución </v>
      </c>
      <c r="F12" s="88">
        <v>1</v>
      </c>
      <c r="G12" s="103" t="s">
        <v>261</v>
      </c>
    </row>
    <row r="21" spans="6:6" x14ac:dyDescent="0.2">
      <c r="F21" s="27">
        <v>5</v>
      </c>
    </row>
  </sheetData>
  <sheetProtection selectLockedCells="1"/>
  <customSheetViews>
    <customSheetView guid="{DA86ACB4-8139-420E-82FD-B396A71C0769}" showPageBreaks="1" printArea="1" topLeftCell="A9">
      <selection activeCell="G12" sqref="G12"/>
      <pageMargins left="0.511811023622047" right="0.511811023622047" top="0.62992125984252001" bottom="0.71" header="0" footer="0.5"/>
      <printOptions horizontalCentered="1"/>
      <pageSetup scale="65" orientation="portrait" r:id="rId1"/>
      <headerFooter alignWithMargins="0">
        <oddFooter>&amp;L&amp;"Arial Narrow,Regular"&amp;F&amp;R&amp;"Arial Narrow,Regular"Página  &amp;P  de  &amp;N</oddFooter>
      </headerFooter>
    </customSheetView>
  </customSheetViews>
  <mergeCells count="3">
    <mergeCell ref="B2:G2"/>
    <mergeCell ref="B3:G3"/>
    <mergeCell ref="B6:G6"/>
  </mergeCells>
  <phoneticPr fontId="0" type="noConversion"/>
  <dataValidations count="1">
    <dataValidation type="list" allowBlank="1" showInputMessage="1" showErrorMessage="1" sqref="D8:D12">
      <formula1>$J$1:$J$7</formula1>
    </dataValidation>
  </dataValidations>
  <printOptions horizontalCentered="1"/>
  <pageMargins left="0.511811023622047" right="0.511811023622047" top="0.62992125984252001" bottom="0.71" header="0" footer="0.5"/>
  <pageSetup scale="65" orientation="portrait" r:id="rId2"/>
  <headerFooter alignWithMargins="0">
    <oddFooter>&amp;L&amp;"Arial Narrow,Regular"&amp;F&amp;R&amp;"Arial Narrow,Regular"Página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1:K42"/>
  <sheetViews>
    <sheetView topLeftCell="A13" zoomScaleNormal="100" zoomScaleSheetLayoutView="100" workbookViewId="0">
      <selection activeCell="K18" sqref="K18"/>
    </sheetView>
  </sheetViews>
  <sheetFormatPr defaultColWidth="11.42578125" defaultRowHeight="12.75" x14ac:dyDescent="0.2"/>
  <cols>
    <col min="1" max="1" width="4.140625" style="43" customWidth="1"/>
    <col min="2" max="2" width="4" style="43" bestFit="1" customWidth="1"/>
    <col min="3" max="3" width="13.85546875" style="43" customWidth="1"/>
    <col min="4" max="4" width="23.42578125" style="43" customWidth="1"/>
    <col min="5" max="5" width="47.7109375" style="43" customWidth="1"/>
    <col min="6" max="6" width="8.28515625" style="43" bestFit="1" customWidth="1"/>
    <col min="7" max="7" width="12.42578125" style="43" customWidth="1"/>
    <col min="8" max="8" width="15.5703125" style="43" customWidth="1"/>
    <col min="9" max="9" width="8.7109375" style="43" customWidth="1"/>
    <col min="10" max="10" width="10.140625" style="43" customWidth="1"/>
    <col min="11" max="11" width="6.42578125" style="43" customWidth="1"/>
    <col min="12" max="16384" width="11.42578125" style="43"/>
  </cols>
  <sheetData>
    <row r="1" spans="2:11" s="42" customFormat="1" x14ac:dyDescent="0.2"/>
    <row r="2" spans="2:11" s="42" customFormat="1" ht="34.5" customHeight="1" x14ac:dyDescent="0.2">
      <c r="B2" s="130" t="s">
        <v>103</v>
      </c>
      <c r="C2" s="130"/>
      <c r="D2" s="130"/>
      <c r="E2" s="130"/>
      <c r="F2" s="130"/>
      <c r="G2" s="130"/>
      <c r="H2" s="30"/>
      <c r="I2" s="30"/>
      <c r="J2" s="30"/>
    </row>
    <row r="3" spans="2:11" ht="15.75" customHeight="1" x14ac:dyDescent="0.25">
      <c r="B3" s="121" t="s">
        <v>104</v>
      </c>
      <c r="C3" s="121"/>
      <c r="D3" s="121"/>
      <c r="E3" s="121"/>
      <c r="F3" s="121"/>
      <c r="G3" s="121"/>
      <c r="H3" s="139" t="s">
        <v>189</v>
      </c>
      <c r="I3" s="141" t="s">
        <v>188</v>
      </c>
      <c r="J3" s="142"/>
    </row>
    <row r="4" spans="2:11" ht="17.25" customHeight="1" x14ac:dyDescent="0.2">
      <c r="B4" s="1"/>
      <c r="C4" s="4"/>
      <c r="D4" s="4"/>
      <c r="E4" s="4"/>
      <c r="F4" s="4"/>
      <c r="G4" s="4"/>
      <c r="H4" s="140"/>
      <c r="I4" s="31" t="s">
        <v>4</v>
      </c>
      <c r="J4" s="31" t="s">
        <v>10</v>
      </c>
    </row>
    <row r="5" spans="2:11" x14ac:dyDescent="0.2">
      <c r="B5" s="132"/>
      <c r="C5" s="132"/>
      <c r="D5" s="132"/>
      <c r="E5" s="132"/>
      <c r="F5" s="132"/>
      <c r="G5" s="133"/>
      <c r="H5" s="32">
        <v>9</v>
      </c>
      <c r="I5" s="33">
        <v>3</v>
      </c>
      <c r="J5" s="34" t="s">
        <v>6</v>
      </c>
    </row>
    <row r="6" spans="2:11" x14ac:dyDescent="0.2">
      <c r="B6" s="1"/>
      <c r="C6" s="1"/>
      <c r="D6" s="1"/>
      <c r="E6" s="1"/>
      <c r="F6" s="1"/>
      <c r="G6" s="1"/>
      <c r="H6" s="32">
        <v>6</v>
      </c>
      <c r="I6" s="33">
        <v>3</v>
      </c>
      <c r="J6" s="34" t="s">
        <v>6</v>
      </c>
    </row>
    <row r="7" spans="2:11" x14ac:dyDescent="0.2">
      <c r="B7" s="1"/>
      <c r="C7" s="1"/>
      <c r="D7" s="1"/>
      <c r="E7" s="1"/>
      <c r="F7" s="1"/>
      <c r="G7" s="1"/>
      <c r="H7" s="32">
        <v>4</v>
      </c>
      <c r="I7" s="33">
        <v>2</v>
      </c>
      <c r="J7" s="35" t="s">
        <v>8</v>
      </c>
    </row>
    <row r="8" spans="2:11" x14ac:dyDescent="0.2">
      <c r="B8" s="5"/>
      <c r="C8" s="5"/>
      <c r="D8" s="5"/>
      <c r="E8" s="5"/>
      <c r="F8" s="4"/>
      <c r="G8" s="4"/>
      <c r="H8" s="32">
        <v>3</v>
      </c>
      <c r="I8" s="33">
        <v>2</v>
      </c>
      <c r="J8" s="35" t="s">
        <v>8</v>
      </c>
    </row>
    <row r="9" spans="2:11" x14ac:dyDescent="0.2">
      <c r="B9" s="131"/>
      <c r="C9" s="131"/>
      <c r="D9" s="131"/>
      <c r="E9" s="36"/>
      <c r="F9" s="1"/>
      <c r="G9" s="5"/>
      <c r="H9" s="32">
        <v>2</v>
      </c>
      <c r="I9" s="33">
        <v>1</v>
      </c>
      <c r="J9" s="37" t="s">
        <v>7</v>
      </c>
    </row>
    <row r="10" spans="2:11" x14ac:dyDescent="0.2">
      <c r="B10" s="8"/>
      <c r="C10" s="8"/>
      <c r="D10" s="8"/>
      <c r="E10" s="8"/>
      <c r="F10" s="6"/>
      <c r="G10" s="6"/>
      <c r="H10" s="32">
        <v>1</v>
      </c>
      <c r="I10" s="33">
        <v>1</v>
      </c>
      <c r="J10" s="37" t="s">
        <v>7</v>
      </c>
    </row>
    <row r="11" spans="2:11" ht="13.5" thickBot="1" x14ac:dyDescent="0.25">
      <c r="B11" s="8"/>
      <c r="C11" s="8"/>
      <c r="D11" s="8"/>
      <c r="E11" s="8"/>
      <c r="F11" s="6"/>
      <c r="G11" s="6"/>
      <c r="H11" s="63"/>
      <c r="I11" s="64"/>
      <c r="J11" s="64"/>
    </row>
    <row r="12" spans="2:11" ht="28.5" customHeight="1" thickBot="1" x14ac:dyDescent="0.25">
      <c r="B12" s="136" t="s">
        <v>105</v>
      </c>
      <c r="C12" s="137"/>
      <c r="D12" s="137"/>
      <c r="E12" s="137"/>
      <c r="F12" s="137"/>
      <c r="G12" s="137"/>
      <c r="H12" s="137"/>
      <c r="I12" s="137"/>
      <c r="J12" s="138"/>
    </row>
    <row r="13" spans="2:11" ht="18.75" customHeight="1" x14ac:dyDescent="0.2">
      <c r="B13" s="128" t="s">
        <v>223</v>
      </c>
      <c r="C13" s="126" t="s">
        <v>187</v>
      </c>
      <c r="D13" s="126" t="s">
        <v>13</v>
      </c>
      <c r="E13" s="126" t="s">
        <v>2</v>
      </c>
      <c r="F13" s="134" t="s">
        <v>3</v>
      </c>
      <c r="G13" s="134" t="s">
        <v>5</v>
      </c>
      <c r="H13" s="145" t="s">
        <v>227</v>
      </c>
      <c r="I13" s="143" t="s">
        <v>188</v>
      </c>
      <c r="J13" s="144"/>
      <c r="K13" s="120"/>
    </row>
    <row r="14" spans="2:11" ht="13.5" thickBot="1" x14ac:dyDescent="0.25">
      <c r="B14" s="129"/>
      <c r="C14" s="127"/>
      <c r="D14" s="127"/>
      <c r="E14" s="127"/>
      <c r="F14" s="135"/>
      <c r="G14" s="135"/>
      <c r="H14" s="146"/>
      <c r="I14" s="38" t="s">
        <v>4</v>
      </c>
      <c r="J14" s="39" t="s">
        <v>10</v>
      </c>
      <c r="K14" s="120"/>
    </row>
    <row r="15" spans="2:11" ht="66" customHeight="1" x14ac:dyDescent="0.2">
      <c r="B15" s="93">
        <v>1</v>
      </c>
      <c r="C15" s="10" t="str">
        <f>IF(Component1&gt;0,Component1,"")</f>
        <v xml:space="preserve"> </v>
      </c>
      <c r="D15" s="99" t="str">
        <f>+Typeofrisk1</f>
        <v>Gestión Pública y Gobernabilidad</v>
      </c>
      <c r="E15" s="3" t="str">
        <f>+MMR!E12</f>
        <v>Elecciones municipales em octubre de 2016, debido a las cuales existe el riesgo de descontinuidad em la ejecución del Programa y limitación legal temporal para la firma de contratos.</v>
      </c>
      <c r="F15" s="11">
        <v>2</v>
      </c>
      <c r="G15" s="11">
        <v>1</v>
      </c>
      <c r="H15" s="100">
        <f>+Impact1*Probability1</f>
        <v>2</v>
      </c>
      <c r="I15" s="72">
        <v>2</v>
      </c>
      <c r="J15" s="40" t="str">
        <f>IF(I15=1,"Bajo",IF(I15=2,"Medio",IF(I15=3,"Alto","")))</f>
        <v>Medio</v>
      </c>
      <c r="K15" s="44"/>
    </row>
    <row r="16" spans="2:11" ht="66" customHeight="1" x14ac:dyDescent="0.2">
      <c r="B16" s="93">
        <v>2</v>
      </c>
      <c r="C16" s="10"/>
      <c r="D16" s="99" t="str">
        <f>+Typeofrisk1</f>
        <v>Gestión Pública y Gobernabilidad</v>
      </c>
      <c r="E16" s="80" t="str">
        <f>+RRF!E9</f>
        <v>Eventuales atrasos en el reasentamiento de las familias debidos a cualquier complicación en los procesos para obtener la propiedad legal de los terrenos o resistencia de algunas familias a salir de su residencia actual.</v>
      </c>
      <c r="F16" s="11">
        <v>2</v>
      </c>
      <c r="G16" s="11">
        <v>1</v>
      </c>
      <c r="H16" s="100">
        <f>+Impact1*Probability1</f>
        <v>2</v>
      </c>
      <c r="I16" s="77">
        <v>2</v>
      </c>
      <c r="J16" s="40" t="str">
        <f>IF(I16=1,"Bajo",IF(I16=2,"Medio",IF(I16=3,"Alto","")))</f>
        <v>Medio</v>
      </c>
      <c r="K16" s="44"/>
    </row>
    <row r="17" spans="2:11" ht="42.75" customHeight="1" x14ac:dyDescent="0.2">
      <c r="B17" s="92">
        <v>3</v>
      </c>
      <c r="C17" s="7"/>
      <c r="D17" s="99" t="str">
        <f>+Typeofrisk1</f>
        <v>Gestión Pública y Gobernabilidad</v>
      </c>
      <c r="E17" s="96" t="str">
        <f>+RRF!E10</f>
        <v xml:space="preserve">Dificultades en la obtención de las licencias ambientales. Existe el riesgo de que produzca atrasos en la ejecución de las obras.  </v>
      </c>
      <c r="F17" s="2">
        <v>2</v>
      </c>
      <c r="G17" s="2">
        <v>1</v>
      </c>
      <c r="H17" s="100">
        <f>+Impact1*Probability1</f>
        <v>2</v>
      </c>
      <c r="I17" s="79">
        <v>2</v>
      </c>
      <c r="J17" s="41" t="str">
        <f>IF(I17=1,"Bajo",IF(I17=2,"Medio",IF(I17=3,"Alto","")))</f>
        <v>Medio</v>
      </c>
      <c r="K17" s="44"/>
    </row>
    <row r="18" spans="2:11" ht="241.5" customHeight="1" x14ac:dyDescent="0.2">
      <c r="B18" s="92">
        <v>4</v>
      </c>
      <c r="C18" s="7"/>
      <c r="D18" s="94" t="str">
        <f>+RRF!D11</f>
        <v>Macroeconómicos y Sostenibilidad Fiscal</v>
      </c>
      <c r="E18" s="98" t="str">
        <f>+RRF!E11</f>
        <v>El crecimiento económico en Brasil sigue bajo aunque con indicios recientes de una recuperación moderada en el corto plazo. Las proyecciones de crecimiento para 2014 son entre 1,65% y 2,0%. La inflación se ha mantenido persistentemente por arriba del centro de la banda objetivo del Banco Central (4.5% +- 2%), oscilando cerca del límite superior, mientras que el ciclo restrictivo de política monetaria está terminándose. Por su parte, no existen riesgos significativos para la sustentabilidad de la deuda pública dentro del actual contexto de política fiscal. La meta de superávit público primario para 2014 se ha fijado en 1.9% del PIB. El alto nivel de las reservas internacionales y el tipo de cambio flexible actúan como mitigadores de riesgos de la balanza de pagos. El sistema financiero se encuentra bien capitalizado y los bancos presentan indicadores financieros favorables. Por otra parte, la expansión del crédito a las familias en los últimos años ha resultado en un aumento en sus niveles de endeudamiento.  Bajo las condiciones actuales estos niveles parecen sostenibles pero podrían tener efectos adversos en caso de una prolongada desaceleración económica que afecte fuertemente al mercado de trabajo y los ingresos de las familias.</v>
      </c>
      <c r="F18" s="11">
        <v>1</v>
      </c>
      <c r="G18" s="2">
        <v>1</v>
      </c>
      <c r="H18" s="2">
        <v>1</v>
      </c>
      <c r="I18" s="72">
        <v>1</v>
      </c>
      <c r="J18" s="41" t="str">
        <f>IF(I18=1,"Bajo",IF(I18=2,"Medio",IF(I18=3,"Alto","")))</f>
        <v>Bajo</v>
      </c>
      <c r="K18" s="44"/>
    </row>
    <row r="19" spans="2:11" ht="62.25" customHeight="1" x14ac:dyDescent="0.2">
      <c r="B19" s="92">
        <v>5</v>
      </c>
      <c r="C19" s="7" t="str">
        <f>IF(Component4&gt;0,Component4,"")</f>
        <v/>
      </c>
      <c r="D19" s="74" t="str">
        <f>IF(Typeofrisk4&gt;0,Typeofrisk4,"")</f>
        <v>Fiduciarios</v>
      </c>
      <c r="E19" s="80" t="str">
        <f>+MMR!E37</f>
        <v xml:space="preserve">Desconocimiento de las políticas del Banco por parte del equipo a cargo de la ejecución </v>
      </c>
      <c r="F19" s="72">
        <v>2</v>
      </c>
      <c r="G19" s="11">
        <v>1</v>
      </c>
      <c r="H19" s="100">
        <f>+Impact4*Probability4</f>
        <v>2</v>
      </c>
      <c r="I19" s="72">
        <v>2</v>
      </c>
      <c r="J19" s="41" t="str">
        <f>IF(I19=1,"Bajo",IF(I19=2,"Medio",IF(I19=3,"Alto","")))</f>
        <v>Medio</v>
      </c>
      <c r="K19" s="44"/>
    </row>
    <row r="20" spans="2:11" ht="13.5" thickBot="1" x14ac:dyDescent="0.25">
      <c r="B20" s="122" t="s">
        <v>222</v>
      </c>
      <c r="C20" s="123"/>
      <c r="D20" s="123"/>
      <c r="E20" s="123"/>
      <c r="F20" s="123"/>
      <c r="G20" s="123"/>
      <c r="H20" s="124"/>
      <c r="I20" s="125" t="s">
        <v>222</v>
      </c>
      <c r="J20" s="123" t="s">
        <v>222</v>
      </c>
      <c r="K20" s="45"/>
    </row>
    <row r="21" spans="2:11" ht="27.75" customHeight="1" x14ac:dyDescent="0.2">
      <c r="B21" s="73" t="s">
        <v>222</v>
      </c>
      <c r="C21" s="118" t="s">
        <v>222</v>
      </c>
      <c r="D21" s="119"/>
      <c r="E21" s="119"/>
      <c r="F21" s="119"/>
      <c r="G21" s="119"/>
      <c r="H21" s="119"/>
      <c r="I21" s="119"/>
      <c r="J21" s="46"/>
      <c r="K21" s="46"/>
    </row>
    <row r="22" spans="2:11" x14ac:dyDescent="0.2">
      <c r="B22" s="46"/>
      <c r="C22" s="46"/>
      <c r="D22" s="46"/>
      <c r="E22" s="46"/>
      <c r="F22" s="46"/>
      <c r="G22" s="46"/>
      <c r="H22" s="46"/>
      <c r="I22" s="46"/>
      <c r="J22" s="46"/>
      <c r="K22" s="46"/>
    </row>
    <row r="23" spans="2:11" x14ac:dyDescent="0.2">
      <c r="B23" s="46"/>
      <c r="C23" s="46"/>
      <c r="D23" s="46"/>
      <c r="E23" s="46"/>
      <c r="F23" s="46"/>
      <c r="G23" s="46"/>
      <c r="H23" s="46"/>
      <c r="I23" s="46"/>
      <c r="J23" s="46"/>
      <c r="K23" s="46"/>
    </row>
    <row r="24" spans="2:11" x14ac:dyDescent="0.2">
      <c r="B24" s="46"/>
      <c r="C24" s="46"/>
      <c r="D24" s="46"/>
      <c r="E24" s="46"/>
      <c r="F24" s="46"/>
      <c r="G24" s="46"/>
      <c r="H24" s="46"/>
      <c r="I24" s="46"/>
      <c r="J24" s="46"/>
      <c r="K24" s="46"/>
    </row>
    <row r="25" spans="2:11" x14ac:dyDescent="0.2">
      <c r="B25" s="46"/>
      <c r="C25" s="46"/>
      <c r="D25" s="46"/>
      <c r="E25" s="46"/>
      <c r="F25" s="46"/>
      <c r="G25" s="46"/>
      <c r="H25" s="46"/>
      <c r="I25" s="46"/>
      <c r="J25" s="46"/>
      <c r="K25" s="46"/>
    </row>
    <row r="26" spans="2:11" x14ac:dyDescent="0.2">
      <c r="B26" s="46"/>
      <c r="C26" s="46"/>
      <c r="D26" s="46"/>
      <c r="E26" s="46"/>
      <c r="F26" s="46"/>
      <c r="G26" s="46"/>
      <c r="H26" s="46"/>
      <c r="I26" s="46"/>
      <c r="J26" s="46"/>
      <c r="K26" s="46"/>
    </row>
    <row r="27" spans="2:11" x14ac:dyDescent="0.2">
      <c r="B27" s="46"/>
      <c r="C27" s="46"/>
      <c r="D27" s="46"/>
      <c r="E27" s="46"/>
      <c r="F27" s="46"/>
      <c r="G27" s="46"/>
      <c r="H27" s="46"/>
      <c r="I27" s="46"/>
      <c r="J27" s="46"/>
      <c r="K27" s="46"/>
    </row>
    <row r="28" spans="2:11" x14ac:dyDescent="0.2">
      <c r="B28" s="46"/>
      <c r="C28" s="46"/>
      <c r="D28" s="46"/>
      <c r="E28" s="46"/>
      <c r="F28" s="46"/>
      <c r="G28" s="46"/>
      <c r="H28" s="46"/>
      <c r="I28" s="46"/>
      <c r="J28" s="46"/>
      <c r="K28" s="46"/>
    </row>
    <row r="29" spans="2:11" x14ac:dyDescent="0.2">
      <c r="B29" s="46"/>
      <c r="C29" s="46"/>
      <c r="D29" s="46"/>
      <c r="E29" s="46"/>
      <c r="F29" s="46"/>
      <c r="G29" s="46"/>
      <c r="H29" s="46"/>
      <c r="I29" s="46"/>
      <c r="J29" s="46"/>
      <c r="K29" s="46"/>
    </row>
    <row r="30" spans="2:11" x14ac:dyDescent="0.2">
      <c r="B30" s="46"/>
      <c r="C30" s="46"/>
      <c r="D30" s="46"/>
      <c r="E30" s="46"/>
      <c r="F30" s="46"/>
      <c r="G30" s="46"/>
      <c r="H30" s="46"/>
      <c r="I30" s="46"/>
      <c r="J30" s="46"/>
      <c r="K30" s="46"/>
    </row>
    <row r="31" spans="2:11" x14ac:dyDescent="0.2">
      <c r="B31" s="46"/>
      <c r="C31" s="46"/>
      <c r="D31" s="46"/>
      <c r="E31" s="46"/>
      <c r="F31" s="46"/>
      <c r="G31" s="46"/>
      <c r="H31" s="46"/>
      <c r="I31" s="46"/>
      <c r="J31" s="46"/>
      <c r="K31" s="46"/>
    </row>
    <row r="32" spans="2:11" x14ac:dyDescent="0.2">
      <c r="B32" s="46"/>
      <c r="C32" s="46"/>
      <c r="D32" s="46"/>
      <c r="E32" s="46"/>
      <c r="F32" s="46"/>
      <c r="G32" s="46"/>
      <c r="H32" s="46"/>
      <c r="I32" s="46"/>
      <c r="J32" s="46"/>
      <c r="K32" s="46"/>
    </row>
    <row r="33" spans="2:11" x14ac:dyDescent="0.2">
      <c r="B33" s="46"/>
      <c r="C33" s="46"/>
      <c r="D33" s="46"/>
      <c r="E33" s="46"/>
      <c r="F33" s="46"/>
      <c r="G33" s="46"/>
      <c r="H33" s="46"/>
      <c r="I33" s="46"/>
      <c r="J33" s="46"/>
      <c r="K33" s="46"/>
    </row>
    <row r="34" spans="2:11" x14ac:dyDescent="0.2">
      <c r="B34" s="46"/>
      <c r="C34" s="46"/>
      <c r="D34" s="46"/>
      <c r="E34" s="46"/>
      <c r="F34" s="46"/>
      <c r="G34" s="46"/>
      <c r="H34" s="46"/>
      <c r="I34" s="46"/>
      <c r="J34" s="46"/>
      <c r="K34" s="46"/>
    </row>
    <row r="35" spans="2:11" x14ac:dyDescent="0.2">
      <c r="B35" s="46"/>
      <c r="C35" s="46"/>
      <c r="D35" s="46"/>
      <c r="E35" s="46"/>
      <c r="F35" s="46"/>
      <c r="G35" s="46"/>
      <c r="H35" s="46"/>
      <c r="I35" s="46"/>
      <c r="J35" s="46"/>
      <c r="K35" s="46"/>
    </row>
    <row r="36" spans="2:11" x14ac:dyDescent="0.2">
      <c r="B36" s="46"/>
      <c r="C36" s="46"/>
      <c r="D36" s="46"/>
      <c r="E36" s="46"/>
      <c r="F36" s="46"/>
      <c r="G36" s="46"/>
      <c r="H36" s="46"/>
      <c r="I36" s="46"/>
      <c r="J36" s="46"/>
      <c r="K36" s="46"/>
    </row>
    <row r="37" spans="2:11" x14ac:dyDescent="0.2">
      <c r="B37" s="46"/>
      <c r="C37" s="46"/>
      <c r="D37" s="46"/>
      <c r="E37" s="46"/>
      <c r="F37" s="46"/>
      <c r="G37" s="46"/>
      <c r="H37" s="46"/>
      <c r="I37" s="46"/>
      <c r="J37" s="46"/>
      <c r="K37" s="46"/>
    </row>
    <row r="38" spans="2:11" x14ac:dyDescent="0.2">
      <c r="B38" s="46"/>
      <c r="C38" s="46"/>
      <c r="D38" s="46"/>
      <c r="E38" s="46"/>
      <c r="F38" s="46"/>
      <c r="G38" s="46"/>
      <c r="H38" s="46"/>
      <c r="I38" s="46"/>
      <c r="J38" s="46"/>
      <c r="K38" s="46"/>
    </row>
    <row r="39" spans="2:11" x14ac:dyDescent="0.2">
      <c r="B39" s="46"/>
      <c r="C39" s="46"/>
      <c r="D39" s="46"/>
      <c r="E39" s="46"/>
      <c r="F39" s="46"/>
      <c r="G39" s="46"/>
      <c r="H39" s="46"/>
      <c r="I39" s="46"/>
      <c r="J39" s="46"/>
      <c r="K39" s="46"/>
    </row>
    <row r="40" spans="2:11" x14ac:dyDescent="0.2">
      <c r="B40" s="46"/>
      <c r="C40" s="46"/>
      <c r="D40" s="46"/>
      <c r="E40" s="46"/>
      <c r="F40" s="46"/>
      <c r="G40" s="46"/>
      <c r="H40" s="46"/>
      <c r="I40" s="46"/>
      <c r="J40" s="46"/>
      <c r="K40" s="46"/>
    </row>
    <row r="41" spans="2:11" x14ac:dyDescent="0.2">
      <c r="B41" s="46"/>
      <c r="C41" s="46"/>
      <c r="D41" s="46"/>
      <c r="E41" s="46"/>
      <c r="F41" s="46"/>
      <c r="G41" s="46"/>
      <c r="H41" s="46"/>
      <c r="I41" s="46"/>
      <c r="J41" s="46"/>
      <c r="K41" s="46"/>
    </row>
    <row r="42" spans="2:11" x14ac:dyDescent="0.2">
      <c r="B42" s="46"/>
      <c r="C42" s="46"/>
      <c r="D42" s="46"/>
      <c r="E42" s="46"/>
      <c r="F42" s="46"/>
      <c r="G42" s="46"/>
      <c r="H42" s="46"/>
      <c r="I42" s="46"/>
      <c r="J42" s="46"/>
      <c r="K42" s="46"/>
    </row>
  </sheetData>
  <sheetProtection selectLockedCells="1"/>
  <customSheetViews>
    <customSheetView guid="{DA86ACB4-8139-420E-82FD-B396A71C0769}" showPageBreaks="1" printArea="1" topLeftCell="A13">
      <selection activeCell="K18" sqref="K18"/>
      <pageMargins left="0.32" right="0.47244094488188998" top="0.511811023622047" bottom="0.43307086614173201" header="0.196850393700787" footer="0.196850393700787"/>
      <printOptions horizontalCentered="1"/>
      <pageSetup scale="64" orientation="portrait" r:id="rId1"/>
      <headerFooter alignWithMargins="0">
        <oddFooter>&amp;L&amp;"Arial Narrow,Regular"&amp;F&amp;R&amp;"Arial Narrow,Regular"Página  &amp;P  de  &amp;N</oddFooter>
      </headerFooter>
    </customSheetView>
  </customSheetViews>
  <mergeCells count="19">
    <mergeCell ref="B2:G2"/>
    <mergeCell ref="B9:D9"/>
    <mergeCell ref="B5:G5"/>
    <mergeCell ref="F13:F14"/>
    <mergeCell ref="G13:G14"/>
    <mergeCell ref="B12:J12"/>
    <mergeCell ref="H3:H4"/>
    <mergeCell ref="I3:J3"/>
    <mergeCell ref="I13:J13"/>
    <mergeCell ref="H13:H14"/>
    <mergeCell ref="C21:I21"/>
    <mergeCell ref="K13:K14"/>
    <mergeCell ref="B3:G3"/>
    <mergeCell ref="B20:H20"/>
    <mergeCell ref="I20:J20"/>
    <mergeCell ref="C13:C14"/>
    <mergeCell ref="D13:D14"/>
    <mergeCell ref="E13:E14"/>
    <mergeCell ref="B13:B14"/>
  </mergeCells>
  <phoneticPr fontId="0" type="noConversion"/>
  <conditionalFormatting sqref="F15:F18">
    <cfRule type="cellIs" dxfId="51" priority="104" stopIfTrue="1" operator="equal">
      <formula>3</formula>
    </cfRule>
    <cfRule type="cellIs" dxfId="50" priority="105" stopIfTrue="1" operator="equal">
      <formula>2</formula>
    </cfRule>
    <cfRule type="cellIs" dxfId="49" priority="106" stopIfTrue="1" operator="equal">
      <formula>1</formula>
    </cfRule>
  </conditionalFormatting>
  <conditionalFormatting sqref="I15 I18:I19">
    <cfRule type="cellIs" dxfId="48" priority="93" stopIfTrue="1" operator="notBetween">
      <formula>1</formula>
      <formula>3</formula>
    </cfRule>
    <cfRule type="expression" dxfId="47" priority="98" stopIfTrue="1">
      <formula>$I15=3</formula>
    </cfRule>
    <cfRule type="expression" dxfId="46" priority="99" stopIfTrue="1">
      <formula>$I15=2</formula>
    </cfRule>
    <cfRule type="expression" dxfId="45" priority="100" stopIfTrue="1">
      <formula>$I15=1</formula>
    </cfRule>
  </conditionalFormatting>
  <conditionalFormatting sqref="J15 J17:J19">
    <cfRule type="cellIs" dxfId="44" priority="89" stopIfTrue="1" operator="equal">
      <formula>""</formula>
    </cfRule>
    <cfRule type="cellIs" dxfId="43" priority="90" stopIfTrue="1" operator="equal">
      <formula>"Medio"</formula>
    </cfRule>
    <cfRule type="cellIs" dxfId="42" priority="91" stopIfTrue="1" operator="equal">
      <formula>"Alto"</formula>
    </cfRule>
    <cfRule type="cellIs" dxfId="41" priority="92" stopIfTrue="1" operator="equal">
      <formula>"Bajo"</formula>
    </cfRule>
  </conditionalFormatting>
  <conditionalFormatting sqref="G15:G18">
    <cfRule type="cellIs" dxfId="40" priority="57" operator="equal">
      <formula>3</formula>
    </cfRule>
    <cfRule type="cellIs" dxfId="39" priority="58" operator="equal">
      <formula>2</formula>
    </cfRule>
    <cfRule type="cellIs" dxfId="38" priority="88" stopIfTrue="1" operator="equal">
      <formula>1</formula>
    </cfRule>
  </conditionalFormatting>
  <conditionalFormatting sqref="F19">
    <cfRule type="cellIs" dxfId="37" priority="27" stopIfTrue="1" operator="notBetween">
      <formula>1</formula>
      <formula>3</formula>
    </cfRule>
    <cfRule type="expression" dxfId="36" priority="28" stopIfTrue="1">
      <formula>$I19=3</formula>
    </cfRule>
    <cfRule type="expression" dxfId="35" priority="29" stopIfTrue="1">
      <formula>$I19=2</formula>
    </cfRule>
    <cfRule type="expression" dxfId="34" priority="30" stopIfTrue="1">
      <formula>$I19=1</formula>
    </cfRule>
  </conditionalFormatting>
  <conditionalFormatting sqref="G19">
    <cfRule type="cellIs" dxfId="33" priority="24" operator="equal">
      <formula>3</formula>
    </cfRule>
    <cfRule type="cellIs" dxfId="32" priority="25" operator="equal">
      <formula>2</formula>
    </cfRule>
    <cfRule type="cellIs" dxfId="31" priority="26" stopIfTrue="1" operator="equal">
      <formula>1</formula>
    </cfRule>
  </conditionalFormatting>
  <conditionalFormatting sqref="I16">
    <cfRule type="cellIs" dxfId="30" priority="20" stopIfTrue="1" operator="notBetween">
      <formula>1</formula>
      <formula>3</formula>
    </cfRule>
    <cfRule type="expression" dxfId="29" priority="21" stopIfTrue="1">
      <formula>$I16=3</formula>
    </cfRule>
    <cfRule type="expression" dxfId="28" priority="22" stopIfTrue="1">
      <formula>$I16=2</formula>
    </cfRule>
    <cfRule type="expression" dxfId="27" priority="23" stopIfTrue="1">
      <formula>$I16=1</formula>
    </cfRule>
  </conditionalFormatting>
  <conditionalFormatting sqref="J16">
    <cfRule type="cellIs" dxfId="26" priority="16" stopIfTrue="1" operator="equal">
      <formula>""</formula>
    </cfRule>
    <cfRule type="cellIs" dxfId="25" priority="17" stopIfTrue="1" operator="equal">
      <formula>"Medio"</formula>
    </cfRule>
    <cfRule type="cellIs" dxfId="24" priority="18" stopIfTrue="1" operator="equal">
      <formula>"Alto"</formula>
    </cfRule>
    <cfRule type="cellIs" dxfId="23" priority="19" stopIfTrue="1" operator="equal">
      <formula>"Bajo"</formula>
    </cfRule>
  </conditionalFormatting>
  <conditionalFormatting sqref="I17">
    <cfRule type="cellIs" dxfId="22" priority="4" stopIfTrue="1" operator="notBetween">
      <formula>1</formula>
      <formula>3</formula>
    </cfRule>
    <cfRule type="expression" dxfId="21" priority="5" stopIfTrue="1">
      <formula>$I17=3</formula>
    </cfRule>
    <cfRule type="expression" dxfId="20" priority="6" stopIfTrue="1">
      <formula>$I17=2</formula>
    </cfRule>
    <cfRule type="expression" dxfId="19" priority="7" stopIfTrue="1">
      <formula>$I17=1</formula>
    </cfRule>
  </conditionalFormatting>
  <conditionalFormatting sqref="H18">
    <cfRule type="cellIs" dxfId="18" priority="1" operator="equal">
      <formula>3</formula>
    </cfRule>
    <cfRule type="cellIs" dxfId="17" priority="2" operator="equal">
      <formula>2</formula>
    </cfRule>
    <cfRule type="cellIs" dxfId="16" priority="3" stopIfTrue="1" operator="equal">
      <formula>1</formula>
    </cfRule>
  </conditionalFormatting>
  <dataValidations count="1">
    <dataValidation type="whole" allowBlank="1" showInputMessage="1" showErrorMessage="1" sqref="F15:G18 H18">
      <formula1>1</formula1>
      <formula2>3</formula2>
    </dataValidation>
  </dataValidations>
  <printOptions horizontalCentered="1"/>
  <pageMargins left="0.32" right="0.47244094488188998" top="0.511811023622047" bottom="0.43307086614173201" header="0.196850393700787" footer="0.196850393700787"/>
  <pageSetup scale="64" orientation="portrait" r:id="rId2"/>
  <headerFooter alignWithMargins="0">
    <oddFooter>&amp;L&amp;"Arial Narrow,Regular"&amp;F&amp;R&amp;"Arial Narrow,Regular"Página  &amp;P  de  &amp;N</oddFooter>
  </headerFooter>
  <ignoredErrors>
    <ignoredError sqref="H15 H19 J17:J19 J15 C15 C19" unlockedFormula="1"/>
  </ignoredError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sheetPr>
  <dimension ref="A1:Q108"/>
  <sheetViews>
    <sheetView showGridLines="0" showRowColHeaders="0" tabSelected="1" topLeftCell="A33" zoomScale="75" zoomScaleNormal="100" zoomScaleSheetLayoutView="100" workbookViewId="0">
      <selection activeCell="Q36" sqref="Q36"/>
    </sheetView>
  </sheetViews>
  <sheetFormatPr defaultColWidth="11.42578125" defaultRowHeight="12.75" x14ac:dyDescent="0.2"/>
  <cols>
    <col min="1" max="1" width="4.28515625" style="43" customWidth="1"/>
    <col min="2" max="2" width="4" style="55" customWidth="1"/>
    <col min="3" max="3" width="6.85546875" style="43" customWidth="1"/>
    <col min="4" max="4" width="21.28515625" style="43" customWidth="1"/>
    <col min="5" max="5" width="25.42578125" style="43" customWidth="1"/>
    <col min="6" max="6" width="8.7109375" style="43" customWidth="1"/>
    <col min="7" max="7" width="10" style="43" customWidth="1"/>
    <col min="8" max="8" width="17.85546875" style="43" customWidth="1"/>
    <col min="9" max="9" width="19" style="43" customWidth="1"/>
    <col min="10" max="10" width="13.42578125" style="43" customWidth="1"/>
    <col min="11" max="11" width="13.85546875" style="43" customWidth="1"/>
    <col min="12" max="12" width="11.42578125" style="43"/>
    <col min="13" max="13" width="12.28515625" style="43" customWidth="1"/>
    <col min="14" max="14" width="15.28515625" style="43" customWidth="1"/>
    <col min="15" max="15" width="17.5703125" style="43" customWidth="1"/>
    <col min="16" max="16" width="12.5703125" style="43" customWidth="1"/>
    <col min="17" max="17" width="13.28515625" style="43" customWidth="1"/>
    <col min="18" max="16384" width="11.42578125" style="43"/>
  </cols>
  <sheetData>
    <row r="1" spans="1:17" s="42" customFormat="1" x14ac:dyDescent="0.2">
      <c r="B1" s="47"/>
      <c r="C1" s="48"/>
      <c r="D1" s="48"/>
      <c r="E1" s="48"/>
      <c r="F1" s="48"/>
      <c r="G1" s="48"/>
      <c r="H1" s="48"/>
      <c r="I1" s="48"/>
      <c r="J1" s="48"/>
      <c r="K1" s="48"/>
      <c r="L1" s="48"/>
      <c r="M1" s="48"/>
      <c r="N1" s="48"/>
      <c r="O1" s="48"/>
      <c r="P1" s="48"/>
      <c r="Q1" s="48"/>
    </row>
    <row r="2" spans="1:17" s="42" customFormat="1" ht="36.75" customHeight="1" x14ac:dyDescent="0.2">
      <c r="B2" s="155" t="s">
        <v>9</v>
      </c>
      <c r="C2" s="155"/>
      <c r="D2" s="155"/>
      <c r="E2" s="155"/>
      <c r="F2" s="155"/>
      <c r="G2" s="155"/>
      <c r="H2" s="155"/>
      <c r="I2" s="155"/>
      <c r="J2" s="155"/>
      <c r="K2" s="155"/>
      <c r="L2" s="155"/>
      <c r="M2" s="155"/>
      <c r="N2" s="155"/>
      <c r="O2" s="155"/>
      <c r="P2" s="155"/>
      <c r="Q2" s="155"/>
    </row>
    <row r="3" spans="1:17" ht="15.75" x14ac:dyDescent="0.25">
      <c r="B3" s="156" t="s">
        <v>11</v>
      </c>
      <c r="C3" s="156"/>
      <c r="D3" s="156"/>
      <c r="E3" s="156"/>
      <c r="F3" s="156"/>
      <c r="G3" s="156"/>
      <c r="H3" s="156"/>
      <c r="I3" s="156"/>
      <c r="J3" s="156"/>
      <c r="K3" s="156"/>
      <c r="L3" s="156"/>
      <c r="M3" s="156"/>
      <c r="N3" s="156"/>
      <c r="O3" s="156"/>
      <c r="P3" s="156"/>
      <c r="Q3" s="156"/>
    </row>
    <row r="4" spans="1:17" x14ac:dyDescent="0.2">
      <c r="B4" s="49"/>
      <c r="C4" s="29"/>
      <c r="D4" s="29"/>
      <c r="E4" s="29"/>
      <c r="F4" s="50"/>
      <c r="G4" s="50"/>
      <c r="H4" s="50"/>
      <c r="I4" s="50"/>
      <c r="J4" s="50"/>
      <c r="K4" s="50"/>
      <c r="L4" s="50"/>
      <c r="M4" s="51"/>
      <c r="N4" s="51"/>
      <c r="O4" s="51"/>
      <c r="P4" s="51"/>
      <c r="Q4" s="51"/>
    </row>
    <row r="5" spans="1:17" x14ac:dyDescent="0.2">
      <c r="B5" s="157"/>
      <c r="C5" s="157"/>
      <c r="D5" s="157"/>
      <c r="E5" s="157"/>
      <c r="F5" s="157"/>
      <c r="G5" s="157"/>
      <c r="H5" s="157"/>
      <c r="I5" s="157"/>
      <c r="J5" s="157"/>
      <c r="K5" s="157"/>
      <c r="L5" s="157"/>
      <c r="M5" s="157"/>
      <c r="N5" s="157"/>
      <c r="O5" s="157"/>
      <c r="P5" s="157"/>
      <c r="Q5" s="157"/>
    </row>
    <row r="6" spans="1:17" x14ac:dyDescent="0.2">
      <c r="B6" s="49"/>
      <c r="C6" s="29"/>
      <c r="D6" s="29"/>
      <c r="E6" s="29"/>
      <c r="F6" s="52"/>
      <c r="G6" s="50"/>
      <c r="H6" s="50"/>
      <c r="I6" s="50"/>
      <c r="J6" s="50"/>
      <c r="K6" s="50"/>
      <c r="L6" s="50"/>
      <c r="M6" s="51"/>
      <c r="N6" s="51"/>
      <c r="O6" s="51"/>
      <c r="P6" s="51"/>
      <c r="Q6" s="51"/>
    </row>
    <row r="7" spans="1:17" x14ac:dyDescent="0.2">
      <c r="B7" s="49"/>
      <c r="C7" s="29"/>
      <c r="D7" s="29"/>
      <c r="E7" s="29"/>
      <c r="F7" s="29"/>
      <c r="G7" s="29"/>
      <c r="H7" s="29"/>
      <c r="I7" s="29"/>
      <c r="J7" s="29"/>
      <c r="K7" s="29"/>
      <c r="L7" s="29"/>
      <c r="M7" s="29"/>
      <c r="N7" s="29"/>
      <c r="O7" s="29"/>
      <c r="P7" s="29"/>
      <c r="Q7" s="29"/>
    </row>
    <row r="8" spans="1:17" ht="13.5" thickBot="1" x14ac:dyDescent="0.25">
      <c r="B8" s="49"/>
      <c r="C8" s="29"/>
      <c r="D8" s="29"/>
      <c r="E8" s="29"/>
      <c r="F8" s="29"/>
      <c r="G8" s="29"/>
      <c r="H8" s="29"/>
      <c r="I8" s="29"/>
      <c r="J8" s="29"/>
      <c r="K8" s="29"/>
      <c r="L8" s="29"/>
      <c r="M8" s="29"/>
      <c r="N8" s="29"/>
      <c r="O8" s="29"/>
      <c r="P8" s="29"/>
      <c r="Q8" s="29"/>
    </row>
    <row r="9" spans="1:17" ht="27" customHeight="1" x14ac:dyDescent="0.2">
      <c r="B9" s="128" t="s">
        <v>223</v>
      </c>
      <c r="C9" s="161" t="s">
        <v>216</v>
      </c>
      <c r="D9" s="158" t="s">
        <v>13</v>
      </c>
      <c r="E9" s="158" t="s">
        <v>2</v>
      </c>
      <c r="F9" s="164" t="s">
        <v>188</v>
      </c>
      <c r="G9" s="158"/>
      <c r="H9" s="152" t="s">
        <v>217</v>
      </c>
      <c r="I9" s="153"/>
      <c r="J9" s="153"/>
      <c r="K9" s="153"/>
      <c r="L9" s="153"/>
      <c r="M9" s="153"/>
      <c r="N9" s="153"/>
      <c r="O9" s="153"/>
      <c r="P9" s="153"/>
      <c r="Q9" s="154"/>
    </row>
    <row r="10" spans="1:17" ht="24" customHeight="1" x14ac:dyDescent="0.2">
      <c r="B10" s="166"/>
      <c r="C10" s="162"/>
      <c r="D10" s="159"/>
      <c r="E10" s="159"/>
      <c r="F10" s="165"/>
      <c r="G10" s="160"/>
      <c r="H10" s="149" t="s">
        <v>218</v>
      </c>
      <c r="I10" s="168" t="s">
        <v>190</v>
      </c>
      <c r="J10" s="149" t="s">
        <v>0</v>
      </c>
      <c r="K10" s="168" t="s">
        <v>219</v>
      </c>
      <c r="L10" s="168" t="s">
        <v>220</v>
      </c>
      <c r="M10" s="149" t="s">
        <v>1</v>
      </c>
      <c r="N10" s="149"/>
      <c r="O10" s="147" t="s">
        <v>193</v>
      </c>
      <c r="P10" s="150" t="s">
        <v>221</v>
      </c>
      <c r="Q10" s="151"/>
    </row>
    <row r="11" spans="1:17" ht="25.5" x14ac:dyDescent="0.2">
      <c r="B11" s="167"/>
      <c r="C11" s="163"/>
      <c r="D11" s="160"/>
      <c r="E11" s="160"/>
      <c r="F11" s="28" t="s">
        <v>4</v>
      </c>
      <c r="G11" s="28" t="s">
        <v>10</v>
      </c>
      <c r="H11" s="149"/>
      <c r="I11" s="168"/>
      <c r="J11" s="149"/>
      <c r="K11" s="168"/>
      <c r="L11" s="168"/>
      <c r="M11" s="65" t="s">
        <v>191</v>
      </c>
      <c r="N11" s="66" t="s">
        <v>192</v>
      </c>
      <c r="O11" s="148"/>
      <c r="P11" s="67" t="s">
        <v>194</v>
      </c>
      <c r="Q11" s="68" t="s">
        <v>195</v>
      </c>
    </row>
    <row r="12" spans="1:17" ht="63.75" customHeight="1" x14ac:dyDescent="0.2">
      <c r="B12" s="169">
        <v>1</v>
      </c>
      <c r="C12" s="182" t="str">
        <f>IF(Component1&gt;0,Component1,"")</f>
        <v xml:space="preserve"> </v>
      </c>
      <c r="D12" s="185" t="str">
        <f>+RRF!D8</f>
        <v>Gestión Pública y Gobernabilidad</v>
      </c>
      <c r="E12" s="172" t="s">
        <v>245</v>
      </c>
      <c r="F12" s="175">
        <f>+Value1</f>
        <v>2</v>
      </c>
      <c r="G12" s="175" t="str">
        <f>+Level1</f>
        <v>Medio</v>
      </c>
      <c r="H12" s="201" t="s">
        <v>238</v>
      </c>
      <c r="I12" s="215" t="s">
        <v>235</v>
      </c>
      <c r="J12" s="204" t="s">
        <v>228</v>
      </c>
      <c r="K12" s="172" t="s">
        <v>229</v>
      </c>
      <c r="L12" s="172" t="s">
        <v>264</v>
      </c>
      <c r="M12" s="172" t="s">
        <v>194</v>
      </c>
      <c r="N12" s="172" t="s">
        <v>194</v>
      </c>
      <c r="O12" s="172" t="s">
        <v>237</v>
      </c>
      <c r="P12" s="210" t="s">
        <v>231</v>
      </c>
      <c r="Q12" s="211" t="s">
        <v>231</v>
      </c>
    </row>
    <row r="13" spans="1:17" ht="12.75" customHeight="1" x14ac:dyDescent="0.2">
      <c r="B13" s="170"/>
      <c r="C13" s="183"/>
      <c r="D13" s="186"/>
      <c r="E13" s="173"/>
      <c r="F13" s="176"/>
      <c r="G13" s="176"/>
      <c r="H13" s="202"/>
      <c r="I13" s="216"/>
      <c r="J13" s="205"/>
      <c r="K13" s="199"/>
      <c r="L13" s="199"/>
      <c r="M13" s="199"/>
      <c r="N13" s="199"/>
      <c r="O13" s="199"/>
      <c r="P13" s="205"/>
      <c r="Q13" s="208"/>
    </row>
    <row r="14" spans="1:17" x14ac:dyDescent="0.2">
      <c r="B14" s="170"/>
      <c r="C14" s="183"/>
      <c r="D14" s="186"/>
      <c r="E14" s="173"/>
      <c r="F14" s="176"/>
      <c r="G14" s="176"/>
      <c r="H14" s="202"/>
      <c r="I14" s="216"/>
      <c r="J14" s="205"/>
      <c r="K14" s="199"/>
      <c r="L14" s="199"/>
      <c r="M14" s="199"/>
      <c r="N14" s="199"/>
      <c r="O14" s="199"/>
      <c r="P14" s="205"/>
      <c r="Q14" s="208"/>
    </row>
    <row r="15" spans="1:17" x14ac:dyDescent="0.2">
      <c r="B15" s="171"/>
      <c r="C15" s="184"/>
      <c r="D15" s="187"/>
      <c r="E15" s="174"/>
      <c r="F15" s="177"/>
      <c r="G15" s="177"/>
      <c r="H15" s="203"/>
      <c r="I15" s="217"/>
      <c r="J15" s="206"/>
      <c r="K15" s="200"/>
      <c r="L15" s="200"/>
      <c r="M15" s="200"/>
      <c r="N15" s="200"/>
      <c r="O15" s="200"/>
      <c r="P15" s="206"/>
      <c r="Q15" s="209"/>
    </row>
    <row r="16" spans="1:17" x14ac:dyDescent="0.2">
      <c r="A16" s="218"/>
      <c r="B16" s="169">
        <v>2</v>
      </c>
      <c r="C16" s="78"/>
      <c r="D16" s="212" t="s">
        <v>224</v>
      </c>
      <c r="E16" s="178" t="str">
        <f>+MER!E16</f>
        <v>Eventuales atrasos en el reasentamiento de las familias debidos a cualquier complicación en los procesos para obtener la propiedad legal de los terrenos o resistencia de algunas familias a salir de su residencia actual.</v>
      </c>
      <c r="F16" s="175">
        <v>2</v>
      </c>
      <c r="G16" s="175" t="str">
        <f>+Level1</f>
        <v>Medio</v>
      </c>
      <c r="H16" s="215" t="s">
        <v>255</v>
      </c>
      <c r="I16" s="215" t="s">
        <v>249</v>
      </c>
      <c r="J16" s="210" t="s">
        <v>250</v>
      </c>
      <c r="K16" s="172" t="s">
        <v>229</v>
      </c>
      <c r="L16" s="172" t="s">
        <v>264</v>
      </c>
      <c r="M16" s="172" t="s">
        <v>194</v>
      </c>
      <c r="N16" s="172" t="s">
        <v>194</v>
      </c>
      <c r="O16" s="185" t="s">
        <v>256</v>
      </c>
      <c r="P16" s="210" t="s">
        <v>231</v>
      </c>
      <c r="Q16" s="211" t="s">
        <v>231</v>
      </c>
    </row>
    <row r="17" spans="1:17" x14ac:dyDescent="0.2">
      <c r="A17" s="218"/>
      <c r="B17" s="170"/>
      <c r="C17" s="78"/>
      <c r="D17" s="213"/>
      <c r="E17" s="173"/>
      <c r="F17" s="176"/>
      <c r="G17" s="176"/>
      <c r="H17" s="216"/>
      <c r="I17" s="216"/>
      <c r="J17" s="205"/>
      <c r="K17" s="199"/>
      <c r="L17" s="199"/>
      <c r="M17" s="199"/>
      <c r="N17" s="199"/>
      <c r="O17" s="186"/>
      <c r="P17" s="205"/>
      <c r="Q17" s="208"/>
    </row>
    <row r="18" spans="1:17" x14ac:dyDescent="0.2">
      <c r="A18" s="218"/>
      <c r="B18" s="170"/>
      <c r="C18" s="78"/>
      <c r="D18" s="213"/>
      <c r="E18" s="173"/>
      <c r="F18" s="176"/>
      <c r="G18" s="176"/>
      <c r="H18" s="216"/>
      <c r="I18" s="216"/>
      <c r="J18" s="205"/>
      <c r="K18" s="199"/>
      <c r="L18" s="199"/>
      <c r="M18" s="199"/>
      <c r="N18" s="199"/>
      <c r="O18" s="186"/>
      <c r="P18" s="205"/>
      <c r="Q18" s="208"/>
    </row>
    <row r="19" spans="1:17" x14ac:dyDescent="0.2">
      <c r="A19" s="218"/>
      <c r="B19" s="170"/>
      <c r="C19" s="78"/>
      <c r="D19" s="213"/>
      <c r="E19" s="173"/>
      <c r="F19" s="176"/>
      <c r="G19" s="176"/>
      <c r="H19" s="216"/>
      <c r="I19" s="216"/>
      <c r="J19" s="205"/>
      <c r="K19" s="200"/>
      <c r="L19" s="200"/>
      <c r="M19" s="200"/>
      <c r="N19" s="200"/>
      <c r="O19" s="186"/>
      <c r="P19" s="206"/>
      <c r="Q19" s="209"/>
    </row>
    <row r="20" spans="1:17" x14ac:dyDescent="0.2">
      <c r="A20" s="218"/>
      <c r="B20" s="170"/>
      <c r="C20" s="78"/>
      <c r="D20" s="213"/>
      <c r="E20" s="173"/>
      <c r="F20" s="176"/>
      <c r="G20" s="176"/>
      <c r="H20" s="216"/>
      <c r="I20" s="216"/>
      <c r="J20" s="205"/>
      <c r="K20" s="172" t="s">
        <v>229</v>
      </c>
      <c r="L20" s="172" t="s">
        <v>264</v>
      </c>
      <c r="M20" s="172" t="s">
        <v>194</v>
      </c>
      <c r="N20" s="172" t="s">
        <v>194</v>
      </c>
      <c r="O20" s="186"/>
      <c r="P20" s="210" t="s">
        <v>231</v>
      </c>
      <c r="Q20" s="211" t="s">
        <v>231</v>
      </c>
    </row>
    <row r="21" spans="1:17" x14ac:dyDescent="0.2">
      <c r="A21" s="218"/>
      <c r="B21" s="170"/>
      <c r="C21" s="78"/>
      <c r="D21" s="213"/>
      <c r="E21" s="173"/>
      <c r="F21" s="176"/>
      <c r="G21" s="176"/>
      <c r="H21" s="216"/>
      <c r="I21" s="216"/>
      <c r="J21" s="205"/>
      <c r="K21" s="199"/>
      <c r="L21" s="199"/>
      <c r="M21" s="199"/>
      <c r="N21" s="199"/>
      <c r="O21" s="186"/>
      <c r="P21" s="205"/>
      <c r="Q21" s="208"/>
    </row>
    <row r="22" spans="1:17" x14ac:dyDescent="0.2">
      <c r="A22" s="218"/>
      <c r="B22" s="170"/>
      <c r="C22" s="78"/>
      <c r="D22" s="213"/>
      <c r="E22" s="173"/>
      <c r="F22" s="176"/>
      <c r="G22" s="176"/>
      <c r="H22" s="216"/>
      <c r="I22" s="216"/>
      <c r="J22" s="205"/>
      <c r="K22" s="199"/>
      <c r="L22" s="199"/>
      <c r="M22" s="199"/>
      <c r="N22" s="199"/>
      <c r="O22" s="186"/>
      <c r="P22" s="205"/>
      <c r="Q22" s="208"/>
    </row>
    <row r="23" spans="1:17" x14ac:dyDescent="0.2">
      <c r="A23" s="218"/>
      <c r="B23" s="171"/>
      <c r="C23" s="78"/>
      <c r="D23" s="214"/>
      <c r="E23" s="174"/>
      <c r="F23" s="177"/>
      <c r="G23" s="177"/>
      <c r="H23" s="217"/>
      <c r="I23" s="217"/>
      <c r="J23" s="206"/>
      <c r="K23" s="200"/>
      <c r="L23" s="200"/>
      <c r="M23" s="200"/>
      <c r="N23" s="200"/>
      <c r="O23" s="187"/>
      <c r="P23" s="206"/>
      <c r="Q23" s="209"/>
    </row>
    <row r="24" spans="1:17" x14ac:dyDescent="0.2">
      <c r="B24" s="169">
        <v>3</v>
      </c>
      <c r="C24" s="188"/>
      <c r="D24" s="212" t="s">
        <v>224</v>
      </c>
      <c r="E24" s="178" t="str">
        <f>+MER!E17</f>
        <v xml:space="preserve">Dificultades en la obtención de las licencias ambientales. Existe el riesgo de que produzca atrasos en la ejecución de las obras.  </v>
      </c>
      <c r="F24" s="175">
        <v>2</v>
      </c>
      <c r="G24" s="175" t="str">
        <f>+Level1</f>
        <v>Medio</v>
      </c>
      <c r="H24" s="215" t="s">
        <v>258</v>
      </c>
      <c r="I24" s="215" t="s">
        <v>251</v>
      </c>
      <c r="J24" s="210" t="s">
        <v>259</v>
      </c>
      <c r="K24" s="172" t="s">
        <v>229</v>
      </c>
      <c r="L24" s="172" t="s">
        <v>264</v>
      </c>
      <c r="M24" s="172" t="s">
        <v>194</v>
      </c>
      <c r="N24" s="172" t="s">
        <v>194</v>
      </c>
      <c r="O24" s="185" t="s">
        <v>256</v>
      </c>
      <c r="P24" s="210" t="s">
        <v>231</v>
      </c>
      <c r="Q24" s="211" t="s">
        <v>231</v>
      </c>
    </row>
    <row r="25" spans="1:17" x14ac:dyDescent="0.2">
      <c r="B25" s="170"/>
      <c r="C25" s="183"/>
      <c r="D25" s="213"/>
      <c r="E25" s="173"/>
      <c r="F25" s="176"/>
      <c r="G25" s="176"/>
      <c r="H25" s="216"/>
      <c r="I25" s="216"/>
      <c r="J25" s="205"/>
      <c r="K25" s="199"/>
      <c r="L25" s="199"/>
      <c r="M25" s="199"/>
      <c r="N25" s="199"/>
      <c r="O25" s="186"/>
      <c r="P25" s="205"/>
      <c r="Q25" s="208"/>
    </row>
    <row r="26" spans="1:17" x14ac:dyDescent="0.2">
      <c r="B26" s="170"/>
      <c r="C26" s="183"/>
      <c r="D26" s="213"/>
      <c r="E26" s="173"/>
      <c r="F26" s="176"/>
      <c r="G26" s="176"/>
      <c r="H26" s="216"/>
      <c r="I26" s="216"/>
      <c r="J26" s="205"/>
      <c r="K26" s="199"/>
      <c r="L26" s="199"/>
      <c r="M26" s="199"/>
      <c r="N26" s="199"/>
      <c r="O26" s="186"/>
      <c r="P26" s="205"/>
      <c r="Q26" s="208"/>
    </row>
    <row r="27" spans="1:17" x14ac:dyDescent="0.2">
      <c r="B27" s="170"/>
      <c r="C27" s="183"/>
      <c r="D27" s="213"/>
      <c r="E27" s="173"/>
      <c r="F27" s="176"/>
      <c r="G27" s="176"/>
      <c r="H27" s="216"/>
      <c r="I27" s="216"/>
      <c r="J27" s="205"/>
      <c r="K27" s="200"/>
      <c r="L27" s="200"/>
      <c r="M27" s="200"/>
      <c r="N27" s="200"/>
      <c r="O27" s="186"/>
      <c r="P27" s="206"/>
      <c r="Q27" s="209"/>
    </row>
    <row r="28" spans="1:17" x14ac:dyDescent="0.2">
      <c r="B28" s="170"/>
      <c r="C28" s="183"/>
      <c r="D28" s="213"/>
      <c r="E28" s="173"/>
      <c r="F28" s="176"/>
      <c r="G28" s="176"/>
      <c r="H28" s="216"/>
      <c r="I28" s="216"/>
      <c r="J28" s="205"/>
      <c r="K28" s="172" t="s">
        <v>229</v>
      </c>
      <c r="L28" s="172" t="s">
        <v>264</v>
      </c>
      <c r="M28" s="172" t="s">
        <v>194</v>
      </c>
      <c r="N28" s="172" t="s">
        <v>194</v>
      </c>
      <c r="O28" s="186"/>
      <c r="P28" s="210" t="s">
        <v>231</v>
      </c>
      <c r="Q28" s="211" t="s">
        <v>231</v>
      </c>
    </row>
    <row r="29" spans="1:17" x14ac:dyDescent="0.2">
      <c r="B29" s="170"/>
      <c r="C29" s="183"/>
      <c r="D29" s="213"/>
      <c r="E29" s="173"/>
      <c r="F29" s="176"/>
      <c r="G29" s="176"/>
      <c r="H29" s="216"/>
      <c r="I29" s="216"/>
      <c r="J29" s="205"/>
      <c r="K29" s="199"/>
      <c r="L29" s="199"/>
      <c r="M29" s="199"/>
      <c r="N29" s="199"/>
      <c r="O29" s="186"/>
      <c r="P29" s="205"/>
      <c r="Q29" s="208"/>
    </row>
    <row r="30" spans="1:17" x14ac:dyDescent="0.2">
      <c r="B30" s="170"/>
      <c r="C30" s="183"/>
      <c r="D30" s="213"/>
      <c r="E30" s="173"/>
      <c r="F30" s="176"/>
      <c r="G30" s="176"/>
      <c r="H30" s="216"/>
      <c r="I30" s="216"/>
      <c r="J30" s="205"/>
      <c r="K30" s="199"/>
      <c r="L30" s="199"/>
      <c r="M30" s="199"/>
      <c r="N30" s="199"/>
      <c r="O30" s="186"/>
      <c r="P30" s="205"/>
      <c r="Q30" s="208"/>
    </row>
    <row r="31" spans="1:17" x14ac:dyDescent="0.2">
      <c r="B31" s="171"/>
      <c r="C31" s="184"/>
      <c r="D31" s="214"/>
      <c r="E31" s="174"/>
      <c r="F31" s="177"/>
      <c r="G31" s="177"/>
      <c r="H31" s="217"/>
      <c r="I31" s="217"/>
      <c r="J31" s="206"/>
      <c r="K31" s="200"/>
      <c r="L31" s="200"/>
      <c r="M31" s="200"/>
      <c r="N31" s="200"/>
      <c r="O31" s="187"/>
      <c r="P31" s="206"/>
      <c r="Q31" s="209"/>
    </row>
    <row r="32" spans="1:17" ht="140.25" customHeight="1" x14ac:dyDescent="0.2">
      <c r="B32" s="189">
        <v>4</v>
      </c>
      <c r="C32" s="182"/>
      <c r="D32" s="179" t="s">
        <v>242</v>
      </c>
      <c r="E32" s="178" t="str">
        <f>+MER!E18</f>
        <v>El crecimiento económico en Brasil sigue bajo aunque con indicios recientes de una recuperación moderada en el corto plazo. Las proyecciones de crecimiento para 2014 son entre 1,65% y 2,0%. La inflación se ha mantenido persistentemente por arriba del centro de la banda objetivo del Banco Central (4.5% +- 2%), oscilando cerca del límite superior, mientras que el ciclo restrictivo de política monetaria está terminándose. Por su parte, no existen riesgos significativos para la sustentabilidad de la deuda pública dentro del actual contexto de política fiscal. La meta de superávit público primario para 2014 se ha fijado en 1.9% del PIB. El alto nivel de las reservas internacionales y el tipo de cambio flexible actúan como mitigadores de riesgos de la balanza de pagos. El sistema financiero se encuentra bien capitalizado y los bancos presentan indicadores financieros favorables. Por otra parte, la expansión del crédito a las familias en los últimos años ha resultado en un aumento en sus niveles de endeudamiento.  Bajo las condiciones actuales estos niveles parecen sostenibles pero podrían tener efectos adversos en caso de una prolongada desaceleración económica que afecte fuertemente al mercado de trabajo y los ingresos de las familias.</v>
      </c>
      <c r="F32" s="175">
        <v>1</v>
      </c>
      <c r="G32" s="175" t="s">
        <v>7</v>
      </c>
      <c r="H32" s="172" t="s">
        <v>257</v>
      </c>
      <c r="I32" s="172" t="s">
        <v>248</v>
      </c>
      <c r="J32" s="204"/>
      <c r="K32" s="172" t="s">
        <v>229</v>
      </c>
      <c r="L32" s="172" t="s">
        <v>264</v>
      </c>
      <c r="M32" s="172" t="s">
        <v>194</v>
      </c>
      <c r="N32" s="172" t="s">
        <v>194</v>
      </c>
      <c r="O32" s="172" t="s">
        <v>248</v>
      </c>
      <c r="P32" s="204" t="s">
        <v>230</v>
      </c>
      <c r="Q32" s="207" t="s">
        <v>230</v>
      </c>
    </row>
    <row r="33" spans="2:17" x14ac:dyDescent="0.2">
      <c r="B33" s="190"/>
      <c r="C33" s="183"/>
      <c r="D33" s="180"/>
      <c r="E33" s="173"/>
      <c r="F33" s="176"/>
      <c r="G33" s="176"/>
      <c r="H33" s="199"/>
      <c r="I33" s="199"/>
      <c r="J33" s="205"/>
      <c r="K33" s="199"/>
      <c r="L33" s="199"/>
      <c r="M33" s="199"/>
      <c r="N33" s="199"/>
      <c r="O33" s="199"/>
      <c r="P33" s="205"/>
      <c r="Q33" s="208"/>
    </row>
    <row r="34" spans="2:17" x14ac:dyDescent="0.2">
      <c r="B34" s="190"/>
      <c r="C34" s="183"/>
      <c r="D34" s="180"/>
      <c r="E34" s="173"/>
      <c r="F34" s="176"/>
      <c r="G34" s="176"/>
      <c r="H34" s="199"/>
      <c r="I34" s="199"/>
      <c r="J34" s="205"/>
      <c r="K34" s="199"/>
      <c r="L34" s="199"/>
      <c r="M34" s="199"/>
      <c r="N34" s="199"/>
      <c r="O34" s="199"/>
      <c r="P34" s="205"/>
      <c r="Q34" s="208"/>
    </row>
    <row r="35" spans="2:17" x14ac:dyDescent="0.2">
      <c r="B35" s="191"/>
      <c r="C35" s="184"/>
      <c r="D35" s="181"/>
      <c r="E35" s="174"/>
      <c r="F35" s="177"/>
      <c r="G35" s="177"/>
      <c r="H35" s="200"/>
      <c r="I35" s="200"/>
      <c r="J35" s="206"/>
      <c r="K35" s="200"/>
      <c r="L35" s="200"/>
      <c r="M35" s="200"/>
      <c r="N35" s="200"/>
      <c r="O35" s="200"/>
      <c r="P35" s="206"/>
      <c r="Q35" s="209"/>
    </row>
    <row r="36" spans="2:17" ht="114.75" x14ac:dyDescent="0.2">
      <c r="B36" s="107"/>
      <c r="C36" s="109"/>
      <c r="D36" s="110"/>
      <c r="E36" s="111"/>
      <c r="F36" s="106"/>
      <c r="G36" s="106"/>
      <c r="H36" s="108" t="s">
        <v>262</v>
      </c>
      <c r="I36" s="104" t="s">
        <v>263</v>
      </c>
      <c r="J36" s="105"/>
      <c r="K36" s="104" t="s">
        <v>229</v>
      </c>
      <c r="L36" s="104" t="s">
        <v>264</v>
      </c>
      <c r="M36" s="104" t="s">
        <v>194</v>
      </c>
      <c r="N36" s="104" t="s">
        <v>194</v>
      </c>
      <c r="O36" s="104" t="s">
        <v>265</v>
      </c>
      <c r="P36" s="112" t="s">
        <v>230</v>
      </c>
      <c r="Q36" s="104" t="s">
        <v>230</v>
      </c>
    </row>
    <row r="37" spans="2:17" ht="89.25" customHeight="1" x14ac:dyDescent="0.2">
      <c r="B37" s="189">
        <v>5</v>
      </c>
      <c r="C37" s="196" t="str">
        <f>IF(Component4&gt;0,Component4,"")</f>
        <v/>
      </c>
      <c r="D37" s="195" t="str">
        <f>+IF(Typeofrisk4&gt;0,Typeofrisk4,"")</f>
        <v>Fiduciarios</v>
      </c>
      <c r="E37" s="192" t="s">
        <v>260</v>
      </c>
      <c r="F37" s="175">
        <f>+Value4</f>
        <v>2</v>
      </c>
      <c r="G37" s="175" t="str">
        <f>+Level4</f>
        <v>Medio</v>
      </c>
      <c r="H37" s="201" t="s">
        <v>232</v>
      </c>
      <c r="I37" s="172" t="s">
        <v>233</v>
      </c>
      <c r="J37" s="204" t="s">
        <v>228</v>
      </c>
      <c r="K37" s="172" t="s">
        <v>229</v>
      </c>
      <c r="L37" s="172" t="s">
        <v>236</v>
      </c>
      <c r="M37" s="172" t="s">
        <v>194</v>
      </c>
      <c r="N37" s="172" t="s">
        <v>194</v>
      </c>
      <c r="O37" s="172" t="s">
        <v>234</v>
      </c>
      <c r="P37" s="204" t="s">
        <v>231</v>
      </c>
      <c r="Q37" s="207" t="s">
        <v>231</v>
      </c>
    </row>
    <row r="38" spans="2:17" x14ac:dyDescent="0.2">
      <c r="B38" s="190"/>
      <c r="C38" s="197"/>
      <c r="D38" s="193"/>
      <c r="E38" s="193"/>
      <c r="F38" s="176"/>
      <c r="G38" s="176"/>
      <c r="H38" s="202"/>
      <c r="I38" s="199"/>
      <c r="J38" s="205"/>
      <c r="K38" s="199"/>
      <c r="L38" s="199"/>
      <c r="M38" s="199"/>
      <c r="N38" s="199"/>
      <c r="O38" s="199"/>
      <c r="P38" s="205"/>
      <c r="Q38" s="208"/>
    </row>
    <row r="39" spans="2:17" x14ac:dyDescent="0.2">
      <c r="B39" s="190"/>
      <c r="C39" s="197"/>
      <c r="D39" s="193"/>
      <c r="E39" s="193"/>
      <c r="F39" s="176"/>
      <c r="G39" s="176"/>
      <c r="H39" s="202"/>
      <c r="I39" s="199"/>
      <c r="J39" s="205"/>
      <c r="K39" s="199"/>
      <c r="L39" s="199"/>
      <c r="M39" s="199"/>
      <c r="N39" s="199"/>
      <c r="O39" s="199"/>
      <c r="P39" s="205"/>
      <c r="Q39" s="208"/>
    </row>
    <row r="40" spans="2:17" x14ac:dyDescent="0.2">
      <c r="B40" s="191"/>
      <c r="C40" s="198"/>
      <c r="D40" s="194"/>
      <c r="E40" s="194"/>
      <c r="F40" s="177"/>
      <c r="G40" s="177"/>
      <c r="H40" s="203"/>
      <c r="I40" s="200"/>
      <c r="J40" s="206"/>
      <c r="K40" s="200"/>
      <c r="L40" s="200"/>
      <c r="M40" s="200"/>
      <c r="N40" s="200"/>
      <c r="O40" s="200"/>
      <c r="P40" s="206"/>
      <c r="Q40" s="209"/>
    </row>
    <row r="41" spans="2:17" x14ac:dyDescent="0.2">
      <c r="B41" s="53"/>
      <c r="C41" s="54"/>
    </row>
    <row r="42" spans="2:17" x14ac:dyDescent="0.2">
      <c r="B42" s="53"/>
      <c r="C42" s="54"/>
      <c r="E42" s="46"/>
    </row>
    <row r="43" spans="2:17" x14ac:dyDescent="0.2">
      <c r="B43" s="53"/>
      <c r="C43" s="54"/>
      <c r="N43" s="46"/>
    </row>
    <row r="44" spans="2:17" x14ac:dyDescent="0.2">
      <c r="N44" s="46"/>
    </row>
    <row r="53" ht="12.75" customHeight="1" x14ac:dyDescent="0.2"/>
    <row r="107" hidden="1" x14ac:dyDescent="0.2"/>
    <row r="108" hidden="1" x14ac:dyDescent="0.2"/>
  </sheetData>
  <sheetProtection selectLockedCells="1"/>
  <customSheetViews>
    <customSheetView guid="{DA86ACB4-8139-420E-82FD-B396A71C0769}" scale="75" showPageBreaks="1" showGridLines="0" showRowCol="0" printArea="1" hiddenRows="1" topLeftCell="A10">
      <selection activeCell="Q36" sqref="Q36"/>
      <pageMargins left="0.23622047244094499" right="0.23622047244094499" top="0.47244094488188998" bottom="0.47244094488188998" header="0.31496062992126" footer="0.31496062992126"/>
      <printOptions horizontalCentered="1"/>
      <pageSetup scale="60" orientation="landscape" r:id="rId1"/>
      <headerFooter alignWithMargins="0">
        <oddFooter>&amp;L&amp;"Arial Narrow,Regular"&amp;F&amp;R&amp;"Arial Narrow,Regular"Página  &amp;P  de  &amp;N</oddFooter>
      </headerFooter>
    </customSheetView>
  </customSheetViews>
  <mergeCells count="109">
    <mergeCell ref="P16:P19"/>
    <mergeCell ref="Q16:Q19"/>
    <mergeCell ref="P20:P23"/>
    <mergeCell ref="Q20:Q23"/>
    <mergeCell ref="P24:P27"/>
    <mergeCell ref="Q24:Q27"/>
    <mergeCell ref="P28:P31"/>
    <mergeCell ref="Q28:Q31"/>
    <mergeCell ref="A16:A23"/>
    <mergeCell ref="O24:O31"/>
    <mergeCell ref="B16:B23"/>
    <mergeCell ref="D16:D23"/>
    <mergeCell ref="E16:E23"/>
    <mergeCell ref="F16:F23"/>
    <mergeCell ref="G16:G23"/>
    <mergeCell ref="H16:H23"/>
    <mergeCell ref="I16:I23"/>
    <mergeCell ref="J16:J23"/>
    <mergeCell ref="N24:N27"/>
    <mergeCell ref="M28:M31"/>
    <mergeCell ref="N28:N31"/>
    <mergeCell ref="J12:J15"/>
    <mergeCell ref="O12:O15"/>
    <mergeCell ref="K12:K15"/>
    <mergeCell ref="D24:D31"/>
    <mergeCell ref="E24:E31"/>
    <mergeCell ref="F24:F31"/>
    <mergeCell ref="O16:O23"/>
    <mergeCell ref="J24:J31"/>
    <mergeCell ref="K16:K19"/>
    <mergeCell ref="L16:L19"/>
    <mergeCell ref="K20:K23"/>
    <mergeCell ref="L20:L23"/>
    <mergeCell ref="K24:K27"/>
    <mergeCell ref="H12:H15"/>
    <mergeCell ref="G24:G31"/>
    <mergeCell ref="H24:H31"/>
    <mergeCell ref="I24:I31"/>
    <mergeCell ref="I12:I15"/>
    <mergeCell ref="G12:G15"/>
    <mergeCell ref="P32:P35"/>
    <mergeCell ref="Q32:Q35"/>
    <mergeCell ref="P37:P40"/>
    <mergeCell ref="Q37:Q40"/>
    <mergeCell ref="L12:L15"/>
    <mergeCell ref="M12:M15"/>
    <mergeCell ref="N12:N15"/>
    <mergeCell ref="K37:K40"/>
    <mergeCell ref="L37:L40"/>
    <mergeCell ref="K32:K35"/>
    <mergeCell ref="L32:L35"/>
    <mergeCell ref="M32:M35"/>
    <mergeCell ref="L24:L27"/>
    <mergeCell ref="K28:K31"/>
    <mergeCell ref="L28:L31"/>
    <mergeCell ref="M16:M19"/>
    <mergeCell ref="N16:N19"/>
    <mergeCell ref="M20:M23"/>
    <mergeCell ref="N20:N23"/>
    <mergeCell ref="M24:M27"/>
    <mergeCell ref="O32:O35"/>
    <mergeCell ref="O37:O40"/>
    <mergeCell ref="P12:P15"/>
    <mergeCell ref="Q12:Q15"/>
    <mergeCell ref="B37:B40"/>
    <mergeCell ref="E37:E40"/>
    <mergeCell ref="F37:F40"/>
    <mergeCell ref="G37:G40"/>
    <mergeCell ref="D37:D40"/>
    <mergeCell ref="C37:C40"/>
    <mergeCell ref="B32:B35"/>
    <mergeCell ref="N32:N35"/>
    <mergeCell ref="M37:M40"/>
    <mergeCell ref="N37:N40"/>
    <mergeCell ref="H37:H40"/>
    <mergeCell ref="I32:I35"/>
    <mergeCell ref="I37:I40"/>
    <mergeCell ref="J32:J35"/>
    <mergeCell ref="J37:J40"/>
    <mergeCell ref="G32:G35"/>
    <mergeCell ref="H32:H35"/>
    <mergeCell ref="B12:B15"/>
    <mergeCell ref="E12:E15"/>
    <mergeCell ref="F12:F15"/>
    <mergeCell ref="E32:E35"/>
    <mergeCell ref="D32:D35"/>
    <mergeCell ref="C32:C35"/>
    <mergeCell ref="D12:D15"/>
    <mergeCell ref="C12:C15"/>
    <mergeCell ref="B24:B31"/>
    <mergeCell ref="C24:C31"/>
    <mergeCell ref="F32:F35"/>
    <mergeCell ref="O10:O11"/>
    <mergeCell ref="J10:J11"/>
    <mergeCell ref="P10:Q10"/>
    <mergeCell ref="H9:Q9"/>
    <mergeCell ref="B2:Q2"/>
    <mergeCell ref="B3:Q3"/>
    <mergeCell ref="B5:Q5"/>
    <mergeCell ref="E9:E11"/>
    <mergeCell ref="C9:C11"/>
    <mergeCell ref="M10:N10"/>
    <mergeCell ref="F9:G10"/>
    <mergeCell ref="H10:H11"/>
    <mergeCell ref="D9:D11"/>
    <mergeCell ref="B9:B11"/>
    <mergeCell ref="K10:K11"/>
    <mergeCell ref="L10:L11"/>
    <mergeCell ref="I10:I11"/>
  </mergeCells>
  <phoneticPr fontId="0" type="noConversion"/>
  <conditionalFormatting sqref="F12:F16 F24 F32:F40">
    <cfRule type="cellIs" dxfId="15" priority="64" stopIfTrue="1" operator="notBetween">
      <formula>1</formula>
      <formula>3</formula>
    </cfRule>
    <cfRule type="expression" dxfId="14" priority="65" stopIfTrue="1">
      <formula>$F12=3</formula>
    </cfRule>
    <cfRule type="expression" dxfId="13" priority="66" stopIfTrue="1">
      <formula>$F12=2</formula>
    </cfRule>
    <cfRule type="expression" dxfId="12" priority="67" stopIfTrue="1">
      <formula>$F12=1</formula>
    </cfRule>
  </conditionalFormatting>
  <conditionalFormatting sqref="G12:G16 G24 G32:G40">
    <cfRule type="cellIs" dxfId="11" priority="60" stopIfTrue="1" operator="equal">
      <formula>"Alto"</formula>
    </cfRule>
    <cfRule type="cellIs" dxfId="10" priority="61" stopIfTrue="1" operator="equal">
      <formula>"Medio"</formula>
    </cfRule>
    <cfRule type="cellIs" dxfId="9" priority="62" stopIfTrue="1" operator="equal">
      <formula>"Bajo"</formula>
    </cfRule>
    <cfRule type="cellIs" dxfId="8" priority="63" stopIfTrue="1" operator="equal">
      <formula>""</formula>
    </cfRule>
  </conditionalFormatting>
  <conditionalFormatting sqref="P32:Q36">
    <cfRule type="expression" dxfId="7" priority="54" stopIfTrue="1">
      <formula>$F$32=1</formula>
    </cfRule>
  </conditionalFormatting>
  <conditionalFormatting sqref="K37:O37 P37:Q40 I37 K12 H32 M12:N12 K20:N20 K24:N24 K28:N28 K32:O32">
    <cfRule type="expression" dxfId="6" priority="53">
      <formula>$F$37=1</formula>
    </cfRule>
  </conditionalFormatting>
  <conditionalFormatting sqref="L12">
    <cfRule type="expression" dxfId="5" priority="6">
      <formula>$F$37=1</formula>
    </cfRule>
  </conditionalFormatting>
  <conditionalFormatting sqref="O12">
    <cfRule type="expression" dxfId="4" priority="5">
      <formula>$F$37=1</formula>
    </cfRule>
  </conditionalFormatting>
  <conditionalFormatting sqref="K16">
    <cfRule type="expression" dxfId="3" priority="4">
      <formula>$F$37=1</formula>
    </cfRule>
  </conditionalFormatting>
  <conditionalFormatting sqref="L16">
    <cfRule type="expression" dxfId="2" priority="3">
      <formula>$F$37=1</formula>
    </cfRule>
  </conditionalFormatting>
  <conditionalFormatting sqref="M16:N16">
    <cfRule type="expression" dxfId="1" priority="2">
      <formula>$F$37=1</formula>
    </cfRule>
  </conditionalFormatting>
  <conditionalFormatting sqref="I32">
    <cfRule type="expression" dxfId="0" priority="1">
      <formula>$F$37=1</formula>
    </cfRule>
  </conditionalFormatting>
  <dataValidations count="1">
    <dataValidation type="list" allowBlank="1" showInputMessage="1" showErrorMessage="1" sqref="M12:N12 M37:N37 M16:N16 M20:N20 M24:N24 M28:N28 M32:N32">
      <formula1>$N$49:$N$49</formula1>
    </dataValidation>
  </dataValidations>
  <printOptions horizontalCentered="1"/>
  <pageMargins left="0.23622047244094499" right="0.23622047244094499" top="0.47244094488188998" bottom="0.47244094488188998" header="0.31496062992126" footer="0.31496062992126"/>
  <pageSetup scale="60" orientation="landscape" r:id="rId2"/>
  <headerFooter alignWithMargins="0">
    <oddFooter>&amp;L&amp;"Arial Narrow,Regular"&amp;F&amp;R&amp;"Arial Narrow,Regular"Página  &amp;P  de  &amp;N</oddFooter>
  </headerFooter>
  <ignoredErrors>
    <ignoredError sqref="E13:E15 E38:E40 C12 C37:D40 C13:C15" unlockedFormula="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00"/>
  <sheetViews>
    <sheetView topLeftCell="A175" workbookViewId="0">
      <selection activeCell="B173" sqref="B173"/>
    </sheetView>
  </sheetViews>
  <sheetFormatPr defaultRowHeight="12.75" x14ac:dyDescent="0.2"/>
  <cols>
    <col min="1" max="1" width="30.42578125" style="14" bestFit="1" customWidth="1"/>
    <col min="2" max="2" width="45" style="9" customWidth="1"/>
    <col min="3" max="3" width="15.5703125" style="9" customWidth="1"/>
    <col min="4" max="4" width="18.5703125" style="9" customWidth="1"/>
    <col min="5" max="16384" width="9.140625" style="9"/>
  </cols>
  <sheetData>
    <row r="1" spans="1:2" ht="20.25" x14ac:dyDescent="0.3">
      <c r="A1" s="20" t="s">
        <v>15</v>
      </c>
    </row>
    <row r="3" spans="1:2" ht="15.75" x14ac:dyDescent="0.25">
      <c r="A3" s="19" t="s">
        <v>16</v>
      </c>
    </row>
    <row r="5" spans="1:2" x14ac:dyDescent="0.2">
      <c r="A5" s="21" t="s">
        <v>19</v>
      </c>
      <c r="B5" s="15" t="s">
        <v>20</v>
      </c>
    </row>
    <row r="7" spans="1:2" x14ac:dyDescent="0.2">
      <c r="B7" s="16" t="s">
        <v>43</v>
      </c>
    </row>
    <row r="8" spans="1:2" x14ac:dyDescent="0.2">
      <c r="B8" s="16" t="s">
        <v>44</v>
      </c>
    </row>
    <row r="9" spans="1:2" x14ac:dyDescent="0.2">
      <c r="B9" s="16" t="s">
        <v>45</v>
      </c>
    </row>
    <row r="10" spans="1:2" x14ac:dyDescent="0.2">
      <c r="B10" s="16" t="s">
        <v>46</v>
      </c>
    </row>
    <row r="11" spans="1:2" x14ac:dyDescent="0.2">
      <c r="B11" s="16" t="s">
        <v>47</v>
      </c>
    </row>
    <row r="12" spans="1:2" x14ac:dyDescent="0.2">
      <c r="B12" s="16" t="s">
        <v>48</v>
      </c>
    </row>
    <row r="13" spans="1:2" x14ac:dyDescent="0.2">
      <c r="B13" s="16" t="s">
        <v>49</v>
      </c>
    </row>
    <row r="14" spans="1:2" x14ac:dyDescent="0.2">
      <c r="B14" s="16" t="s">
        <v>50</v>
      </c>
    </row>
    <row r="15" spans="1:2" x14ac:dyDescent="0.2">
      <c r="B15" s="16" t="s">
        <v>51</v>
      </c>
    </row>
    <row r="16" spans="1:2" x14ac:dyDescent="0.2">
      <c r="B16" s="16" t="s">
        <v>52</v>
      </c>
    </row>
    <row r="17" spans="1:2" x14ac:dyDescent="0.2">
      <c r="B17" s="16" t="s">
        <v>53</v>
      </c>
    </row>
    <row r="18" spans="1:2" x14ac:dyDescent="0.2">
      <c r="B18" s="16" t="s">
        <v>54</v>
      </c>
    </row>
    <row r="19" spans="1:2" x14ac:dyDescent="0.2">
      <c r="B19" s="16" t="s">
        <v>55</v>
      </c>
    </row>
    <row r="20" spans="1:2" x14ac:dyDescent="0.2">
      <c r="B20" s="16" t="s">
        <v>56</v>
      </c>
    </row>
    <row r="21" spans="1:2" x14ac:dyDescent="0.2">
      <c r="B21" s="16" t="s">
        <v>57</v>
      </c>
    </row>
    <row r="22" spans="1:2" x14ac:dyDescent="0.2">
      <c r="B22" s="16" t="s">
        <v>58</v>
      </c>
    </row>
    <row r="23" spans="1:2" x14ac:dyDescent="0.2">
      <c r="B23" s="16" t="s">
        <v>59</v>
      </c>
    </row>
    <row r="24" spans="1:2" x14ac:dyDescent="0.2">
      <c r="B24" s="16" t="s">
        <v>60</v>
      </c>
    </row>
    <row r="25" spans="1:2" x14ac:dyDescent="0.2">
      <c r="B25" s="16" t="s">
        <v>61</v>
      </c>
    </row>
    <row r="26" spans="1:2" x14ac:dyDescent="0.2">
      <c r="B26" s="16" t="s">
        <v>62</v>
      </c>
    </row>
    <row r="28" spans="1:2" x14ac:dyDescent="0.2">
      <c r="A28" s="21" t="s">
        <v>21</v>
      </c>
      <c r="B28" s="15" t="s">
        <v>22</v>
      </c>
    </row>
    <row r="30" spans="1:2" x14ac:dyDescent="0.2">
      <c r="B30" s="16" t="s">
        <v>83</v>
      </c>
    </row>
    <row r="31" spans="1:2" x14ac:dyDescent="0.2">
      <c r="B31" s="16" t="s">
        <v>84</v>
      </c>
    </row>
    <row r="32" spans="1:2" x14ac:dyDescent="0.2">
      <c r="B32" s="16" t="s">
        <v>85</v>
      </c>
    </row>
    <row r="33" spans="2:2" x14ac:dyDescent="0.2">
      <c r="B33" s="16" t="s">
        <v>86</v>
      </c>
    </row>
    <row r="34" spans="2:2" x14ac:dyDescent="0.2">
      <c r="B34" s="16" t="s">
        <v>87</v>
      </c>
    </row>
    <row r="35" spans="2:2" x14ac:dyDescent="0.2">
      <c r="B35" s="16" t="s">
        <v>88</v>
      </c>
    </row>
    <row r="36" spans="2:2" x14ac:dyDescent="0.2">
      <c r="B36" s="16" t="s">
        <v>89</v>
      </c>
    </row>
    <row r="37" spans="2:2" x14ac:dyDescent="0.2">
      <c r="B37" s="16" t="s">
        <v>90</v>
      </c>
    </row>
    <row r="38" spans="2:2" x14ac:dyDescent="0.2">
      <c r="B38" s="16" t="s">
        <v>91</v>
      </c>
    </row>
    <row r="39" spans="2:2" x14ac:dyDescent="0.2">
      <c r="B39" s="16" t="s">
        <v>92</v>
      </c>
    </row>
    <row r="40" spans="2:2" x14ac:dyDescent="0.2">
      <c r="B40" s="16" t="s">
        <v>93</v>
      </c>
    </row>
    <row r="41" spans="2:2" x14ac:dyDescent="0.2">
      <c r="B41" s="16" t="s">
        <v>94</v>
      </c>
    </row>
    <row r="42" spans="2:2" x14ac:dyDescent="0.2">
      <c r="B42" s="16" t="s">
        <v>95</v>
      </c>
    </row>
    <row r="43" spans="2:2" x14ac:dyDescent="0.2">
      <c r="B43" s="16" t="s">
        <v>96</v>
      </c>
    </row>
    <row r="44" spans="2:2" x14ac:dyDescent="0.2">
      <c r="B44" s="16" t="s">
        <v>97</v>
      </c>
    </row>
    <row r="45" spans="2:2" x14ac:dyDescent="0.2">
      <c r="B45" s="16" t="s">
        <v>98</v>
      </c>
    </row>
    <row r="46" spans="2:2" x14ac:dyDescent="0.2">
      <c r="B46" s="16" t="s">
        <v>99</v>
      </c>
    </row>
    <row r="47" spans="2:2" x14ac:dyDescent="0.2">
      <c r="B47" s="16" t="s">
        <v>100</v>
      </c>
    </row>
    <row r="48" spans="2:2" x14ac:dyDescent="0.2">
      <c r="B48" s="16" t="s">
        <v>101</v>
      </c>
    </row>
    <row r="49" spans="1:2" x14ac:dyDescent="0.2">
      <c r="B49" s="16" t="s">
        <v>102</v>
      </c>
    </row>
    <row r="51" spans="1:2" x14ac:dyDescent="0.2">
      <c r="A51" s="21" t="s">
        <v>17</v>
      </c>
      <c r="B51" s="15" t="s">
        <v>18</v>
      </c>
    </row>
    <row r="53" spans="1:2" x14ac:dyDescent="0.2">
      <c r="B53" s="18" t="s">
        <v>63</v>
      </c>
    </row>
    <row r="54" spans="1:2" x14ac:dyDescent="0.2">
      <c r="B54" s="16" t="s">
        <v>64</v>
      </c>
    </row>
    <row r="55" spans="1:2" x14ac:dyDescent="0.2">
      <c r="B55" s="18" t="s">
        <v>65</v>
      </c>
    </row>
    <row r="56" spans="1:2" x14ac:dyDescent="0.2">
      <c r="B56" s="16" t="s">
        <v>66</v>
      </c>
    </row>
    <row r="57" spans="1:2" x14ac:dyDescent="0.2">
      <c r="B57" s="18" t="s">
        <v>67</v>
      </c>
    </row>
    <row r="58" spans="1:2" x14ac:dyDescent="0.2">
      <c r="B58" s="16" t="s">
        <v>68</v>
      </c>
    </row>
    <row r="59" spans="1:2" x14ac:dyDescent="0.2">
      <c r="B59" s="18" t="s">
        <v>69</v>
      </c>
    </row>
    <row r="60" spans="1:2" x14ac:dyDescent="0.2">
      <c r="B60" s="16" t="s">
        <v>70</v>
      </c>
    </row>
    <row r="61" spans="1:2" x14ac:dyDescent="0.2">
      <c r="B61" s="18" t="s">
        <v>71</v>
      </c>
    </row>
    <row r="62" spans="1:2" x14ac:dyDescent="0.2">
      <c r="B62" s="16" t="s">
        <v>72</v>
      </c>
    </row>
    <row r="63" spans="1:2" x14ac:dyDescent="0.2">
      <c r="B63" s="18" t="s">
        <v>73</v>
      </c>
    </row>
    <row r="64" spans="1:2" x14ac:dyDescent="0.2">
      <c r="B64" s="16" t="s">
        <v>74</v>
      </c>
    </row>
    <row r="65" spans="1:2" x14ac:dyDescent="0.2">
      <c r="B65" s="18" t="s">
        <v>75</v>
      </c>
    </row>
    <row r="66" spans="1:2" x14ac:dyDescent="0.2">
      <c r="B66" s="16" t="s">
        <v>76</v>
      </c>
    </row>
    <row r="67" spans="1:2" x14ac:dyDescent="0.2">
      <c r="B67" s="18" t="s">
        <v>77</v>
      </c>
    </row>
    <row r="68" spans="1:2" x14ac:dyDescent="0.2">
      <c r="B68" s="16" t="s">
        <v>78</v>
      </c>
    </row>
    <row r="69" spans="1:2" x14ac:dyDescent="0.2">
      <c r="B69" s="18" t="s">
        <v>79</v>
      </c>
    </row>
    <row r="70" spans="1:2" x14ac:dyDescent="0.2">
      <c r="B70" s="16" t="s">
        <v>80</v>
      </c>
    </row>
    <row r="71" spans="1:2" x14ac:dyDescent="0.2">
      <c r="B71" s="18" t="s">
        <v>81</v>
      </c>
    </row>
    <row r="72" spans="1:2" x14ac:dyDescent="0.2">
      <c r="B72" s="16" t="s">
        <v>82</v>
      </c>
    </row>
    <row r="74" spans="1:2" x14ac:dyDescent="0.2">
      <c r="A74" s="21" t="s">
        <v>26</v>
      </c>
      <c r="B74" s="15" t="s">
        <v>25</v>
      </c>
    </row>
    <row r="76" spans="1:2" x14ac:dyDescent="0.2">
      <c r="A76" s="21" t="s">
        <v>24</v>
      </c>
      <c r="B76" s="15" t="s">
        <v>23</v>
      </c>
    </row>
    <row r="78" spans="1:2" x14ac:dyDescent="0.2">
      <c r="A78" s="21" t="s">
        <v>27</v>
      </c>
      <c r="B78" s="15" t="s">
        <v>28</v>
      </c>
    </row>
    <row r="80" spans="1:2" x14ac:dyDescent="0.2">
      <c r="B80" s="16" t="s">
        <v>106</v>
      </c>
    </row>
    <row r="81" spans="2:2" x14ac:dyDescent="0.2">
      <c r="B81" s="16" t="s">
        <v>107</v>
      </c>
    </row>
    <row r="82" spans="2:2" x14ac:dyDescent="0.2">
      <c r="B82" s="16" t="s">
        <v>108</v>
      </c>
    </row>
    <row r="83" spans="2:2" x14ac:dyDescent="0.2">
      <c r="B83" s="16" t="s">
        <v>109</v>
      </c>
    </row>
    <row r="84" spans="2:2" x14ac:dyDescent="0.2">
      <c r="B84" s="16" t="s">
        <v>110</v>
      </c>
    </row>
    <row r="85" spans="2:2" x14ac:dyDescent="0.2">
      <c r="B85" s="16" t="s">
        <v>111</v>
      </c>
    </row>
    <row r="86" spans="2:2" x14ac:dyDescent="0.2">
      <c r="B86" s="16" t="s">
        <v>112</v>
      </c>
    </row>
    <row r="87" spans="2:2" x14ac:dyDescent="0.2">
      <c r="B87" s="16" t="s">
        <v>113</v>
      </c>
    </row>
    <row r="88" spans="2:2" x14ac:dyDescent="0.2">
      <c r="B88" s="16" t="s">
        <v>114</v>
      </c>
    </row>
    <row r="89" spans="2:2" x14ac:dyDescent="0.2">
      <c r="B89" s="16" t="s">
        <v>115</v>
      </c>
    </row>
    <row r="90" spans="2:2" x14ac:dyDescent="0.2">
      <c r="B90" s="16" t="s">
        <v>116</v>
      </c>
    </row>
    <row r="91" spans="2:2" x14ac:dyDescent="0.2">
      <c r="B91" s="16" t="s">
        <v>117</v>
      </c>
    </row>
    <row r="92" spans="2:2" x14ac:dyDescent="0.2">
      <c r="B92" s="16" t="s">
        <v>118</v>
      </c>
    </row>
    <row r="93" spans="2:2" x14ac:dyDescent="0.2">
      <c r="B93" s="16" t="s">
        <v>119</v>
      </c>
    </row>
    <row r="94" spans="2:2" x14ac:dyDescent="0.2">
      <c r="B94" s="16" t="s">
        <v>120</v>
      </c>
    </row>
    <row r="95" spans="2:2" x14ac:dyDescent="0.2">
      <c r="B95" s="16" t="s">
        <v>121</v>
      </c>
    </row>
    <row r="96" spans="2:2" x14ac:dyDescent="0.2">
      <c r="B96" s="16" t="s">
        <v>122</v>
      </c>
    </row>
    <row r="97" spans="1:2" x14ac:dyDescent="0.2">
      <c r="B97" s="16" t="s">
        <v>123</v>
      </c>
    </row>
    <row r="98" spans="1:2" x14ac:dyDescent="0.2">
      <c r="B98" s="16" t="s">
        <v>124</v>
      </c>
    </row>
    <row r="99" spans="1:2" x14ac:dyDescent="0.2">
      <c r="B99" s="16" t="s">
        <v>125</v>
      </c>
    </row>
    <row r="101" spans="1:2" x14ac:dyDescent="0.2">
      <c r="A101" s="21" t="s">
        <v>29</v>
      </c>
      <c r="B101" s="15" t="s">
        <v>30</v>
      </c>
    </row>
    <row r="103" spans="1:2" x14ac:dyDescent="0.2">
      <c r="B103" s="16" t="s">
        <v>126</v>
      </c>
    </row>
    <row r="104" spans="1:2" x14ac:dyDescent="0.2">
      <c r="B104" s="16" t="s">
        <v>127</v>
      </c>
    </row>
    <row r="105" spans="1:2" x14ac:dyDescent="0.2">
      <c r="B105" s="16" t="s">
        <v>128</v>
      </c>
    </row>
    <row r="106" spans="1:2" x14ac:dyDescent="0.2">
      <c r="B106" s="16" t="s">
        <v>129</v>
      </c>
    </row>
    <row r="107" spans="1:2" x14ac:dyDescent="0.2">
      <c r="B107" s="16" t="s">
        <v>130</v>
      </c>
    </row>
    <row r="108" spans="1:2" x14ac:dyDescent="0.2">
      <c r="B108" s="16" t="s">
        <v>131</v>
      </c>
    </row>
    <row r="109" spans="1:2" x14ac:dyDescent="0.2">
      <c r="B109" s="16" t="s">
        <v>132</v>
      </c>
    </row>
    <row r="110" spans="1:2" x14ac:dyDescent="0.2">
      <c r="B110" s="16" t="s">
        <v>133</v>
      </c>
    </row>
    <row r="111" spans="1:2" x14ac:dyDescent="0.2">
      <c r="B111" s="16" t="s">
        <v>134</v>
      </c>
    </row>
    <row r="112" spans="1:2" x14ac:dyDescent="0.2">
      <c r="B112" s="16" t="s">
        <v>135</v>
      </c>
    </row>
    <row r="113" spans="1:2" x14ac:dyDescent="0.2">
      <c r="B113" s="16" t="s">
        <v>136</v>
      </c>
    </row>
    <row r="114" spans="1:2" x14ac:dyDescent="0.2">
      <c r="B114" s="16" t="s">
        <v>137</v>
      </c>
    </row>
    <row r="115" spans="1:2" x14ac:dyDescent="0.2">
      <c r="B115" s="16" t="s">
        <v>138</v>
      </c>
    </row>
    <row r="116" spans="1:2" x14ac:dyDescent="0.2">
      <c r="B116" s="16" t="s">
        <v>139</v>
      </c>
    </row>
    <row r="117" spans="1:2" x14ac:dyDescent="0.2">
      <c r="B117" s="16" t="s">
        <v>140</v>
      </c>
    </row>
    <row r="118" spans="1:2" x14ac:dyDescent="0.2">
      <c r="B118" s="16" t="s">
        <v>141</v>
      </c>
    </row>
    <row r="119" spans="1:2" x14ac:dyDescent="0.2">
      <c r="B119" s="16" t="s">
        <v>142</v>
      </c>
    </row>
    <row r="120" spans="1:2" x14ac:dyDescent="0.2">
      <c r="B120" s="16" t="s">
        <v>143</v>
      </c>
    </row>
    <row r="121" spans="1:2" x14ac:dyDescent="0.2">
      <c r="B121" s="16" t="s">
        <v>144</v>
      </c>
    </row>
    <row r="122" spans="1:2" x14ac:dyDescent="0.2">
      <c r="B122" s="16" t="s">
        <v>145</v>
      </c>
    </row>
    <row r="124" spans="1:2" x14ac:dyDescent="0.2">
      <c r="A124" s="21" t="s">
        <v>32</v>
      </c>
      <c r="B124" s="15" t="s">
        <v>31</v>
      </c>
    </row>
    <row r="126" spans="1:2" x14ac:dyDescent="0.2">
      <c r="A126" s="21" t="s">
        <v>35</v>
      </c>
      <c r="B126" s="15" t="s">
        <v>34</v>
      </c>
    </row>
    <row r="128" spans="1:2" x14ac:dyDescent="0.2">
      <c r="B128" s="16" t="s">
        <v>146</v>
      </c>
    </row>
    <row r="129" spans="2:2" x14ac:dyDescent="0.2">
      <c r="B129" s="16" t="s">
        <v>147</v>
      </c>
    </row>
    <row r="130" spans="2:2" x14ac:dyDescent="0.2">
      <c r="B130" s="16" t="s">
        <v>148</v>
      </c>
    </row>
    <row r="131" spans="2:2" x14ac:dyDescent="0.2">
      <c r="B131" s="16" t="s">
        <v>149</v>
      </c>
    </row>
    <row r="132" spans="2:2" x14ac:dyDescent="0.2">
      <c r="B132" s="16" t="s">
        <v>150</v>
      </c>
    </row>
    <row r="133" spans="2:2" x14ac:dyDescent="0.2">
      <c r="B133" s="16" t="s">
        <v>151</v>
      </c>
    </row>
    <row r="134" spans="2:2" x14ac:dyDescent="0.2">
      <c r="B134" s="16" t="s">
        <v>152</v>
      </c>
    </row>
    <row r="135" spans="2:2" x14ac:dyDescent="0.2">
      <c r="B135" s="16" t="s">
        <v>153</v>
      </c>
    </row>
    <row r="136" spans="2:2" x14ac:dyDescent="0.2">
      <c r="B136" s="16" t="s">
        <v>154</v>
      </c>
    </row>
    <row r="137" spans="2:2" x14ac:dyDescent="0.2">
      <c r="B137" s="16" t="s">
        <v>155</v>
      </c>
    </row>
    <row r="138" spans="2:2" x14ac:dyDescent="0.2">
      <c r="B138" s="16" t="s">
        <v>156</v>
      </c>
    </row>
    <row r="139" spans="2:2" x14ac:dyDescent="0.2">
      <c r="B139" s="16" t="s">
        <v>157</v>
      </c>
    </row>
    <row r="140" spans="2:2" x14ac:dyDescent="0.2">
      <c r="B140" s="16" t="s">
        <v>158</v>
      </c>
    </row>
    <row r="141" spans="2:2" x14ac:dyDescent="0.2">
      <c r="B141" s="16" t="s">
        <v>159</v>
      </c>
    </row>
    <row r="142" spans="2:2" x14ac:dyDescent="0.2">
      <c r="B142" s="16" t="s">
        <v>160</v>
      </c>
    </row>
    <row r="143" spans="2:2" x14ac:dyDescent="0.2">
      <c r="B143" s="16" t="s">
        <v>161</v>
      </c>
    </row>
    <row r="144" spans="2:2" x14ac:dyDescent="0.2">
      <c r="B144" s="16" t="s">
        <v>162</v>
      </c>
    </row>
    <row r="145" spans="1:2" x14ac:dyDescent="0.2">
      <c r="B145" s="16" t="s">
        <v>163</v>
      </c>
    </row>
    <row r="146" spans="1:2" x14ac:dyDescent="0.2">
      <c r="B146" s="16" t="s">
        <v>164</v>
      </c>
    </row>
    <row r="147" spans="1:2" x14ac:dyDescent="0.2">
      <c r="B147" s="16" t="s">
        <v>165</v>
      </c>
    </row>
    <row r="149" spans="1:2" x14ac:dyDescent="0.2">
      <c r="A149" s="21" t="s">
        <v>36</v>
      </c>
      <c r="B149" s="15" t="s">
        <v>33</v>
      </c>
    </row>
    <row r="151" spans="1:2" x14ac:dyDescent="0.2">
      <c r="B151" s="16" t="s">
        <v>166</v>
      </c>
    </row>
    <row r="152" spans="1:2" x14ac:dyDescent="0.2">
      <c r="B152" s="16" t="s">
        <v>167</v>
      </c>
    </row>
    <row r="153" spans="1:2" x14ac:dyDescent="0.2">
      <c r="B153" s="16" t="s">
        <v>168</v>
      </c>
    </row>
    <row r="154" spans="1:2" x14ac:dyDescent="0.2">
      <c r="B154" s="16" t="s">
        <v>169</v>
      </c>
    </row>
    <row r="155" spans="1:2" x14ac:dyDescent="0.2">
      <c r="B155" s="16" t="s">
        <v>170</v>
      </c>
    </row>
    <row r="156" spans="1:2" x14ac:dyDescent="0.2">
      <c r="B156" s="16" t="s">
        <v>171</v>
      </c>
    </row>
    <row r="157" spans="1:2" x14ac:dyDescent="0.2">
      <c r="B157" s="16" t="s">
        <v>172</v>
      </c>
    </row>
    <row r="158" spans="1:2" x14ac:dyDescent="0.2">
      <c r="B158" s="16" t="s">
        <v>173</v>
      </c>
    </row>
    <row r="159" spans="1:2" x14ac:dyDescent="0.2">
      <c r="B159" s="16" t="s">
        <v>174</v>
      </c>
    </row>
    <row r="160" spans="1:2" x14ac:dyDescent="0.2">
      <c r="B160" s="16" t="s">
        <v>175</v>
      </c>
    </row>
    <row r="161" spans="1:2" x14ac:dyDescent="0.2">
      <c r="B161" s="16" t="s">
        <v>176</v>
      </c>
    </row>
    <row r="162" spans="1:2" x14ac:dyDescent="0.2">
      <c r="B162" s="16" t="s">
        <v>177</v>
      </c>
    </row>
    <row r="163" spans="1:2" x14ac:dyDescent="0.2">
      <c r="B163" s="16" t="s">
        <v>178</v>
      </c>
    </row>
    <row r="164" spans="1:2" x14ac:dyDescent="0.2">
      <c r="B164" s="16" t="s">
        <v>179</v>
      </c>
    </row>
    <row r="165" spans="1:2" x14ac:dyDescent="0.2">
      <c r="B165" s="16" t="s">
        <v>180</v>
      </c>
    </row>
    <row r="166" spans="1:2" x14ac:dyDescent="0.2">
      <c r="B166" s="16" t="s">
        <v>181</v>
      </c>
    </row>
    <row r="167" spans="1:2" x14ac:dyDescent="0.2">
      <c r="B167" s="16" t="s">
        <v>182</v>
      </c>
    </row>
    <row r="168" spans="1:2" x14ac:dyDescent="0.2">
      <c r="B168" s="16" t="s">
        <v>183</v>
      </c>
    </row>
    <row r="169" spans="1:2" x14ac:dyDescent="0.2">
      <c r="B169" s="16" t="s">
        <v>184</v>
      </c>
    </row>
    <row r="170" spans="1:2" x14ac:dyDescent="0.2">
      <c r="B170" s="16" t="s">
        <v>185</v>
      </c>
    </row>
    <row r="173" spans="1:2" x14ac:dyDescent="0.2">
      <c r="A173" s="21" t="s">
        <v>38</v>
      </c>
      <c r="B173" s="17" t="s">
        <v>196</v>
      </c>
    </row>
    <row r="175" spans="1:2" x14ac:dyDescent="0.2">
      <c r="A175" s="21" t="s">
        <v>197</v>
      </c>
      <c r="B175" s="15" t="s">
        <v>198</v>
      </c>
    </row>
    <row r="177" spans="1:2" x14ac:dyDescent="0.2">
      <c r="A177" s="21" t="s">
        <v>199</v>
      </c>
      <c r="B177" s="17" t="s">
        <v>200</v>
      </c>
    </row>
    <row r="179" spans="1:2" x14ac:dyDescent="0.2">
      <c r="A179" s="21" t="s">
        <v>201</v>
      </c>
      <c r="B179" s="17" t="s">
        <v>203</v>
      </c>
    </row>
    <row r="181" spans="1:2" x14ac:dyDescent="0.2">
      <c r="A181" s="21" t="s">
        <v>202</v>
      </c>
      <c r="B181" s="17" t="s">
        <v>204</v>
      </c>
    </row>
    <row r="183" spans="1:2" x14ac:dyDescent="0.2">
      <c r="A183" s="21" t="s">
        <v>205</v>
      </c>
      <c r="B183" s="17" t="s">
        <v>206</v>
      </c>
    </row>
    <row r="185" spans="1:2" x14ac:dyDescent="0.2">
      <c r="A185" s="21" t="s">
        <v>207</v>
      </c>
      <c r="B185" s="17" t="s">
        <v>208</v>
      </c>
    </row>
    <row r="187" spans="1:2" x14ac:dyDescent="0.2">
      <c r="A187" s="21" t="s">
        <v>209</v>
      </c>
      <c r="B187" s="17" t="s">
        <v>210</v>
      </c>
    </row>
    <row r="189" spans="1:2" x14ac:dyDescent="0.2">
      <c r="A189" s="21" t="s">
        <v>39</v>
      </c>
      <c r="B189" s="17" t="s">
        <v>211</v>
      </c>
    </row>
    <row r="191" spans="1:2" x14ac:dyDescent="0.2">
      <c r="A191" s="21" t="s">
        <v>212</v>
      </c>
      <c r="B191" s="17" t="s">
        <v>213</v>
      </c>
    </row>
    <row r="193" spans="1:2" x14ac:dyDescent="0.2">
      <c r="A193" s="21" t="s">
        <v>214</v>
      </c>
      <c r="B193" s="17" t="s">
        <v>215</v>
      </c>
    </row>
    <row r="194" spans="1:2" ht="13.5" x14ac:dyDescent="0.25">
      <c r="A194" s="12"/>
    </row>
    <row r="195" spans="1:2" ht="13.5" x14ac:dyDescent="0.25">
      <c r="A195" s="12"/>
    </row>
    <row r="196" spans="1:2" ht="13.5" x14ac:dyDescent="0.25">
      <c r="A196" s="12"/>
    </row>
    <row r="197" spans="1:2" ht="13.5" x14ac:dyDescent="0.25">
      <c r="A197" s="12"/>
    </row>
    <row r="198" spans="1:2" ht="13.5" x14ac:dyDescent="0.25">
      <c r="A198" s="13"/>
    </row>
    <row r="200" spans="1:2" ht="13.5" x14ac:dyDescent="0.25">
      <c r="A200" s="12"/>
    </row>
  </sheetData>
  <customSheetViews>
    <customSheetView guid="{DA86ACB4-8139-420E-82FD-B396A71C0769}" state="hidden" topLeftCell="A175">
      <selection activeCell="B173" sqref="B173"/>
      <pageMargins left="0.7" right="0.7" top="0.75" bottom="0.75" header="0.3" footer="0.3"/>
      <pageSetup orientation="portrait" verticalDpi="0" r:id="rId1"/>
    </customSheetView>
  </customSheetViews>
  <phoneticPr fontId="21" type="noConversion"/>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G31"/>
    </sheetView>
  </sheetViews>
  <sheetFormatPr defaultRowHeight="12.75" x14ac:dyDescent="0.2"/>
  <sheetData/>
  <customSheetViews>
    <customSheetView guid="{DA86ACB4-8139-420E-82FD-B396A71C0769}">
      <selection activeCell="G28" sqref="G28:G3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c456731dbc904a5fb605ec556c33e883 xmlns="9c571b2f-e523-4ab2-ba2e-09e151a03ef4">
      <Terms xmlns="http://schemas.microsoft.com/office/infopath/2007/PartnerControls"/>
    </c456731dbc904a5fb605ec556c33e883>
    <Project_x0020_Document_x0020_Type xmlns="9c571b2f-e523-4ab2-ba2e-09e151a03ef4" xsi:nil="true"/>
    <Business_x0020_Area xmlns="9c571b2f-e523-4ab2-ba2e-09e151a03ef4" xsi:nil="true"/>
    <IDBDocs_x0020_Number xmlns="9c571b2f-e523-4ab2-ba2e-09e151a03ef4">38729770</IDBDocs_x0020_Number>
    <TaxCatchAll xmlns="9c571b2f-e523-4ab2-ba2e-09e151a03ef4">
      <Value>11</Value>
      <Value>10</Value>
    </TaxCatchAll>
    <Phase xmlns="9c571b2f-e523-4ab2-ba2e-09e151a03ef4" xsi:nil="true"/>
    <SISCOR_x0020_Number xmlns="9c571b2f-e523-4ab2-ba2e-09e151a03ef4" xsi:nil="true"/>
    <Division_x0020_or_x0020_Unit xmlns="9c571b2f-e523-4ab2-ba2e-09e151a03ef4">IFD/FMM</Division_x0020_or_x0020_Unit>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Loan Proposal</TermName>
          <TermId xmlns="http://schemas.microsoft.com/office/infopath/2007/PartnerControls">6ee86b6f-6e46-485b-8bfb-87a1f44622ac</TermId>
        </TermInfo>
      </Terms>
    </o5138a91267540169645e33d09c9ddc6>
    <Approval_x0020_Number xmlns="9c571b2f-e523-4ab2-ba2e-09e151a03ef4" xsi:nil="true"/>
    <Document_x0020_Author xmlns="9c571b2f-e523-4ab2-ba2e-09e151a03ef4">Duran-Ortiz, Mario R.</Document_x0020_Author>
    <e559ffcc31d34167856647188be35015 xmlns="9c571b2f-e523-4ab2-ba2e-09e151a03ef4">
      <Terms xmlns="http://schemas.microsoft.com/office/infopath/2007/PartnerControls"/>
    </e559ffcc31d34167856647188be35015>
    <Fiscal_x0020_Year_x0020_IDB xmlns="9c571b2f-e523-4ab2-ba2e-09e151a03ef4">2014</Fiscal_x0020_Year_x0020_IDB>
    <Other_x0020_Author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Project_x0020_Number xmlns="9c571b2f-e523-4ab2-ba2e-09e151a03ef4">BR-L1094</Project_x0020_Number>
    <Access_x0020_to_x0020_Information_x00a0_Policy xmlns="9c571b2f-e523-4ab2-ba2e-09e151a03ef4">Public</Access_x0020_to_x0020_Information_x00a0_Policy>
    <Package_x0020_Code xmlns="9c571b2f-e523-4ab2-ba2e-09e151a03ef4" xsi:nil="true"/>
    <m555d3814edf4817b4410a4e57f94ce9 xmlns="9c571b2f-e523-4ab2-ba2e-09e151a03ef4">
      <Terms xmlns="http://schemas.microsoft.com/office/infopath/2007/PartnerControls"/>
    </m555d3814edf4817b4410a4e57f94ce9>
    <Key_x0020_Document xmlns="9c571b2f-e523-4ab2-ba2e-09e151a03ef4">false</Key_x0020_Document>
    <j8b96605ee2f4c4e988849e658583fee xmlns="9c571b2f-e523-4ab2-ba2e-09e151a03ef4">
      <Terms xmlns="http://schemas.microsoft.com/office/infopath/2007/PartnerControls"/>
    </j8b96605ee2f4c4e988849e658583fee>
    <Migration_x0020_Info xmlns="9c571b2f-e523-4ab2-ba2e-09e151a03ef4">&lt;Data&gt;&lt;APPLICATION&gt;MS EXCEL&lt;/APPLICATION&gt;&lt;USER_STAGE&gt;Loan Proposal&lt;/USER_STAGE&gt;&lt;PD_OBJ_TYPE&gt;0&lt;/PD_OBJ_TYPE&gt;&lt;MAKERECORD&gt;N&lt;/MAKERECORD&gt;&lt;PD_FILEPT_NO&gt;PO-BR-L1094-Anl&lt;/PD_FILEPT_NO&gt;&lt;/Data&gt;</Migration_x0020_Info>
    <Operation_x0020_Type xmlns="9c571b2f-e523-4ab2-ba2e-09e151a03ef4" xsi:nil="true"/>
    <Document_x0020_Language_x0020_IDB xmlns="9c571b2f-e523-4ab2-ba2e-09e151a03ef4">Spanish</Document_x0020_Language_x0020_IDB>
    <Identifier xmlns="9c571b2f-e523-4ab2-ba2e-09e151a03ef4">Matriz de Riesgos TECFILE</Identifier>
    <Disclosure_x0020_Activity xmlns="9c571b2f-e523-4ab2-ba2e-09e151a03ef4">Loan Proposal</Disclosure_x0020_Activity>
    <Webtopic xmlns="9c571b2f-e523-4ab2-ba2e-09e151a03ef4">DU-MUN</Webtopic>
    <Issue_x0020_Date xmlns="9c571b2f-e523-4ab2-ba2e-09e151a03ef4" xsi:nil="true"/>
    <Disclosed xmlns="9c571b2f-e523-4ab2-ba2e-09e151a03ef4">false</Disclosed>
    <Publication_x0020_Type xmlns="9c571b2f-e523-4ab2-ba2e-09e151a03ef4" xsi:nil="true"/>
    <Abstract xmlns="9c571b2f-e523-4ab2-ba2e-09e151a03ef4" xsi:nil="true"/>
    <KP_x0020_Topics xmlns="9c571b2f-e523-4ab2-ba2e-09e151a03ef4" xsi:nil="true"/>
    <Editor1 xmlns="9c571b2f-e523-4ab2-ba2e-09e151a03ef4" xsi:nil="true"/>
    <Region xmlns="9c571b2f-e523-4ab2-ba2e-09e151a03ef4" xsi:nil="true"/>
    <Publishing_x0020_House xmlns="9c571b2f-e523-4ab2-ba2e-09e151a03ef4" xsi:nil="true"/>
  </documentManagement>
</p:propertie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7309E7282253CB4597EC2DB98CCF93E5" ma:contentTypeVersion="6" ma:contentTypeDescription="A content type to manage public (operations) IDB documents" ma:contentTypeScope="" ma:versionID="2ddbda6d76b5cfc83b4a85ea187287fb">
  <xsd:schema xmlns:xsd="http://www.w3.org/2001/XMLSchema" xmlns:xs="http://www.w3.org/2001/XMLSchema" xmlns:p="http://schemas.microsoft.com/office/2006/metadata/properties" xmlns:ns2="9c571b2f-e523-4ab2-ba2e-09e151a03ef4" targetNamespace="http://schemas.microsoft.com/office/2006/metadata/properties" ma:root="true" ma:fieldsID="fc5691587c010d7d806fe8c12fd47ffb"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f5b06c0-f351-4ec4-ba3e-eabde8538985}" ma:internalName="TaxCatchAll" ma:showField="CatchAllData" ma:web="45937d2a-35eb-42bb-b6ac-38e255243bf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f5b06c0-f351-4ec4-ba3e-eabde8538985}" ma:internalName="TaxCatchAllLabel" ma:readOnly="true" ma:showField="CatchAllDataLabel" ma:web="45937d2a-35eb-42bb-b6ac-38e255243bfa">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6239F6-5792-412F-AE2C-8065B9B12638}"/>
</file>

<file path=customXml/itemProps2.xml><?xml version="1.0" encoding="utf-8"?>
<ds:datastoreItem xmlns:ds="http://schemas.openxmlformats.org/officeDocument/2006/customXml" ds:itemID="{61AFF378-FBD9-4F43-B79D-D80392C172F2}"/>
</file>

<file path=customXml/itemProps3.xml><?xml version="1.0" encoding="utf-8"?>
<ds:datastoreItem xmlns:ds="http://schemas.openxmlformats.org/officeDocument/2006/customXml" ds:itemID="{1EED67BD-2716-44DD-A7A3-EBF45CBFDFB9}"/>
</file>

<file path=customXml/itemProps4.xml><?xml version="1.0" encoding="utf-8"?>
<ds:datastoreItem xmlns:ds="http://schemas.openxmlformats.org/officeDocument/2006/customXml" ds:itemID="{94591582-B1B9-4701-877C-823E7BE783B5}"/>
</file>

<file path=customXml/itemProps5.xml><?xml version="1.0" encoding="utf-8"?>
<ds:datastoreItem xmlns:ds="http://schemas.openxmlformats.org/officeDocument/2006/customXml" ds:itemID="{96B64D28-2E5D-4E34-89B9-AB6E8B6520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RRF</vt:lpstr>
      <vt:lpstr>MER</vt:lpstr>
      <vt:lpstr>MMR</vt:lpstr>
      <vt:lpstr>Settings</vt:lpstr>
      <vt:lpstr>Sheet1</vt:lpstr>
      <vt:lpstr>Component1</vt:lpstr>
      <vt:lpstr>Component4</vt:lpstr>
      <vt:lpstr>Impact1</vt:lpstr>
      <vt:lpstr>Impact2</vt:lpstr>
      <vt:lpstr>Impact3</vt:lpstr>
      <vt:lpstr>Impact4</vt:lpstr>
      <vt:lpstr>Level1</vt:lpstr>
      <vt:lpstr>Level2</vt:lpstr>
      <vt:lpstr>Level3</vt:lpstr>
      <vt:lpstr>Level4</vt:lpstr>
      <vt:lpstr>MER!Print_Area</vt:lpstr>
      <vt:lpstr>MMR!Print_Area</vt:lpstr>
      <vt:lpstr>RRF!Print_Area</vt:lpstr>
      <vt:lpstr>MER!Print_Titles</vt:lpstr>
      <vt:lpstr>MMR!Print_Titles</vt:lpstr>
      <vt:lpstr>RRF!Print_Titles</vt:lpstr>
      <vt:lpstr>Probability1</vt:lpstr>
      <vt:lpstr>Probability2</vt:lpstr>
      <vt:lpstr>Probability3</vt:lpstr>
      <vt:lpstr>Probability4</vt:lpstr>
      <vt:lpstr>Risk4</vt:lpstr>
      <vt:lpstr>Risk6</vt:lpstr>
      <vt:lpstr>Typeofrisk1</vt:lpstr>
      <vt:lpstr>Typeofrisk4</vt:lpstr>
      <vt:lpstr>Value1</vt:lpstr>
      <vt:lpstr>Value2</vt:lpstr>
      <vt:lpstr>Value3</vt:lpstr>
      <vt:lpstr>Value4</vt:lpstr>
    </vt:vector>
  </TitlesOfParts>
  <Company>Banco Interamericano de Desarrollo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Mitigación de Riesgos</dc:title>
  <dc:creator>Jorge Quinteros VPC/PDP</dc:creator>
  <cp:lastModifiedBy>Test</cp:lastModifiedBy>
  <cp:lastPrinted>2014-06-19T15:13:19Z</cp:lastPrinted>
  <dcterms:created xsi:type="dcterms:W3CDTF">2008-01-14T22:04:09Z</dcterms:created>
  <dcterms:modified xsi:type="dcterms:W3CDTF">2014-07-03T01:26:38Z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0x01010046CF21643EE8D14686A648AA6DAD0892007309E7282253CB4597EC2DB98CCF93E5</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10;#Loan Proposal|6ee86b6f-6e46-485b-8bfb-87a1f44622ac</vt:lpwstr>
  </property>
  <property fmtid="{D5CDD505-2E9C-101B-9397-08002B2CF9AE}" pid="9" name="Country">
    <vt:lpwstr/>
  </property>
  <property fmtid="{D5CDD505-2E9C-101B-9397-08002B2CF9AE}" pid="10" name="Fund IDB">
    <vt:lpwstr/>
  </property>
  <property fmtid="{D5CDD505-2E9C-101B-9397-08002B2CF9AE}" pid="11" name="Series_x0020_Operations_x0020_IDB">
    <vt:lpwstr>10;#Loan Proposal|6ee86b6f-6e46-485b-8bfb-87a1f44622ac</vt:lpwstr>
  </property>
  <property fmtid="{D5CDD505-2E9C-101B-9397-08002B2CF9AE}" pid="12" name="To:">
    <vt:lpwstr/>
  </property>
  <property fmtid="{D5CDD505-2E9C-101B-9397-08002B2CF9AE}" pid="13" name="From:">
    <vt:lpwstr/>
  </property>
  <property fmtid="{D5CDD505-2E9C-101B-9397-08002B2CF9AE}" pid="14" name="Sector IDB">
    <vt:lpwstr/>
  </property>
  <property fmtid="{D5CDD505-2E9C-101B-9397-08002B2CF9AE}" pid="15" name="Function Operations IDB">
    <vt:lpwstr>11;#Project Preparation, Planning and Design|29ca0c72-1fc4-435f-a09c-28585cb5eac9</vt:lpwstr>
  </property>
  <property fmtid="{D5CDD505-2E9C-101B-9397-08002B2CF9AE}" pid="16" name="Sub-Sector">
    <vt:lpwstr/>
  </property>
</Properties>
</file>