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SROJAS\Documents\ICS 2017\PROYECTOS\EC-L1227\POD\POST QRR\ENVIO A LA GERENCIA\Revisión 02 oct\"/>
    </mc:Choice>
  </mc:AlternateContent>
  <bookViews>
    <workbookView xWindow="0" yWindow="0" windowWidth="13440" windowHeight="8856" firstSheet="1" activeTab="5" xr2:uid="{00000000-000D-0000-FFFF-FFFF00000000}"/>
  </bookViews>
  <sheets>
    <sheet name="CONSOLIDADO" sheetId="1" r:id="rId1"/>
    <sheet name="PEP" sheetId="7" r:id="rId2"/>
    <sheet name="POA" sheetId="3" r:id="rId3"/>
    <sheet name="FLUJO DE CAJA BID" sheetId="17" r:id="rId4"/>
    <sheet name="FLUJO DE CAJA LOCAL" sheetId="18" r:id="rId5"/>
    <sheet name="Flujo de Caja BID+LOCAL" sheetId="6" r:id="rId6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8" l="1"/>
  <c r="C25" i="18"/>
  <c r="D25" i="18"/>
  <c r="B16" i="18"/>
  <c r="C16" i="18"/>
  <c r="D16" i="18"/>
  <c r="B10" i="18"/>
  <c r="C10" i="18"/>
  <c r="D10" i="18"/>
  <c r="B4" i="18"/>
  <c r="C4" i="18"/>
  <c r="D4" i="18"/>
  <c r="C4" i="17"/>
  <c r="D4" i="17"/>
  <c r="B25" i="17"/>
  <c r="C25" i="17"/>
  <c r="D25" i="17"/>
  <c r="E25" i="17"/>
  <c r="B16" i="17"/>
  <c r="C16" i="17"/>
  <c r="D16" i="17"/>
  <c r="E16" i="17"/>
  <c r="B10" i="17"/>
  <c r="C10" i="17"/>
  <c r="D10" i="17"/>
  <c r="E10" i="17"/>
  <c r="B4" i="17"/>
  <c r="B28" i="17" s="1"/>
  <c r="E4" i="17"/>
  <c r="B28" i="18" l="1"/>
  <c r="B4" i="6" s="1"/>
  <c r="C28" i="17"/>
  <c r="D28" i="17"/>
  <c r="E25" i="18"/>
  <c r="E4" i="18"/>
  <c r="C28" i="18"/>
  <c r="C4" i="6" s="1"/>
  <c r="D28" i="18"/>
  <c r="D4" i="6" s="1"/>
  <c r="E16" i="18"/>
  <c r="E10" i="18"/>
  <c r="E5" i="6"/>
  <c r="C3" i="6" l="1"/>
  <c r="C5" i="6" s="1"/>
  <c r="B3" i="6"/>
  <c r="B5" i="6" s="1"/>
  <c r="E28" i="17"/>
  <c r="D3" i="6" s="1"/>
  <c r="D5" i="6" s="1"/>
  <c r="E28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Garcia Mejia, Mauricio</author>
  </authors>
  <commentList>
    <comment ref="B19" authorId="0" shapeId="0" xr:uid="{AF72F3FE-BE7C-4D69-B7E0-2E7B77F01D98}">
      <text>
        <r>
          <rPr>
            <b/>
            <sz val="8"/>
            <color indexed="81"/>
            <rFont val="Tahoma"/>
            <charset val="1"/>
          </rPr>
          <t>Garcia Mejia, Mauricio:</t>
        </r>
        <r>
          <rPr>
            <sz val="8"/>
            <color indexed="81"/>
            <rFont val="Tahoma"/>
            <charset val="1"/>
          </rPr>
          <t xml:space="preserve">
Desde el año 1 se van realizando las inversiones necesarias para que el hemocentro esté instalado en año 3.</t>
        </r>
      </text>
    </comment>
    <comment ref="B21" authorId="0" shapeId="0" xr:uid="{EB2EE1C8-9E7D-4DF7-B621-74DD3A042CE7}">
      <text>
        <r>
          <rPr>
            <b/>
            <sz val="8"/>
            <color indexed="81"/>
            <rFont val="Tahoma"/>
            <charset val="1"/>
          </rPr>
          <t>Garcia Mejia, Mauricio:</t>
        </r>
        <r>
          <rPr>
            <sz val="8"/>
            <color indexed="81"/>
            <rFont val="Tahoma"/>
            <charset val="1"/>
          </rPr>
          <t xml:space="preserve">
corresponde a transferencia para pagos no devengados. El producto se cumplirá en el siguiente año.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D:\Documents and Settings\PKMACCT\My Documents\Task Usage.cub" keepAlive="1" name="Task Usage" type="5" refreshedVersion="6">
    <dbPr connection="Provider=MSOLAP.2;Persist Security Info=True;Data Source=D:\Documents and Settings\PKMACCT\My Documents\Task Usage.cub;Client Cache Size=25;Auto Synch Period=10000" command="ProjectReport" commandType="1"/>
    <olapPr local="1" localConnection="Provider=MSOLAP.5;Persist Security Info=True;Data Source=C:\Users\FRANCI~1\AppData\Local\Temp\VisualReportsTemporaryData\{7d61c3b1-7ca3-e711-bf95-6036ddbbdcb1}\TaskTP.cub;MDX Compatibility=1;Safety Options=2;MDX Missing Member Mode=Error;Update Isolation Level=2" rowDrillCount="1000" serverFill="0" serverNumberFormat="0" serverFont="0" serverFontColor="0"/>
  </connection>
</connections>
</file>

<file path=xl/sharedStrings.xml><?xml version="1.0" encoding="utf-8"?>
<sst xmlns="http://schemas.openxmlformats.org/spreadsheetml/2006/main" count="360" uniqueCount="212">
  <si>
    <t>EDT</t>
  </si>
  <si>
    <t>Nombre de tarea</t>
  </si>
  <si>
    <t>BID</t>
  </si>
  <si>
    <t>Aporte Local</t>
  </si>
  <si>
    <t>TOTAL</t>
  </si>
  <si>
    <t>PEP-POA EC-L1227 CONSOLIDADO 27092017-2</t>
  </si>
  <si>
    <t xml:space="preserve">   Componente 1. Mejora de la gestión y optimización del TH</t>
  </si>
  <si>
    <t xml:space="preserve">   Componente 2. Mejora de la calidad de la provisión de servicios en el sector educación</t>
  </si>
  <si>
    <t xml:space="preserve">   Componente 3. Mejora de la calidad de la provisión de servicios en el sector salud </t>
  </si>
  <si>
    <t xml:space="preserve">   Administración del Programa</t>
  </si>
  <si>
    <t>1.1</t>
  </si>
  <si>
    <t xml:space="preserve">      Personal con beneficios por desvinculación devengados en MINEDUC y SALUD</t>
  </si>
  <si>
    <t>1.1.1</t>
  </si>
  <si>
    <t xml:space="preserve">         Personal con beneficios por desvinculación devengados en MINEDUC.</t>
  </si>
  <si>
    <t>1.1.2</t>
  </si>
  <si>
    <t xml:space="preserve">         Personal con beneficios desvinculación devengados en MSP.</t>
  </si>
  <si>
    <t>1.2</t>
  </si>
  <si>
    <t xml:space="preserve">      Documento de Plan estratégico que permita el análisis y planificación prospectiva de los requerimientos y flujos de talento humano en educación, aprobado.</t>
  </si>
  <si>
    <t>1.3</t>
  </si>
  <si>
    <t xml:space="preserve">      Documento de Plan estratégico que permita el análisis y planificación prospectiva de los requerimientos y flujos de talento humano en salud, aprobado.</t>
  </si>
  <si>
    <t>1.4</t>
  </si>
  <si>
    <t xml:space="preserve">      Estudio que contiene el análisis de propuestas de mecanismos para garantizar la solvencia fiscal de los pagos a mediano y largo plazo por concepto de desvinculación de funcionarios públicos, aprobado</t>
  </si>
  <si>
    <t>1.5</t>
  </si>
  <si>
    <t xml:space="preserve">      Informes de Implementación del mecanismo de rendición de cuentas y medidas correctivas de procesos de optimización del TH.</t>
  </si>
  <si>
    <t>2.1</t>
  </si>
  <si>
    <t xml:space="preserve">      Módulos el Sistema Integrado de Gestión Docente (SGD), operando</t>
  </si>
  <si>
    <t>2.2</t>
  </si>
  <si>
    <t xml:space="preserve">      Infraestructura tecnológica para los servicios de gestión docente y apoyo a la comunidad educativa en linea, adquirida</t>
  </si>
  <si>
    <t>2.3</t>
  </si>
  <si>
    <t xml:space="preserve">      Programas de formación de docentes en servicio activo, realizados</t>
  </si>
  <si>
    <t>2.4</t>
  </si>
  <si>
    <t xml:space="preserve">      Cursos para la mejora de las habilidades de los docentes en ciencias computacionales realizados.</t>
  </si>
  <si>
    <t>2.5</t>
  </si>
  <si>
    <t xml:space="preserve">      Equipos para apoyo a la docencia en las instituciones de Bachillerato Técnico dentro del Proyecto de Relación Centros Educativos Comunidad, adquiridos.</t>
  </si>
  <si>
    <t>3.1</t>
  </si>
  <si>
    <t xml:space="preserve">      Reportes de Modelos de gestión funcionales, plan de acción y especificaciones técnicas para la digitalización en salud aprobados.</t>
  </si>
  <si>
    <t>3.2</t>
  </si>
  <si>
    <t xml:space="preserve">      Equipamiento priorizado para la digitalización en salud instalado.</t>
  </si>
  <si>
    <t>3.3</t>
  </si>
  <si>
    <t xml:space="preserve">      Hemocentro nacional instalado</t>
  </si>
  <si>
    <t>3.4</t>
  </si>
  <si>
    <t xml:space="preserve">      Capacitaciones para la mejora de talento humano implementadas.</t>
  </si>
  <si>
    <t>3.5</t>
  </si>
  <si>
    <t xml:space="preserve">      Puestos de neonatología repotenciados y funcionando</t>
  </si>
  <si>
    <t>3.6</t>
  </si>
  <si>
    <t xml:space="preserve">      Servicio de Centro alterno de datos instalado.</t>
  </si>
  <si>
    <t>3.7</t>
  </si>
  <si>
    <t xml:space="preserve">      Red de conectividad parcial instalada</t>
  </si>
  <si>
    <t>3.8</t>
  </si>
  <si>
    <t>       Informes de Implementación del mecanismo de aseguramiento de calidad de inversiones en salud.</t>
  </si>
  <si>
    <t>4.1</t>
  </si>
  <si>
    <t xml:space="preserve">       Auditorías</t>
  </si>
  <si>
    <t>4.3</t>
  </si>
  <si>
    <t xml:space="preserve">      Evaluación y monitoreo</t>
  </si>
  <si>
    <t>Comienzo</t>
  </si>
  <si>
    <t>Fin</t>
  </si>
  <si>
    <t>Duración</t>
  </si>
  <si>
    <t>884 días</t>
  </si>
  <si>
    <t>525 días</t>
  </si>
  <si>
    <t>250 días</t>
  </si>
  <si>
    <t>0 días</t>
  </si>
  <si>
    <t>329 días</t>
  </si>
  <si>
    <t>1.2.1</t>
  </si>
  <si>
    <t xml:space="preserve">         Fase Preparatoria</t>
  </si>
  <si>
    <t>15 días</t>
  </si>
  <si>
    <t>1.2.2</t>
  </si>
  <si>
    <t xml:space="preserve">         Fase Precontractual</t>
  </si>
  <si>
    <t>61 días</t>
  </si>
  <si>
    <t>1.2.3</t>
  </si>
  <si>
    <t xml:space="preserve">         Fase Contractual (productos)</t>
  </si>
  <si>
    <t>135 días</t>
  </si>
  <si>
    <t>1.3.1</t>
  </si>
  <si>
    <t>1.3.2</t>
  </si>
  <si>
    <t>1.3.3</t>
  </si>
  <si>
    <t>196 días</t>
  </si>
  <si>
    <t>1.4.1</t>
  </si>
  <si>
    <t>1.4.2</t>
  </si>
  <si>
    <t>1.4.3</t>
  </si>
  <si>
    <t>120 días</t>
  </si>
  <si>
    <t>1.5.1</t>
  </si>
  <si>
    <t>1.5.2</t>
  </si>
  <si>
    <t>1.5.3</t>
  </si>
  <si>
    <t>591 días</t>
  </si>
  <si>
    <t>2.1.1</t>
  </si>
  <si>
    <t xml:space="preserve">         Desarrollo de automatización del proceso SIGD e Infraestructura</t>
  </si>
  <si>
    <t>2.1.2</t>
  </si>
  <si>
    <t xml:space="preserve">         Validación y verificación de productos finales</t>
  </si>
  <si>
    <t>2.1.3</t>
  </si>
  <si>
    <t xml:space="preserve">         Implementación de los servicios institucionales en apoyo tecnológico</t>
  </si>
  <si>
    <t>234 días</t>
  </si>
  <si>
    <t>2.2.1</t>
  </si>
  <si>
    <t xml:space="preserve">         Equipos informáticos para centros educativos vulnerables </t>
  </si>
  <si>
    <t>207 días</t>
  </si>
  <si>
    <t>2.2.2</t>
  </si>
  <si>
    <t xml:space="preserve">         Equipos informáticos para apoyo al servicio de gestión docente </t>
  </si>
  <si>
    <t>840 días</t>
  </si>
  <si>
    <t>2.3.1</t>
  </si>
  <si>
    <t xml:space="preserve">         Capacitación de Docentes en áreas disciplinares</t>
  </si>
  <si>
    <t>474 días</t>
  </si>
  <si>
    <t>2.3.2</t>
  </si>
  <si>
    <t xml:space="preserve">         Pedagogización de Bachillerato Técnico e Inclusivo</t>
  </si>
  <si>
    <t>519 días</t>
  </si>
  <si>
    <t>2.3.3</t>
  </si>
  <si>
    <t xml:space="preserve">         Formación de mentores y directivos</t>
  </si>
  <si>
    <t>409 días</t>
  </si>
  <si>
    <t>2.3.4</t>
  </si>
  <si>
    <t xml:space="preserve">         Capacitación en educación especializada e inclusiva (vulnerabilidad, discapacidad, movilidad)</t>
  </si>
  <si>
    <t>2.3.5</t>
  </si>
  <si>
    <t xml:space="preserve">         Profesionalización de docentes bachilleres de SEIB</t>
  </si>
  <si>
    <t>714 días</t>
  </si>
  <si>
    <t>2.4.1</t>
  </si>
  <si>
    <t xml:space="preserve">         Diseño de cursos para apoyo al desarrollo del currículum nacional, de redes de acompañamiento y de plataforma virtual </t>
  </si>
  <si>
    <t>589 días</t>
  </si>
  <si>
    <t>2.4.2</t>
  </si>
  <si>
    <t xml:space="preserve">         Propuesta curricular e integración en el curriculum general de areas disciplinares de ciencias de la computación</t>
  </si>
  <si>
    <t>245 días</t>
  </si>
  <si>
    <t>2.5.1</t>
  </si>
  <si>
    <t xml:space="preserve">         Equipos para la formación de docentes de Bachillerato Técnico</t>
  </si>
  <si>
    <t>656 días</t>
  </si>
  <si>
    <t>365 días</t>
  </si>
  <si>
    <t>3.1.1</t>
  </si>
  <si>
    <t xml:space="preserve">         Paquete de trabajo 1: Consultoria para el Diseño de modelo de gestión funcionales (medicamentos)para la provisión de servicios SBCC</t>
  </si>
  <si>
    <t>275 días</t>
  </si>
  <si>
    <t>3.1.2</t>
  </si>
  <si>
    <t xml:space="preserve">         Paquete de trabajo 2: Consultoria para el Diseño del modelo de gestión funcional (laboratorio/imagenología) para la provisión de servicios SBCC</t>
  </si>
  <si>
    <t>305 días</t>
  </si>
  <si>
    <t>3.1.3</t>
  </si>
  <si>
    <t xml:space="preserve">         Paquete de trabajo 3: Consultoria para el Diseño de Agenda Digital, Plan de acción a corto plazo, y Especificaciones Técnicas para la digitalización del sector salud SBCC</t>
  </si>
  <si>
    <t>3.1.4</t>
  </si>
  <si>
    <t xml:space="preserve">         Paquete de trabajo 4: Consultoría para el dimensionamiento de componentes tecnológicos prioritarios más diseño de red de conectividad y especificaciones técnicos especificanco Valor agregado al área TICS. SCC</t>
  </si>
  <si>
    <t>221 días</t>
  </si>
  <si>
    <t>280 días</t>
  </si>
  <si>
    <t>3.2.1</t>
  </si>
  <si>
    <t xml:space="preserve">         Paquete de trabajo 5: Equipamiento priorizado para la digitalizacion en salud (Bienes)</t>
  </si>
  <si>
    <t>556 días</t>
  </si>
  <si>
    <t>3.3.1</t>
  </si>
  <si>
    <t xml:space="preserve">         Paquete de trabajo 6: Adecuación de espacios para Hemocentro (LPI)</t>
  </si>
  <si>
    <t>341 días</t>
  </si>
  <si>
    <t>3.3.2</t>
  </si>
  <si>
    <t xml:space="preserve">         Paquete de trabajo 7: Adquisición de equipamiento y mobiliario para hemocentro (Bienes)</t>
  </si>
  <si>
    <t>300 días</t>
  </si>
  <si>
    <t>3.3.3</t>
  </si>
  <si>
    <t xml:space="preserve">         Paquete de trabajo 8: Repotenciación de centros de colecta</t>
  </si>
  <si>
    <t>301 días</t>
  </si>
  <si>
    <t>3.3.4</t>
  </si>
  <si>
    <t xml:space="preserve">         Paquete de trabajo 9: Adecuación de mobiliario y equipamiento centros de Colecta de sangre (LPI)</t>
  </si>
  <si>
    <t>390 días</t>
  </si>
  <si>
    <t>3.4.1</t>
  </si>
  <si>
    <t xml:space="preserve">         Paquete de trabajo 10: Servicios de consultoria para capacitaciones de desarrollo de capacidades del talento humano en areas estrategicas de atencion en salud ( Re-animación Neonatal y Educación continua en reducción de mortalidad materna, transfusión)</t>
  </si>
  <si>
    <t>3.5.1</t>
  </si>
  <si>
    <t xml:space="preserve">         Paquete de trabajo 11: Equipamiento de neonatologia en hospitales priorizados instalado (LPI)</t>
  </si>
  <si>
    <t>210 días</t>
  </si>
  <si>
    <t>3.6.1</t>
  </si>
  <si>
    <t xml:space="preserve">         Paquete de trabajo 12: Adquisición de un Centro Alterno de Datos</t>
  </si>
  <si>
    <t>3.6.2</t>
  </si>
  <si>
    <t xml:space="preserve">         Paquete de trabajo 13: Consultoría para la Implementación y migración de aplicaciones a CDA</t>
  </si>
  <si>
    <t>150 días</t>
  </si>
  <si>
    <t>3.6.3</t>
  </si>
  <si>
    <t xml:space="preserve">         Paquete de trabajo 14: Solución para respaldo de datos (Hardware y Software)</t>
  </si>
  <si>
    <t>180 días</t>
  </si>
  <si>
    <t>450 días</t>
  </si>
  <si>
    <t>3.7.1</t>
  </si>
  <si>
    <t xml:space="preserve">         Paquete de trabajo 12: Instalación de fibra óptica y servicio de red de conectividad parcial para establecimientos de salud priorizados por 1 año</t>
  </si>
  <si>
    <t>522 días</t>
  </si>
  <si>
    <t>3.8.1</t>
  </si>
  <si>
    <t xml:space="preserve">         Consultorías apoyo técnico especializado</t>
  </si>
  <si>
    <t>520 días</t>
  </si>
  <si>
    <t>4.1.1</t>
  </si>
  <si>
    <t xml:space="preserve">         Año 1</t>
  </si>
  <si>
    <t>4.1.2</t>
  </si>
  <si>
    <t xml:space="preserve">         Año 2</t>
  </si>
  <si>
    <t>4.1.3</t>
  </si>
  <si>
    <t xml:space="preserve">         Año 3</t>
  </si>
  <si>
    <t>4.3.2</t>
  </si>
  <si>
    <t>4.3.3</t>
  </si>
  <si>
    <t>4.3.4</t>
  </si>
  <si>
    <t>Costo</t>
  </si>
  <si>
    <t>Etiquetas de columna</t>
  </si>
  <si>
    <t>Etiquetas de fila</t>
  </si>
  <si>
    <t>2018</t>
  </si>
  <si>
    <t>2019</t>
  </si>
  <si>
    <t>2020</t>
  </si>
  <si>
    <t>Total general</t>
  </si>
  <si>
    <t>Componente 1. Mejora de la gestión y optimización del TH</t>
  </si>
  <si>
    <t>Personal con beneficios por desvinculación devengados en MINEDUC y SALUD</t>
  </si>
  <si>
    <t>Documento de Plan estratégico que permita el análisis y planificación prospectiva de los requerimientos y flujos de talento humano en educación, aprobado.</t>
  </si>
  <si>
    <t>Documento de Plan estratégico que permita el análisis y planificación prospectiva de los requerimientos y flujos de talento humano en salud, aprobado.</t>
  </si>
  <si>
    <t>Estudio que contiene el análisis de propuestas de mecanismos para garantizar la solvencia fiscal de los pagos a mediano y largo plazo por concepto de desvinculación de funcionarios públicos, aprobado</t>
  </si>
  <si>
    <t>Informes de Implementación del mecanismo de rendición de cuentas y medidas correctivas de procesos de optimización del TH.</t>
  </si>
  <si>
    <t>Componente 2. Mejora de la calidad de la provisión de servicios en el sector educación</t>
  </si>
  <si>
    <t>Módulos el Sistema Integrado de Gestión Docente (SGD), operando</t>
  </si>
  <si>
    <t>Infraestructura tecnológica para los servicios de gestión docente y  apoyo a la comunidad educativa en linea, adquirida</t>
  </si>
  <si>
    <t>Programas de formación de docentes en servicio activo, realizados</t>
  </si>
  <si>
    <t>Cursos para la mejora de las habilidades de los docentes en ciencias computacionales realizados.</t>
  </si>
  <si>
    <t>Equipos para apoyo a la docencia en las instituciones de Bachillerato Técnico dentro del Proyecto de Relación Centros Educativos Comunidad, adquiridos.</t>
  </si>
  <si>
    <t>Componente 3. Mejora de la calidad de la provisión de servicios en el sector salud</t>
  </si>
  <si>
    <t>Reportes de Modelos de gestión funcionales, plan de acción y especificaciones técnicas para la digitalización en salud aprobados.</t>
  </si>
  <si>
    <t>Equipamiento priorizado para la digitalización en salud instalado.</t>
  </si>
  <si>
    <t>Hemocentro nacional instalado</t>
  </si>
  <si>
    <t>Capacitaciones para la mejora de talento humano implementadas.</t>
  </si>
  <si>
    <t>Puestos de neonatología repotenciados y funcionando</t>
  </si>
  <si>
    <t>Servicio de Centro alterno de datos instalado.</t>
  </si>
  <si>
    <t>Red de conectividad parcial instalada</t>
  </si>
  <si>
    <t> Informes de Implementación del mecanismo de aseguramiento de calidad de inversiones en salud.</t>
  </si>
  <si>
    <t>Administración del Programa</t>
  </si>
  <si>
    <t xml:space="preserve"> Auditorías</t>
  </si>
  <si>
    <t>Evaluación y monitoreo</t>
  </si>
  <si>
    <t>PEP-POA EC-L1227 LOCAL 27092017</t>
  </si>
  <si>
    <t xml:space="preserve"> Evaluación</t>
  </si>
  <si>
    <t>Valores</t>
  </si>
  <si>
    <t>Total</t>
  </si>
  <si>
    <t>Servicio de centro alterno de datos instalado.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</si>
</sst>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&quot;$&quot;\-#,##0"/>
    <numFmt numFmtId="165" formatCode="_ * #,##0.00_ ;_ * \-#,##0.00_ ;_ * &quot;-&quot;??_ ;_ @_ "/>
    <numFmt numFmtId="166" formatCode="_ * #,##0_ ;_ * \-#,##0_ ;_ * &quot;-&quot;??_ ;_ @_ "/>
  </numFmts>
  <fonts count="14" x14ac:knownFonts="1"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0"/>
      <color rgb="FF363636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Segoe UI"/>
      <family val="2"/>
    </font>
    <font>
      <sz val="10"/>
      <name val="Arial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DFE3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</borders>
  <cellStyleXfs count="3">
    <xf numFmtId="0" fontId="0" fillId="0" borderId="0"/>
    <xf numFmtId="0" fontId="8" fillId="0" borderId="0"/>
    <xf numFmtId="165" fontId="9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/>
    </xf>
    <xf numFmtId="0" fontId="0" fillId="0" borderId="0" xfId="0" applyAlignment="1"/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0" fillId="0" borderId="0" xfId="0" applyFont="1"/>
    <xf numFmtId="14" fontId="4" fillId="3" borderId="1" xfId="0" applyNumberFormat="1" applyFont="1" applyFill="1" applyBorder="1" applyAlignment="1">
      <alignment vertical="center" wrapText="1"/>
    </xf>
    <xf numFmtId="14" fontId="5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14" fontId="6" fillId="3" borderId="1" xfId="0" applyNumberFormat="1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0" fontId="1" fillId="0" borderId="0" xfId="0" applyFont="1"/>
    <xf numFmtId="166" fontId="0" fillId="0" borderId="0" xfId="0" applyNumberFormat="1"/>
    <xf numFmtId="0" fontId="1" fillId="4" borderId="0" xfId="0" applyFont="1" applyFill="1"/>
    <xf numFmtId="166" fontId="1" fillId="0" borderId="0" xfId="2" applyNumberFormat="1" applyFont="1"/>
    <xf numFmtId="166" fontId="1" fillId="0" borderId="0" xfId="0" applyNumberFormat="1" applyFont="1"/>
    <xf numFmtId="0" fontId="10" fillId="0" borderId="0" xfId="0" applyFont="1"/>
    <xf numFmtId="0" fontId="10" fillId="0" borderId="0" xfId="0" pivotButton="1" applyFont="1"/>
    <xf numFmtId="0" fontId="11" fillId="0" borderId="0" xfId="0" applyFont="1" applyAlignment="1">
      <alignment horizontal="left"/>
    </xf>
    <xf numFmtId="0" fontId="11" fillId="0" borderId="0" xfId="0" applyFont="1"/>
    <xf numFmtId="0" fontId="1" fillId="5" borderId="0" xfId="0" applyFont="1" applyFill="1"/>
    <xf numFmtId="166" fontId="1" fillId="5" borderId="0" xfId="0" applyNumberFormat="1" applyFont="1" applyFill="1"/>
    <xf numFmtId="0" fontId="0" fillId="5" borderId="0" xfId="0" applyFill="1"/>
    <xf numFmtId="166" fontId="0" fillId="5" borderId="0" xfId="0" applyNumberFormat="1" applyFill="1"/>
    <xf numFmtId="166" fontId="1" fillId="5" borderId="0" xfId="2" applyNumberFormat="1" applyFont="1" applyFill="1"/>
    <xf numFmtId="166" fontId="0" fillId="5" borderId="0" xfId="2" applyNumberFormat="1" applyFont="1" applyFill="1"/>
    <xf numFmtId="166" fontId="11" fillId="5" borderId="0" xfId="0" applyNumberFormat="1" applyFont="1" applyFill="1"/>
    <xf numFmtId="164" fontId="5" fillId="5" borderId="1" xfId="0" applyNumberFormat="1" applyFont="1" applyFill="1" applyBorder="1" applyAlignment="1">
      <alignment horizontal="right" vertical="center" wrapText="1"/>
    </xf>
    <xf numFmtId="14" fontId="5" fillId="5" borderId="1" xfId="0" applyNumberFormat="1" applyFont="1" applyFill="1" applyBorder="1" applyAlignment="1">
      <alignment vertical="center" wrapText="1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workbookViewId="0">
      <selection activeCell="B17" sqref="B17"/>
    </sheetView>
  </sheetViews>
  <sheetFormatPr defaultColWidth="11.44140625" defaultRowHeight="15" x14ac:dyDescent="0.35"/>
  <cols>
    <col min="1" max="1" width="7.88671875" style="9" customWidth="1"/>
    <col min="2" max="2" width="80" style="9" customWidth="1"/>
    <col min="3" max="3" width="13.5546875" style="9" bestFit="1" customWidth="1"/>
    <col min="4" max="4" width="11.33203125" style="9" bestFit="1" customWidth="1"/>
    <col min="5" max="5" width="13.5546875" style="9" bestFit="1" customWidth="1"/>
    <col min="6" max="16384" width="11.44140625" style="9"/>
  </cols>
  <sheetData>
    <row r="1" spans="1:5" x14ac:dyDescent="0.35">
      <c r="A1" s="1" t="s">
        <v>0</v>
      </c>
      <c r="B1" s="8" t="s">
        <v>1</v>
      </c>
      <c r="C1" s="1" t="s">
        <v>2</v>
      </c>
      <c r="D1" s="1" t="s">
        <v>3</v>
      </c>
      <c r="E1" s="1" t="s">
        <v>4</v>
      </c>
    </row>
    <row r="2" spans="1:5" ht="15.6" x14ac:dyDescent="0.35">
      <c r="A2" s="2"/>
      <c r="B2" s="10" t="s">
        <v>5</v>
      </c>
      <c r="C2" s="4">
        <v>237600000</v>
      </c>
      <c r="D2" s="4">
        <v>9392841</v>
      </c>
      <c r="E2" s="4">
        <v>246992841</v>
      </c>
    </row>
    <row r="3" spans="1:5" x14ac:dyDescent="0.35">
      <c r="A3" s="5">
        <v>1</v>
      </c>
      <c r="B3" s="11" t="s">
        <v>6</v>
      </c>
      <c r="C3" s="7">
        <v>191260000</v>
      </c>
      <c r="D3" s="7">
        <v>151200</v>
      </c>
      <c r="E3" s="7">
        <v>191411200</v>
      </c>
    </row>
    <row r="4" spans="1:5" x14ac:dyDescent="0.35">
      <c r="A4" s="5">
        <v>2</v>
      </c>
      <c r="B4" s="11" t="s">
        <v>7</v>
      </c>
      <c r="C4" s="7">
        <v>23000000</v>
      </c>
      <c r="D4" s="7">
        <v>2759999</v>
      </c>
      <c r="E4" s="7">
        <v>25759999</v>
      </c>
    </row>
    <row r="5" spans="1:5" x14ac:dyDescent="0.35">
      <c r="A5" s="5">
        <v>3</v>
      </c>
      <c r="B5" s="11" t="s">
        <v>8</v>
      </c>
      <c r="C5" s="7">
        <v>23000000</v>
      </c>
      <c r="D5" s="7">
        <v>6440842</v>
      </c>
      <c r="E5" s="7">
        <v>29440842</v>
      </c>
    </row>
    <row r="6" spans="1:5" x14ac:dyDescent="0.35">
      <c r="A6" s="5">
        <v>4</v>
      </c>
      <c r="B6" s="11" t="s">
        <v>9</v>
      </c>
      <c r="C6" s="7">
        <v>340000</v>
      </c>
      <c r="D6" s="7">
        <v>40800</v>
      </c>
      <c r="E6" s="7">
        <v>380800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workbookViewId="0">
      <selection activeCell="B4" sqref="B4"/>
    </sheetView>
  </sheetViews>
  <sheetFormatPr defaultColWidth="11.44140625" defaultRowHeight="15" x14ac:dyDescent="0.35"/>
  <cols>
    <col min="1" max="1" width="6.44140625" customWidth="1"/>
    <col min="2" max="2" width="99.88671875" style="9" customWidth="1"/>
    <col min="3" max="3" width="13.5546875" bestFit="1" customWidth="1"/>
    <col min="4" max="4" width="11.33203125" bestFit="1" customWidth="1"/>
    <col min="5" max="5" width="13.5546875" bestFit="1" customWidth="1"/>
  </cols>
  <sheetData>
    <row r="1" spans="1:5" x14ac:dyDescent="0.35">
      <c r="A1" s="1" t="s">
        <v>0</v>
      </c>
      <c r="B1" s="8" t="s">
        <v>1</v>
      </c>
      <c r="C1" s="1" t="s">
        <v>2</v>
      </c>
      <c r="D1" s="1" t="s">
        <v>3</v>
      </c>
      <c r="E1" s="1" t="s">
        <v>4</v>
      </c>
    </row>
    <row r="2" spans="1:5" ht="15.6" x14ac:dyDescent="0.35">
      <c r="A2" s="2"/>
      <c r="B2" s="10" t="s">
        <v>5</v>
      </c>
      <c r="C2" s="4">
        <v>237600000</v>
      </c>
      <c r="D2" s="4">
        <v>9392841</v>
      </c>
      <c r="E2" s="4">
        <v>246992841</v>
      </c>
    </row>
    <row r="3" spans="1:5" x14ac:dyDescent="0.35">
      <c r="A3" s="5">
        <v>1</v>
      </c>
      <c r="B3" s="11" t="s">
        <v>6</v>
      </c>
      <c r="C3" s="7">
        <v>191260000</v>
      </c>
      <c r="D3" s="7">
        <v>151200</v>
      </c>
      <c r="E3" s="7">
        <v>191411200</v>
      </c>
    </row>
    <row r="4" spans="1:5" s="13" customFormat="1" x14ac:dyDescent="0.35">
      <c r="A4" s="16" t="s">
        <v>10</v>
      </c>
      <c r="B4" s="12" t="s">
        <v>11</v>
      </c>
      <c r="C4" s="18">
        <v>190000000</v>
      </c>
      <c r="D4" s="18">
        <v>0</v>
      </c>
      <c r="E4" s="18">
        <v>190000000</v>
      </c>
    </row>
    <row r="5" spans="1:5" s="13" customFormat="1" x14ac:dyDescent="0.35">
      <c r="A5" s="16" t="s">
        <v>12</v>
      </c>
      <c r="B5" s="12" t="s">
        <v>13</v>
      </c>
      <c r="C5" s="18">
        <v>133207270</v>
      </c>
      <c r="D5" s="18">
        <v>0</v>
      </c>
      <c r="E5" s="18">
        <v>133207270</v>
      </c>
    </row>
    <row r="6" spans="1:5" s="13" customFormat="1" x14ac:dyDescent="0.35">
      <c r="A6" s="16" t="s">
        <v>14</v>
      </c>
      <c r="B6" s="12" t="s">
        <v>15</v>
      </c>
      <c r="C6" s="18">
        <v>56792730</v>
      </c>
      <c r="D6" s="18">
        <v>0</v>
      </c>
      <c r="E6" s="18">
        <v>56792730</v>
      </c>
    </row>
    <row r="7" spans="1:5" s="13" customFormat="1" x14ac:dyDescent="0.35">
      <c r="A7" s="16" t="s">
        <v>16</v>
      </c>
      <c r="B7" s="12" t="s">
        <v>17</v>
      </c>
      <c r="C7" s="18">
        <v>250000</v>
      </c>
      <c r="D7" s="18">
        <v>30000</v>
      </c>
      <c r="E7" s="18">
        <v>280000</v>
      </c>
    </row>
    <row r="8" spans="1:5" s="13" customFormat="1" x14ac:dyDescent="0.35">
      <c r="A8" s="16" t="s">
        <v>18</v>
      </c>
      <c r="B8" s="12" t="s">
        <v>19</v>
      </c>
      <c r="C8" s="18">
        <v>250000</v>
      </c>
      <c r="D8" s="18">
        <v>30000</v>
      </c>
      <c r="E8" s="18">
        <v>280000</v>
      </c>
    </row>
    <row r="9" spans="1:5" s="13" customFormat="1" x14ac:dyDescent="0.35">
      <c r="A9" s="16" t="s">
        <v>20</v>
      </c>
      <c r="B9" s="12" t="s">
        <v>21</v>
      </c>
      <c r="C9" s="18">
        <v>200000</v>
      </c>
      <c r="D9" s="18">
        <v>24000</v>
      </c>
      <c r="E9" s="18">
        <v>224000</v>
      </c>
    </row>
    <row r="10" spans="1:5" s="13" customFormat="1" x14ac:dyDescent="0.35">
      <c r="A10" s="16" t="s">
        <v>22</v>
      </c>
      <c r="B10" s="12" t="s">
        <v>23</v>
      </c>
      <c r="C10" s="18">
        <v>560000</v>
      </c>
      <c r="D10" s="18">
        <v>67200</v>
      </c>
      <c r="E10" s="18">
        <v>627200</v>
      </c>
    </row>
    <row r="11" spans="1:5" s="13" customFormat="1" x14ac:dyDescent="0.35">
      <c r="A11" s="5">
        <v>2</v>
      </c>
      <c r="B11" s="11" t="s">
        <v>7</v>
      </c>
      <c r="C11" s="7">
        <v>23000000</v>
      </c>
      <c r="D11" s="7">
        <v>2759999</v>
      </c>
      <c r="E11" s="7">
        <v>25759999</v>
      </c>
    </row>
    <row r="12" spans="1:5" s="13" customFormat="1" x14ac:dyDescent="0.35">
      <c r="A12" s="16" t="s">
        <v>24</v>
      </c>
      <c r="B12" s="12" t="s">
        <v>25</v>
      </c>
      <c r="C12" s="18">
        <v>1500000</v>
      </c>
      <c r="D12" s="18">
        <v>180000</v>
      </c>
      <c r="E12" s="18">
        <v>1680000</v>
      </c>
    </row>
    <row r="13" spans="1:5" s="13" customFormat="1" x14ac:dyDescent="0.35">
      <c r="A13" s="16" t="s">
        <v>26</v>
      </c>
      <c r="B13" s="12" t="s">
        <v>27</v>
      </c>
      <c r="C13" s="18">
        <v>10000000</v>
      </c>
      <c r="D13" s="18">
        <v>1200000</v>
      </c>
      <c r="E13" s="18">
        <v>11200000</v>
      </c>
    </row>
    <row r="14" spans="1:5" s="13" customFormat="1" x14ac:dyDescent="0.35">
      <c r="A14" s="16" t="s">
        <v>28</v>
      </c>
      <c r="B14" s="12" t="s">
        <v>29</v>
      </c>
      <c r="C14" s="18">
        <v>8779000</v>
      </c>
      <c r="D14" s="18">
        <v>1053479</v>
      </c>
      <c r="E14" s="18">
        <v>9832479</v>
      </c>
    </row>
    <row r="15" spans="1:5" s="13" customFormat="1" x14ac:dyDescent="0.35">
      <c r="A15" s="16" t="s">
        <v>30</v>
      </c>
      <c r="B15" s="12" t="s">
        <v>31</v>
      </c>
      <c r="C15" s="18">
        <v>1585000</v>
      </c>
      <c r="D15" s="18">
        <v>190200</v>
      </c>
      <c r="E15" s="18">
        <v>1775200</v>
      </c>
    </row>
    <row r="16" spans="1:5" s="13" customFormat="1" x14ac:dyDescent="0.35">
      <c r="A16" s="16" t="s">
        <v>32</v>
      </c>
      <c r="B16" s="12" t="s">
        <v>33</v>
      </c>
      <c r="C16" s="18">
        <v>1136000</v>
      </c>
      <c r="D16" s="18">
        <v>136320</v>
      </c>
      <c r="E16" s="18">
        <v>1272320</v>
      </c>
    </row>
    <row r="17" spans="1:5" s="13" customFormat="1" x14ac:dyDescent="0.35">
      <c r="A17" s="5">
        <v>3</v>
      </c>
      <c r="B17" s="11" t="s">
        <v>8</v>
      </c>
      <c r="C17" s="7">
        <v>23000000</v>
      </c>
      <c r="D17" s="7">
        <v>6440842</v>
      </c>
      <c r="E17" s="7">
        <v>29440842</v>
      </c>
    </row>
    <row r="18" spans="1:5" s="13" customFormat="1" x14ac:dyDescent="0.35">
      <c r="A18" s="16" t="s">
        <v>34</v>
      </c>
      <c r="B18" s="12" t="s">
        <v>35</v>
      </c>
      <c r="C18" s="18">
        <v>680000</v>
      </c>
      <c r="D18" s="18">
        <v>81600</v>
      </c>
      <c r="E18" s="18">
        <v>761600</v>
      </c>
    </row>
    <row r="19" spans="1:5" s="13" customFormat="1" x14ac:dyDescent="0.35">
      <c r="A19" s="16" t="s">
        <v>36</v>
      </c>
      <c r="B19" s="12" t="s">
        <v>37</v>
      </c>
      <c r="C19" s="18">
        <v>6712487</v>
      </c>
      <c r="D19" s="18">
        <v>805499</v>
      </c>
      <c r="E19" s="18">
        <v>7517986</v>
      </c>
    </row>
    <row r="20" spans="1:5" s="13" customFormat="1" x14ac:dyDescent="0.35">
      <c r="A20" s="16" t="s">
        <v>38</v>
      </c>
      <c r="B20" s="12" t="s">
        <v>39</v>
      </c>
      <c r="C20" s="18">
        <v>9144272</v>
      </c>
      <c r="D20" s="18">
        <v>1097312</v>
      </c>
      <c r="E20" s="18">
        <v>10241584</v>
      </c>
    </row>
    <row r="21" spans="1:5" s="13" customFormat="1" x14ac:dyDescent="0.35">
      <c r="A21" s="16" t="s">
        <v>40</v>
      </c>
      <c r="B21" s="12" t="s">
        <v>41</v>
      </c>
      <c r="C21" s="18">
        <v>1380000</v>
      </c>
      <c r="D21" s="18">
        <v>165600</v>
      </c>
      <c r="E21" s="18">
        <v>1545600</v>
      </c>
    </row>
    <row r="22" spans="1:5" s="13" customFormat="1" x14ac:dyDescent="0.35">
      <c r="A22" s="16" t="s">
        <v>42</v>
      </c>
      <c r="B22" s="12" t="s">
        <v>43</v>
      </c>
      <c r="C22" s="18">
        <v>4452719</v>
      </c>
      <c r="D22" s="18">
        <v>534326</v>
      </c>
      <c r="E22" s="18">
        <v>4987045</v>
      </c>
    </row>
    <row r="23" spans="1:5" s="13" customFormat="1" x14ac:dyDescent="0.35">
      <c r="A23" s="16" t="s">
        <v>44</v>
      </c>
      <c r="B23" s="12" t="s">
        <v>45</v>
      </c>
      <c r="C23" s="18">
        <v>0</v>
      </c>
      <c r="D23" s="18">
        <v>1888843</v>
      </c>
      <c r="E23" s="18">
        <v>1888843</v>
      </c>
    </row>
    <row r="24" spans="1:5" s="13" customFormat="1" x14ac:dyDescent="0.35">
      <c r="A24" s="16" t="s">
        <v>46</v>
      </c>
      <c r="B24" s="12" t="s">
        <v>47</v>
      </c>
      <c r="C24" s="18">
        <v>0</v>
      </c>
      <c r="D24" s="18">
        <v>1792000</v>
      </c>
      <c r="E24" s="18">
        <v>1792000</v>
      </c>
    </row>
    <row r="25" spans="1:5" s="13" customFormat="1" x14ac:dyDescent="0.35">
      <c r="A25" s="16" t="s">
        <v>48</v>
      </c>
      <c r="B25" s="12" t="s">
        <v>49</v>
      </c>
      <c r="C25" s="18">
        <v>630522</v>
      </c>
      <c r="D25" s="18">
        <v>75662</v>
      </c>
      <c r="E25" s="18">
        <v>706184</v>
      </c>
    </row>
    <row r="26" spans="1:5" s="13" customFormat="1" x14ac:dyDescent="0.35">
      <c r="A26" s="5">
        <v>4</v>
      </c>
      <c r="B26" s="11" t="s">
        <v>9</v>
      </c>
      <c r="C26" s="7">
        <v>340000</v>
      </c>
      <c r="D26" s="7">
        <v>40800</v>
      </c>
      <c r="E26" s="7">
        <v>380800</v>
      </c>
    </row>
    <row r="27" spans="1:5" s="13" customFormat="1" x14ac:dyDescent="0.35">
      <c r="A27" s="16" t="s">
        <v>50</v>
      </c>
      <c r="B27" s="12" t="s">
        <v>51</v>
      </c>
      <c r="C27" s="18">
        <v>190000</v>
      </c>
      <c r="D27" s="18">
        <v>22800</v>
      </c>
      <c r="E27" s="18">
        <v>212800</v>
      </c>
    </row>
    <row r="28" spans="1:5" s="13" customFormat="1" x14ac:dyDescent="0.35">
      <c r="A28" s="16" t="s">
        <v>52</v>
      </c>
      <c r="B28" s="12" t="s">
        <v>53</v>
      </c>
      <c r="C28" s="18">
        <v>150000</v>
      </c>
      <c r="D28" s="18">
        <v>18000</v>
      </c>
      <c r="E28" s="18">
        <v>168000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5"/>
  <sheetViews>
    <sheetView workbookViewId="0">
      <selection activeCell="K16" sqref="K16"/>
    </sheetView>
  </sheetViews>
  <sheetFormatPr defaultColWidth="11.44140625" defaultRowHeight="15" x14ac:dyDescent="0.35"/>
  <cols>
    <col min="2" max="2" width="80.6640625" style="9" customWidth="1"/>
    <col min="3" max="3" width="13.5546875" bestFit="1" customWidth="1"/>
    <col min="5" max="5" width="13.5546875" bestFit="1" customWidth="1"/>
    <col min="7" max="7" width="12.109375" bestFit="1" customWidth="1"/>
  </cols>
  <sheetData>
    <row r="1" spans="1:8" x14ac:dyDescent="0.35">
      <c r="A1" s="1" t="s">
        <v>0</v>
      </c>
      <c r="B1" s="8" t="s">
        <v>1</v>
      </c>
      <c r="C1" s="1" t="s">
        <v>2</v>
      </c>
      <c r="D1" s="1" t="s">
        <v>3</v>
      </c>
      <c r="E1" s="1" t="s">
        <v>4</v>
      </c>
      <c r="F1" s="1" t="s">
        <v>54</v>
      </c>
      <c r="G1" s="1" t="s">
        <v>55</v>
      </c>
      <c r="H1" s="1" t="s">
        <v>56</v>
      </c>
    </row>
    <row r="2" spans="1:8" ht="15.6" x14ac:dyDescent="0.35">
      <c r="A2" s="2"/>
      <c r="B2" s="10" t="s">
        <v>5</v>
      </c>
      <c r="C2" s="4">
        <v>237600000</v>
      </c>
      <c r="D2" s="4">
        <v>9392841</v>
      </c>
      <c r="E2" s="4">
        <v>246992841</v>
      </c>
      <c r="F2" s="14">
        <v>42948</v>
      </c>
      <c r="G2" s="14">
        <v>44183</v>
      </c>
      <c r="H2" s="3" t="s">
        <v>57</v>
      </c>
    </row>
    <row r="3" spans="1:8" x14ac:dyDescent="0.35">
      <c r="A3" s="5">
        <v>1</v>
      </c>
      <c r="B3" s="11" t="s">
        <v>6</v>
      </c>
      <c r="C3" s="7">
        <v>191260000</v>
      </c>
      <c r="D3" s="7">
        <v>151200</v>
      </c>
      <c r="E3" s="7">
        <v>191411200</v>
      </c>
      <c r="F3" s="15">
        <v>43003</v>
      </c>
      <c r="G3" s="15">
        <v>43735</v>
      </c>
      <c r="H3" s="6" t="s">
        <v>58</v>
      </c>
    </row>
    <row r="4" spans="1:8" x14ac:dyDescent="0.35">
      <c r="A4" s="5" t="s">
        <v>10</v>
      </c>
      <c r="B4" s="11" t="s">
        <v>11</v>
      </c>
      <c r="C4" s="7">
        <v>190000000</v>
      </c>
      <c r="D4" s="7">
        <v>0</v>
      </c>
      <c r="E4" s="7">
        <v>190000000</v>
      </c>
      <c r="F4" s="15">
        <v>43084</v>
      </c>
      <c r="G4" s="15">
        <v>43437</v>
      </c>
      <c r="H4" s="6" t="s">
        <v>59</v>
      </c>
    </row>
    <row r="5" spans="1:8" x14ac:dyDescent="0.35">
      <c r="A5" s="5" t="s">
        <v>12</v>
      </c>
      <c r="B5" s="11" t="s">
        <v>13</v>
      </c>
      <c r="C5" s="7">
        <v>133207270</v>
      </c>
      <c r="D5" s="7">
        <v>0</v>
      </c>
      <c r="E5" s="7">
        <v>133207270</v>
      </c>
      <c r="F5" s="15">
        <v>43084</v>
      </c>
      <c r="G5" s="15">
        <v>43437</v>
      </c>
      <c r="H5" s="6" t="s">
        <v>59</v>
      </c>
    </row>
    <row r="6" spans="1:8" x14ac:dyDescent="0.35">
      <c r="A6" s="16" t="s">
        <v>14</v>
      </c>
      <c r="B6" s="12" t="s">
        <v>15</v>
      </c>
      <c r="C6" s="18">
        <v>56792730</v>
      </c>
      <c r="D6" s="18">
        <v>0</v>
      </c>
      <c r="E6" s="18">
        <v>56792730</v>
      </c>
      <c r="F6" s="19">
        <v>43437</v>
      </c>
      <c r="G6" s="19">
        <v>43437</v>
      </c>
      <c r="H6" s="17" t="s">
        <v>60</v>
      </c>
    </row>
    <row r="7" spans="1:8" x14ac:dyDescent="0.35">
      <c r="A7" s="5" t="s">
        <v>16</v>
      </c>
      <c r="B7" s="11" t="s">
        <v>17</v>
      </c>
      <c r="C7" s="7">
        <v>250000</v>
      </c>
      <c r="D7" s="7">
        <v>30000</v>
      </c>
      <c r="E7" s="7">
        <v>280000</v>
      </c>
      <c r="F7" s="15">
        <v>43003</v>
      </c>
      <c r="G7" s="15">
        <v>43462</v>
      </c>
      <c r="H7" s="6" t="s">
        <v>61</v>
      </c>
    </row>
    <row r="8" spans="1:8" x14ac:dyDescent="0.35">
      <c r="A8" s="5" t="s">
        <v>62</v>
      </c>
      <c r="B8" s="11" t="s">
        <v>63</v>
      </c>
      <c r="C8" s="7">
        <v>0</v>
      </c>
      <c r="D8" s="7">
        <v>0</v>
      </c>
      <c r="E8" s="7">
        <v>0</v>
      </c>
      <c r="F8" s="15">
        <v>43003</v>
      </c>
      <c r="G8" s="15">
        <v>43021</v>
      </c>
      <c r="H8" s="6" t="s">
        <v>64</v>
      </c>
    </row>
    <row r="9" spans="1:8" x14ac:dyDescent="0.35">
      <c r="A9" s="5" t="s">
        <v>65</v>
      </c>
      <c r="B9" s="11" t="s">
        <v>66</v>
      </c>
      <c r="C9" s="7">
        <v>0</v>
      </c>
      <c r="D9" s="7">
        <v>0</v>
      </c>
      <c r="E9" s="7">
        <v>0</v>
      </c>
      <c r="F9" s="15">
        <v>43024</v>
      </c>
      <c r="G9" s="15">
        <v>43108</v>
      </c>
      <c r="H9" s="6" t="s">
        <v>67</v>
      </c>
    </row>
    <row r="10" spans="1:8" x14ac:dyDescent="0.35">
      <c r="A10" s="5" t="s">
        <v>68</v>
      </c>
      <c r="B10" s="11" t="s">
        <v>69</v>
      </c>
      <c r="C10" s="7">
        <v>250000</v>
      </c>
      <c r="D10" s="7">
        <v>30000</v>
      </c>
      <c r="E10" s="7">
        <v>280000</v>
      </c>
      <c r="F10" s="15">
        <v>43273</v>
      </c>
      <c r="G10" s="15">
        <v>43462</v>
      </c>
      <c r="H10" s="6" t="s">
        <v>70</v>
      </c>
    </row>
    <row r="11" spans="1:8" x14ac:dyDescent="0.35">
      <c r="A11" s="5" t="s">
        <v>18</v>
      </c>
      <c r="B11" s="11" t="s">
        <v>19</v>
      </c>
      <c r="C11" s="7">
        <v>250000</v>
      </c>
      <c r="D11" s="7">
        <v>30000</v>
      </c>
      <c r="E11" s="7">
        <v>280000</v>
      </c>
      <c r="F11" s="15">
        <v>43003</v>
      </c>
      <c r="G11" s="15">
        <v>43462</v>
      </c>
      <c r="H11" s="6" t="s">
        <v>61</v>
      </c>
    </row>
    <row r="12" spans="1:8" x14ac:dyDescent="0.35">
      <c r="A12" s="5" t="s">
        <v>71</v>
      </c>
      <c r="B12" s="11" t="s">
        <v>63</v>
      </c>
      <c r="C12" s="7">
        <v>0</v>
      </c>
      <c r="D12" s="7">
        <v>0</v>
      </c>
      <c r="E12" s="7">
        <v>0</v>
      </c>
      <c r="F12" s="15">
        <v>43003</v>
      </c>
      <c r="G12" s="15">
        <v>43021</v>
      </c>
      <c r="H12" s="6" t="s">
        <v>64</v>
      </c>
    </row>
    <row r="13" spans="1:8" x14ac:dyDescent="0.35">
      <c r="A13" s="5" t="s">
        <v>72</v>
      </c>
      <c r="B13" s="11" t="s">
        <v>66</v>
      </c>
      <c r="C13" s="7">
        <v>0</v>
      </c>
      <c r="D13" s="7">
        <v>0</v>
      </c>
      <c r="E13" s="7">
        <v>0</v>
      </c>
      <c r="F13" s="15">
        <v>43024</v>
      </c>
      <c r="G13" s="15">
        <v>43108</v>
      </c>
      <c r="H13" s="6" t="s">
        <v>67</v>
      </c>
    </row>
    <row r="14" spans="1:8" x14ac:dyDescent="0.35">
      <c r="A14" s="5" t="s">
        <v>73</v>
      </c>
      <c r="B14" s="11" t="s">
        <v>69</v>
      </c>
      <c r="C14" s="7">
        <v>250000</v>
      </c>
      <c r="D14" s="7">
        <v>30000</v>
      </c>
      <c r="E14" s="7">
        <v>280000</v>
      </c>
      <c r="F14" s="15">
        <v>43273</v>
      </c>
      <c r="G14" s="15">
        <v>43462</v>
      </c>
      <c r="H14" s="6" t="s">
        <v>70</v>
      </c>
    </row>
    <row r="15" spans="1:8" x14ac:dyDescent="0.35">
      <c r="A15" s="5" t="s">
        <v>20</v>
      </c>
      <c r="B15" s="11" t="s">
        <v>21</v>
      </c>
      <c r="C15" s="7">
        <v>200000</v>
      </c>
      <c r="D15" s="7">
        <v>24000</v>
      </c>
      <c r="E15" s="7">
        <v>224000</v>
      </c>
      <c r="F15" s="15">
        <v>43462</v>
      </c>
      <c r="G15" s="15">
        <v>43735</v>
      </c>
      <c r="H15" s="6" t="s">
        <v>74</v>
      </c>
    </row>
    <row r="16" spans="1:8" x14ac:dyDescent="0.35">
      <c r="A16" s="5" t="s">
        <v>75</v>
      </c>
      <c r="B16" s="11" t="s">
        <v>63</v>
      </c>
      <c r="C16" s="7">
        <v>0</v>
      </c>
      <c r="D16" s="7">
        <v>0</v>
      </c>
      <c r="E16" s="7">
        <v>0</v>
      </c>
      <c r="F16" s="15">
        <v>43462</v>
      </c>
      <c r="G16" s="15">
        <v>43482</v>
      </c>
      <c r="H16" s="6" t="s">
        <v>64</v>
      </c>
    </row>
    <row r="17" spans="1:8" x14ac:dyDescent="0.35">
      <c r="A17" s="5" t="s">
        <v>76</v>
      </c>
      <c r="B17" s="11" t="s">
        <v>66</v>
      </c>
      <c r="C17" s="7">
        <v>0</v>
      </c>
      <c r="D17" s="7">
        <v>0</v>
      </c>
      <c r="E17" s="7">
        <v>0</v>
      </c>
      <c r="F17" s="15">
        <v>43483</v>
      </c>
      <c r="G17" s="15">
        <v>43567</v>
      </c>
      <c r="H17" s="6" t="s">
        <v>67</v>
      </c>
    </row>
    <row r="18" spans="1:8" x14ac:dyDescent="0.35">
      <c r="A18" s="5" t="s">
        <v>77</v>
      </c>
      <c r="B18" s="11" t="s">
        <v>69</v>
      </c>
      <c r="C18" s="7">
        <v>200000</v>
      </c>
      <c r="D18" s="7">
        <v>24000</v>
      </c>
      <c r="E18" s="7">
        <v>224000</v>
      </c>
      <c r="F18" s="15">
        <v>43567</v>
      </c>
      <c r="G18" s="15">
        <v>43735</v>
      </c>
      <c r="H18" s="6" t="s">
        <v>78</v>
      </c>
    </row>
    <row r="19" spans="1:8" x14ac:dyDescent="0.35">
      <c r="A19" s="5" t="s">
        <v>22</v>
      </c>
      <c r="B19" s="11" t="s">
        <v>23</v>
      </c>
      <c r="C19" s="37">
        <v>560000</v>
      </c>
      <c r="D19" s="37">
        <v>67200</v>
      </c>
      <c r="E19" s="37">
        <v>627200</v>
      </c>
      <c r="F19" s="38">
        <v>43462</v>
      </c>
      <c r="G19" s="15">
        <v>43735</v>
      </c>
      <c r="H19" s="6" t="s">
        <v>74</v>
      </c>
    </row>
    <row r="20" spans="1:8" x14ac:dyDescent="0.35">
      <c r="A20" s="5" t="s">
        <v>79</v>
      </c>
      <c r="B20" s="11" t="s">
        <v>63</v>
      </c>
      <c r="C20" s="7">
        <v>0</v>
      </c>
      <c r="D20" s="7">
        <v>0</v>
      </c>
      <c r="E20" s="7">
        <v>0</v>
      </c>
      <c r="F20" s="15">
        <v>43462</v>
      </c>
      <c r="G20" s="15">
        <v>43482</v>
      </c>
      <c r="H20" s="6" t="s">
        <v>64</v>
      </c>
    </row>
    <row r="21" spans="1:8" x14ac:dyDescent="0.35">
      <c r="A21" s="5" t="s">
        <v>80</v>
      </c>
      <c r="B21" s="11" t="s">
        <v>66</v>
      </c>
      <c r="C21" s="7">
        <v>0</v>
      </c>
      <c r="D21" s="7">
        <v>0</v>
      </c>
      <c r="E21" s="7">
        <v>0</v>
      </c>
      <c r="F21" s="15">
        <v>43483</v>
      </c>
      <c r="G21" s="15">
        <v>43567</v>
      </c>
      <c r="H21" s="6" t="s">
        <v>67</v>
      </c>
    </row>
    <row r="22" spans="1:8" x14ac:dyDescent="0.35">
      <c r="A22" s="5" t="s">
        <v>81</v>
      </c>
      <c r="B22" s="11" t="s">
        <v>69</v>
      </c>
      <c r="C22" s="7">
        <v>560000</v>
      </c>
      <c r="D22" s="7">
        <v>67200</v>
      </c>
      <c r="E22" s="7">
        <v>627200</v>
      </c>
      <c r="F22" s="15">
        <v>43567</v>
      </c>
      <c r="G22" s="15">
        <v>43735</v>
      </c>
      <c r="H22" s="6" t="s">
        <v>78</v>
      </c>
    </row>
    <row r="23" spans="1:8" x14ac:dyDescent="0.35">
      <c r="A23" s="5">
        <v>2</v>
      </c>
      <c r="B23" s="11" t="s">
        <v>7</v>
      </c>
      <c r="C23" s="7">
        <v>23000000</v>
      </c>
      <c r="D23" s="7">
        <v>2759999</v>
      </c>
      <c r="E23" s="7">
        <v>25759999</v>
      </c>
      <c r="F23" s="15">
        <v>42948</v>
      </c>
      <c r="G23" s="15">
        <v>44183</v>
      </c>
      <c r="H23" s="6" t="s">
        <v>57</v>
      </c>
    </row>
    <row r="24" spans="1:8" x14ac:dyDescent="0.35">
      <c r="A24" s="5" t="s">
        <v>24</v>
      </c>
      <c r="B24" s="11" t="s">
        <v>25</v>
      </c>
      <c r="C24" s="7">
        <v>1500000</v>
      </c>
      <c r="D24" s="7">
        <v>180000</v>
      </c>
      <c r="E24" s="7">
        <v>1680000</v>
      </c>
      <c r="F24" s="15">
        <v>43003</v>
      </c>
      <c r="G24" s="15">
        <v>43829</v>
      </c>
      <c r="H24" s="6" t="s">
        <v>82</v>
      </c>
    </row>
    <row r="25" spans="1:8" x14ac:dyDescent="0.35">
      <c r="A25" s="5" t="s">
        <v>83</v>
      </c>
      <c r="B25" s="11" t="s">
        <v>84</v>
      </c>
      <c r="C25" s="7">
        <v>1180800</v>
      </c>
      <c r="D25" s="7">
        <v>141696</v>
      </c>
      <c r="E25" s="7">
        <v>1322496</v>
      </c>
      <c r="F25" s="15">
        <v>43003</v>
      </c>
      <c r="G25" s="15">
        <v>43829</v>
      </c>
      <c r="H25" s="6" t="s">
        <v>82</v>
      </c>
    </row>
    <row r="26" spans="1:8" x14ac:dyDescent="0.35">
      <c r="A26" s="5" t="s">
        <v>85</v>
      </c>
      <c r="B26" s="11" t="s">
        <v>86</v>
      </c>
      <c r="C26" s="7">
        <v>147600</v>
      </c>
      <c r="D26" s="7">
        <v>17712</v>
      </c>
      <c r="E26" s="7">
        <v>165312</v>
      </c>
      <c r="F26" s="15">
        <v>43003</v>
      </c>
      <c r="G26" s="15">
        <v>43829</v>
      </c>
      <c r="H26" s="6" t="s">
        <v>82</v>
      </c>
    </row>
    <row r="27" spans="1:8" x14ac:dyDescent="0.35">
      <c r="A27" s="5" t="s">
        <v>87</v>
      </c>
      <c r="B27" s="11" t="s">
        <v>88</v>
      </c>
      <c r="C27" s="7">
        <v>171600</v>
      </c>
      <c r="D27" s="7">
        <v>20592</v>
      </c>
      <c r="E27" s="7">
        <v>192192</v>
      </c>
      <c r="F27" s="15">
        <v>43003</v>
      </c>
      <c r="G27" s="15">
        <v>43829</v>
      </c>
      <c r="H27" s="6" t="s">
        <v>82</v>
      </c>
    </row>
    <row r="28" spans="1:8" x14ac:dyDescent="0.35">
      <c r="A28" s="5" t="s">
        <v>26</v>
      </c>
      <c r="B28" s="11" t="s">
        <v>27</v>
      </c>
      <c r="C28" s="7">
        <v>10000000</v>
      </c>
      <c r="D28" s="7">
        <v>1200000</v>
      </c>
      <c r="E28" s="7">
        <v>11200000</v>
      </c>
      <c r="F28" s="15">
        <v>43010</v>
      </c>
      <c r="G28" s="15">
        <v>43335</v>
      </c>
      <c r="H28" s="6" t="s">
        <v>89</v>
      </c>
    </row>
    <row r="29" spans="1:8" x14ac:dyDescent="0.35">
      <c r="A29" s="5" t="s">
        <v>90</v>
      </c>
      <c r="B29" s="11" t="s">
        <v>91</v>
      </c>
      <c r="C29" s="7">
        <v>5000000</v>
      </c>
      <c r="D29" s="7">
        <v>600000</v>
      </c>
      <c r="E29" s="7">
        <v>5600000</v>
      </c>
      <c r="F29" s="15">
        <v>43010</v>
      </c>
      <c r="G29" s="15">
        <v>43298</v>
      </c>
      <c r="H29" s="6" t="s">
        <v>92</v>
      </c>
    </row>
    <row r="30" spans="1:8" x14ac:dyDescent="0.35">
      <c r="A30" s="5" t="s">
        <v>93</v>
      </c>
      <c r="B30" s="11" t="s">
        <v>94</v>
      </c>
      <c r="C30" s="7">
        <v>5000000</v>
      </c>
      <c r="D30" s="7">
        <v>600000</v>
      </c>
      <c r="E30" s="7">
        <v>5600000</v>
      </c>
      <c r="F30" s="15">
        <v>43010</v>
      </c>
      <c r="G30" s="15">
        <v>43335</v>
      </c>
      <c r="H30" s="6" t="s">
        <v>89</v>
      </c>
    </row>
    <row r="31" spans="1:8" x14ac:dyDescent="0.35">
      <c r="A31" s="5" t="s">
        <v>28</v>
      </c>
      <c r="B31" s="11" t="s">
        <v>29</v>
      </c>
      <c r="C31" s="7">
        <v>8779000</v>
      </c>
      <c r="D31" s="7">
        <v>1053479</v>
      </c>
      <c r="E31" s="7">
        <v>9832479</v>
      </c>
      <c r="F31" s="15">
        <v>43010</v>
      </c>
      <c r="G31" s="15">
        <v>44183</v>
      </c>
      <c r="H31" s="6" t="s">
        <v>95</v>
      </c>
    </row>
    <row r="32" spans="1:8" x14ac:dyDescent="0.35">
      <c r="A32" s="5" t="s">
        <v>96</v>
      </c>
      <c r="B32" s="11" t="s">
        <v>97</v>
      </c>
      <c r="C32" s="7">
        <v>2279370</v>
      </c>
      <c r="D32" s="7">
        <v>273523</v>
      </c>
      <c r="E32" s="7">
        <v>2552893</v>
      </c>
      <c r="F32" s="15">
        <v>43010</v>
      </c>
      <c r="G32" s="15">
        <v>43672</v>
      </c>
      <c r="H32" s="6" t="s">
        <v>98</v>
      </c>
    </row>
    <row r="33" spans="1:8" x14ac:dyDescent="0.35">
      <c r="A33" s="5" t="s">
        <v>99</v>
      </c>
      <c r="B33" s="11" t="s">
        <v>100</v>
      </c>
      <c r="C33" s="7">
        <v>1605763</v>
      </c>
      <c r="D33" s="7">
        <v>192692</v>
      </c>
      <c r="E33" s="7">
        <v>1798455</v>
      </c>
      <c r="F33" s="15">
        <v>43010</v>
      </c>
      <c r="G33" s="15">
        <v>43735</v>
      </c>
      <c r="H33" s="6" t="s">
        <v>101</v>
      </c>
    </row>
    <row r="34" spans="1:8" x14ac:dyDescent="0.35">
      <c r="A34" s="5" t="s">
        <v>102</v>
      </c>
      <c r="B34" s="11" t="s">
        <v>103</v>
      </c>
      <c r="C34" s="7">
        <v>248850</v>
      </c>
      <c r="D34" s="7">
        <v>29862</v>
      </c>
      <c r="E34" s="7">
        <v>278712</v>
      </c>
      <c r="F34" s="15">
        <v>43010</v>
      </c>
      <c r="G34" s="15">
        <v>43581</v>
      </c>
      <c r="H34" s="6" t="s">
        <v>104</v>
      </c>
    </row>
    <row r="35" spans="1:8" x14ac:dyDescent="0.35">
      <c r="A35" s="5" t="s">
        <v>105</v>
      </c>
      <c r="B35" s="11" t="s">
        <v>106</v>
      </c>
      <c r="C35" s="7">
        <v>2035017</v>
      </c>
      <c r="D35" s="7">
        <v>244202</v>
      </c>
      <c r="E35" s="7">
        <v>2279219</v>
      </c>
      <c r="F35" s="15">
        <v>43010</v>
      </c>
      <c r="G35" s="15">
        <v>43735</v>
      </c>
      <c r="H35" s="6" t="s">
        <v>101</v>
      </c>
    </row>
    <row r="36" spans="1:8" x14ac:dyDescent="0.35">
      <c r="A36" s="5" t="s">
        <v>107</v>
      </c>
      <c r="B36" s="11" t="s">
        <v>108</v>
      </c>
      <c r="C36" s="7">
        <v>2610000</v>
      </c>
      <c r="D36" s="7">
        <v>313200</v>
      </c>
      <c r="E36" s="7">
        <v>2923200</v>
      </c>
      <c r="F36" s="15">
        <v>43010</v>
      </c>
      <c r="G36" s="15">
        <v>44183</v>
      </c>
      <c r="H36" s="6" t="s">
        <v>95</v>
      </c>
    </row>
    <row r="37" spans="1:8" x14ac:dyDescent="0.35">
      <c r="A37" s="5" t="s">
        <v>30</v>
      </c>
      <c r="B37" s="11" t="s">
        <v>31</v>
      </c>
      <c r="C37" s="7">
        <v>1585000</v>
      </c>
      <c r="D37" s="7">
        <v>190200</v>
      </c>
      <c r="E37" s="7">
        <v>1775200</v>
      </c>
      <c r="F37" s="15">
        <v>43003</v>
      </c>
      <c r="G37" s="15">
        <v>44001</v>
      </c>
      <c r="H37" s="6" t="s">
        <v>109</v>
      </c>
    </row>
    <row r="38" spans="1:8" x14ac:dyDescent="0.35">
      <c r="A38" s="5" t="s">
        <v>110</v>
      </c>
      <c r="B38" s="11" t="s">
        <v>111</v>
      </c>
      <c r="C38" s="7">
        <v>585000</v>
      </c>
      <c r="D38" s="7">
        <v>70200</v>
      </c>
      <c r="E38" s="7">
        <v>655200</v>
      </c>
      <c r="F38" s="15">
        <v>43003</v>
      </c>
      <c r="G38" s="15">
        <v>43826</v>
      </c>
      <c r="H38" s="6" t="s">
        <v>112</v>
      </c>
    </row>
    <row r="39" spans="1:8" x14ac:dyDescent="0.35">
      <c r="A39" s="5" t="s">
        <v>113</v>
      </c>
      <c r="B39" s="11" t="s">
        <v>114</v>
      </c>
      <c r="C39" s="20">
        <v>1000000</v>
      </c>
      <c r="D39" s="20">
        <v>120000</v>
      </c>
      <c r="E39" s="7">
        <v>1120000</v>
      </c>
      <c r="F39" s="15">
        <v>43003</v>
      </c>
      <c r="G39" s="15">
        <v>44001</v>
      </c>
      <c r="H39" s="6" t="s">
        <v>109</v>
      </c>
    </row>
    <row r="40" spans="1:8" x14ac:dyDescent="0.35">
      <c r="A40" s="5" t="s">
        <v>32</v>
      </c>
      <c r="B40" s="11" t="s">
        <v>33</v>
      </c>
      <c r="C40" s="7">
        <v>1136000</v>
      </c>
      <c r="D40" s="7">
        <v>136320</v>
      </c>
      <c r="E40" s="7">
        <v>1272320</v>
      </c>
      <c r="F40" s="15">
        <v>42948</v>
      </c>
      <c r="G40" s="15">
        <v>43290</v>
      </c>
      <c r="H40" s="6" t="s">
        <v>115</v>
      </c>
    </row>
    <row r="41" spans="1:8" x14ac:dyDescent="0.35">
      <c r="A41" s="5" t="s">
        <v>116</v>
      </c>
      <c r="B41" s="11" t="s">
        <v>117</v>
      </c>
      <c r="C41" s="7">
        <v>1136000</v>
      </c>
      <c r="D41" s="7">
        <v>136320</v>
      </c>
      <c r="E41" s="7">
        <v>1272320</v>
      </c>
      <c r="F41" s="15">
        <v>42948</v>
      </c>
      <c r="G41" s="15">
        <v>43290</v>
      </c>
      <c r="H41" s="6" t="s">
        <v>115</v>
      </c>
    </row>
    <row r="42" spans="1:8" x14ac:dyDescent="0.35">
      <c r="A42" s="5">
        <v>3</v>
      </c>
      <c r="B42" s="11" t="s">
        <v>8</v>
      </c>
      <c r="C42" s="7">
        <v>23000000</v>
      </c>
      <c r="D42" s="7">
        <v>6440842</v>
      </c>
      <c r="E42" s="7">
        <v>29440842</v>
      </c>
      <c r="F42" s="15">
        <v>43101</v>
      </c>
      <c r="G42" s="15">
        <v>44018</v>
      </c>
      <c r="H42" s="6" t="s">
        <v>118</v>
      </c>
    </row>
    <row r="43" spans="1:8" x14ac:dyDescent="0.35">
      <c r="A43" s="5" t="s">
        <v>34</v>
      </c>
      <c r="B43" s="11" t="s">
        <v>35</v>
      </c>
      <c r="C43" s="7">
        <v>680000</v>
      </c>
      <c r="D43" s="7">
        <v>81600</v>
      </c>
      <c r="E43" s="7">
        <v>761600</v>
      </c>
      <c r="F43" s="15">
        <v>43130</v>
      </c>
      <c r="G43" s="15">
        <v>43640</v>
      </c>
      <c r="H43" s="6" t="s">
        <v>119</v>
      </c>
    </row>
    <row r="44" spans="1:8" x14ac:dyDescent="0.35">
      <c r="A44" s="5" t="s">
        <v>120</v>
      </c>
      <c r="B44" s="11" t="s">
        <v>121</v>
      </c>
      <c r="C44" s="7">
        <v>100000</v>
      </c>
      <c r="D44" s="7">
        <v>12000</v>
      </c>
      <c r="E44" s="7">
        <v>112000</v>
      </c>
      <c r="F44" s="15">
        <v>43130</v>
      </c>
      <c r="G44" s="15">
        <v>43514</v>
      </c>
      <c r="H44" s="6" t="s">
        <v>122</v>
      </c>
    </row>
    <row r="45" spans="1:8" x14ac:dyDescent="0.35">
      <c r="A45" s="5" t="s">
        <v>123</v>
      </c>
      <c r="B45" s="11" t="s">
        <v>124</v>
      </c>
      <c r="C45" s="7">
        <v>100000</v>
      </c>
      <c r="D45" s="7">
        <v>12000</v>
      </c>
      <c r="E45" s="7">
        <v>112000</v>
      </c>
      <c r="F45" s="15">
        <v>43130</v>
      </c>
      <c r="G45" s="15">
        <v>43556</v>
      </c>
      <c r="H45" s="6" t="s">
        <v>125</v>
      </c>
    </row>
    <row r="46" spans="1:8" x14ac:dyDescent="0.35">
      <c r="A46" s="5" t="s">
        <v>126</v>
      </c>
      <c r="B46" s="11" t="s">
        <v>127</v>
      </c>
      <c r="C46" s="7">
        <v>400000</v>
      </c>
      <c r="D46" s="7">
        <v>48000</v>
      </c>
      <c r="E46" s="7">
        <v>448000</v>
      </c>
      <c r="F46" s="15">
        <v>43130</v>
      </c>
      <c r="G46" s="15">
        <v>43640</v>
      </c>
      <c r="H46" s="6" t="s">
        <v>119</v>
      </c>
    </row>
    <row r="47" spans="1:8" x14ac:dyDescent="0.35">
      <c r="A47" s="5" t="s">
        <v>128</v>
      </c>
      <c r="B47" s="11" t="s">
        <v>129</v>
      </c>
      <c r="C47" s="7">
        <v>80000</v>
      </c>
      <c r="D47" s="7">
        <v>9600</v>
      </c>
      <c r="E47" s="7">
        <v>89600</v>
      </c>
      <c r="F47" s="15">
        <v>43235</v>
      </c>
      <c r="G47" s="15">
        <v>43543</v>
      </c>
      <c r="H47" s="6" t="s">
        <v>130</v>
      </c>
    </row>
    <row r="48" spans="1:8" x14ac:dyDescent="0.35">
      <c r="A48" s="5" t="s">
        <v>36</v>
      </c>
      <c r="B48" s="11" t="s">
        <v>37</v>
      </c>
      <c r="C48" s="7">
        <v>6712487</v>
      </c>
      <c r="D48" s="7">
        <v>805499</v>
      </c>
      <c r="E48" s="7">
        <v>7517986</v>
      </c>
      <c r="F48" s="15">
        <v>43255</v>
      </c>
      <c r="G48" s="15">
        <v>43644</v>
      </c>
      <c r="H48" s="6" t="s">
        <v>131</v>
      </c>
    </row>
    <row r="49" spans="1:8" x14ac:dyDescent="0.35">
      <c r="A49" s="5" t="s">
        <v>132</v>
      </c>
      <c r="B49" s="11" t="s">
        <v>133</v>
      </c>
      <c r="C49" s="7">
        <v>6712487</v>
      </c>
      <c r="D49" s="7">
        <v>805499</v>
      </c>
      <c r="E49" s="7">
        <v>7517986</v>
      </c>
      <c r="F49" s="15">
        <v>43255</v>
      </c>
      <c r="G49" s="15">
        <v>43644</v>
      </c>
      <c r="H49" s="6" t="s">
        <v>131</v>
      </c>
    </row>
    <row r="50" spans="1:8" x14ac:dyDescent="0.35">
      <c r="A50" s="5" t="s">
        <v>38</v>
      </c>
      <c r="B50" s="11" t="s">
        <v>39</v>
      </c>
      <c r="C50" s="7">
        <v>9144272</v>
      </c>
      <c r="D50" s="7">
        <v>1097312</v>
      </c>
      <c r="E50" s="7">
        <v>10241584</v>
      </c>
      <c r="F50" s="15">
        <v>43241</v>
      </c>
      <c r="G50" s="15">
        <v>44018</v>
      </c>
      <c r="H50" s="6" t="s">
        <v>134</v>
      </c>
    </row>
    <row r="51" spans="1:8" x14ac:dyDescent="0.35">
      <c r="A51" s="5" t="s">
        <v>135</v>
      </c>
      <c r="B51" s="11" t="s">
        <v>136</v>
      </c>
      <c r="C51" s="7">
        <v>3562974</v>
      </c>
      <c r="D51" s="7">
        <v>427556</v>
      </c>
      <c r="E51" s="7">
        <v>3990530</v>
      </c>
      <c r="F51" s="15">
        <v>43241</v>
      </c>
      <c r="G51" s="15">
        <v>43717</v>
      </c>
      <c r="H51" s="6" t="s">
        <v>137</v>
      </c>
    </row>
    <row r="52" spans="1:8" x14ac:dyDescent="0.35">
      <c r="A52" s="5" t="s">
        <v>138</v>
      </c>
      <c r="B52" s="11" t="s">
        <v>139</v>
      </c>
      <c r="C52" s="7">
        <v>4005966</v>
      </c>
      <c r="D52" s="7">
        <v>480716</v>
      </c>
      <c r="E52" s="7">
        <v>4486682</v>
      </c>
      <c r="F52" s="15">
        <v>43522</v>
      </c>
      <c r="G52" s="15">
        <v>43941</v>
      </c>
      <c r="H52" s="6" t="s">
        <v>140</v>
      </c>
    </row>
    <row r="53" spans="1:8" x14ac:dyDescent="0.35">
      <c r="A53" s="5" t="s">
        <v>141</v>
      </c>
      <c r="B53" s="11" t="s">
        <v>142</v>
      </c>
      <c r="C53" s="7">
        <v>851287</v>
      </c>
      <c r="D53" s="7">
        <v>102155</v>
      </c>
      <c r="E53" s="7">
        <v>953442</v>
      </c>
      <c r="F53" s="15">
        <v>43241</v>
      </c>
      <c r="G53" s="15">
        <v>43661</v>
      </c>
      <c r="H53" s="6" t="s">
        <v>143</v>
      </c>
    </row>
    <row r="54" spans="1:8" x14ac:dyDescent="0.35">
      <c r="A54" s="5" t="s">
        <v>144</v>
      </c>
      <c r="B54" s="11" t="s">
        <v>145</v>
      </c>
      <c r="C54" s="7">
        <v>724046</v>
      </c>
      <c r="D54" s="7">
        <v>86885</v>
      </c>
      <c r="E54" s="7">
        <v>810931</v>
      </c>
      <c r="F54" s="15">
        <v>43599</v>
      </c>
      <c r="G54" s="15">
        <v>44018</v>
      </c>
      <c r="H54" s="6" t="s">
        <v>140</v>
      </c>
    </row>
    <row r="55" spans="1:8" x14ac:dyDescent="0.35">
      <c r="A55" s="5" t="s">
        <v>40</v>
      </c>
      <c r="B55" s="11" t="s">
        <v>41</v>
      </c>
      <c r="C55" s="7">
        <v>1380000</v>
      </c>
      <c r="D55" s="7">
        <v>165600</v>
      </c>
      <c r="E55" s="7">
        <v>1545600</v>
      </c>
      <c r="F55" s="15">
        <v>43235</v>
      </c>
      <c r="G55" s="15">
        <v>43780</v>
      </c>
      <c r="H55" s="6" t="s">
        <v>146</v>
      </c>
    </row>
    <row r="56" spans="1:8" x14ac:dyDescent="0.35">
      <c r="A56" s="5" t="s">
        <v>147</v>
      </c>
      <c r="B56" s="11" t="s">
        <v>148</v>
      </c>
      <c r="C56" s="7">
        <v>1380000</v>
      </c>
      <c r="D56" s="7">
        <v>165600</v>
      </c>
      <c r="E56" s="7">
        <v>1545600</v>
      </c>
      <c r="F56" s="15">
        <v>43235</v>
      </c>
      <c r="G56" s="15">
        <v>43780</v>
      </c>
      <c r="H56" s="6" t="s">
        <v>146</v>
      </c>
    </row>
    <row r="57" spans="1:8" x14ac:dyDescent="0.35">
      <c r="A57" s="5" t="s">
        <v>42</v>
      </c>
      <c r="B57" s="11" t="s">
        <v>43</v>
      </c>
      <c r="C57" s="7">
        <v>4452719</v>
      </c>
      <c r="D57" s="7">
        <v>534326</v>
      </c>
      <c r="E57" s="7">
        <v>4987045</v>
      </c>
      <c r="F57" s="15">
        <v>43255</v>
      </c>
      <c r="G57" s="15">
        <v>43672</v>
      </c>
      <c r="H57" s="6" t="s">
        <v>140</v>
      </c>
    </row>
    <row r="58" spans="1:8" x14ac:dyDescent="0.35">
      <c r="A58" s="5" t="s">
        <v>149</v>
      </c>
      <c r="B58" s="11" t="s">
        <v>150</v>
      </c>
      <c r="C58" s="7">
        <v>4452719</v>
      </c>
      <c r="D58" s="7">
        <v>534326</v>
      </c>
      <c r="E58" s="7">
        <v>4987045</v>
      </c>
      <c r="F58" s="15">
        <v>43255</v>
      </c>
      <c r="G58" s="15">
        <v>43672</v>
      </c>
      <c r="H58" s="6" t="s">
        <v>140</v>
      </c>
    </row>
    <row r="59" spans="1:8" x14ac:dyDescent="0.35">
      <c r="A59" s="5" t="s">
        <v>44</v>
      </c>
      <c r="B59" s="11" t="s">
        <v>45</v>
      </c>
      <c r="C59" s="7">
        <v>0</v>
      </c>
      <c r="D59" s="7">
        <v>1888843</v>
      </c>
      <c r="E59" s="7">
        <v>1888843</v>
      </c>
      <c r="F59" s="15">
        <v>43130</v>
      </c>
      <c r="G59" s="15">
        <v>43423</v>
      </c>
      <c r="H59" s="6" t="s">
        <v>151</v>
      </c>
    </row>
    <row r="60" spans="1:8" x14ac:dyDescent="0.35">
      <c r="A60" s="5" t="s">
        <v>152</v>
      </c>
      <c r="B60" s="11" t="s">
        <v>153</v>
      </c>
      <c r="C60" s="7">
        <v>0</v>
      </c>
      <c r="D60" s="7">
        <v>1192843</v>
      </c>
      <c r="E60" s="7">
        <v>1192843</v>
      </c>
      <c r="F60" s="15">
        <v>43130</v>
      </c>
      <c r="G60" s="15">
        <v>43423</v>
      </c>
      <c r="H60" s="6" t="s">
        <v>151</v>
      </c>
    </row>
    <row r="61" spans="1:8" x14ac:dyDescent="0.35">
      <c r="A61" s="5" t="s">
        <v>154</v>
      </c>
      <c r="B61" s="11" t="s">
        <v>155</v>
      </c>
      <c r="C61" s="7">
        <v>0</v>
      </c>
      <c r="D61" s="7">
        <v>192000</v>
      </c>
      <c r="E61" s="7">
        <v>192000</v>
      </c>
      <c r="F61" s="15">
        <v>43130</v>
      </c>
      <c r="G61" s="15">
        <v>43339</v>
      </c>
      <c r="H61" s="6" t="s">
        <v>156</v>
      </c>
    </row>
    <row r="62" spans="1:8" x14ac:dyDescent="0.35">
      <c r="A62" s="5" t="s">
        <v>157</v>
      </c>
      <c r="B62" s="11" t="s">
        <v>158</v>
      </c>
      <c r="C62" s="7">
        <v>0</v>
      </c>
      <c r="D62" s="7">
        <v>504000</v>
      </c>
      <c r="E62" s="7">
        <v>504000</v>
      </c>
      <c r="F62" s="15">
        <v>43130</v>
      </c>
      <c r="G62" s="15">
        <v>43381</v>
      </c>
      <c r="H62" s="6" t="s">
        <v>159</v>
      </c>
    </row>
    <row r="63" spans="1:8" x14ac:dyDescent="0.35">
      <c r="A63" s="5" t="s">
        <v>46</v>
      </c>
      <c r="B63" s="11" t="s">
        <v>47</v>
      </c>
      <c r="C63" s="7">
        <v>0</v>
      </c>
      <c r="D63" s="7">
        <v>1792000</v>
      </c>
      <c r="E63" s="7">
        <v>1792000</v>
      </c>
      <c r="F63" s="15">
        <v>43130</v>
      </c>
      <c r="G63" s="15">
        <v>43759</v>
      </c>
      <c r="H63" s="6" t="s">
        <v>160</v>
      </c>
    </row>
    <row r="64" spans="1:8" x14ac:dyDescent="0.35">
      <c r="A64" s="5" t="s">
        <v>161</v>
      </c>
      <c r="B64" s="11" t="s">
        <v>162</v>
      </c>
      <c r="C64" s="7">
        <v>0</v>
      </c>
      <c r="D64" s="7">
        <v>1792000</v>
      </c>
      <c r="E64" s="7">
        <v>1792000</v>
      </c>
      <c r="F64" s="15">
        <v>43130</v>
      </c>
      <c r="G64" s="15">
        <v>43759</v>
      </c>
      <c r="H64" s="6" t="s">
        <v>160</v>
      </c>
    </row>
    <row r="65" spans="1:8" x14ac:dyDescent="0.35">
      <c r="A65" s="5" t="s">
        <v>48</v>
      </c>
      <c r="B65" s="11" t="s">
        <v>49</v>
      </c>
      <c r="C65" s="7">
        <v>630522</v>
      </c>
      <c r="D65" s="7">
        <v>75662</v>
      </c>
      <c r="E65" s="7">
        <v>706184</v>
      </c>
      <c r="F65" s="15">
        <v>43101</v>
      </c>
      <c r="G65" s="15">
        <v>43831</v>
      </c>
      <c r="H65" s="6" t="s">
        <v>163</v>
      </c>
    </row>
    <row r="66" spans="1:8" x14ac:dyDescent="0.35">
      <c r="A66" s="5" t="s">
        <v>164</v>
      </c>
      <c r="B66" s="11" t="s">
        <v>165</v>
      </c>
      <c r="C66" s="7">
        <v>630522</v>
      </c>
      <c r="D66" s="7">
        <v>75662</v>
      </c>
      <c r="E66" s="7">
        <v>706184</v>
      </c>
      <c r="F66" s="15">
        <v>43101</v>
      </c>
      <c r="G66" s="15">
        <v>43831</v>
      </c>
      <c r="H66" s="6" t="s">
        <v>163</v>
      </c>
    </row>
    <row r="67" spans="1:8" x14ac:dyDescent="0.35">
      <c r="A67" s="5">
        <v>4</v>
      </c>
      <c r="B67" s="11" t="s">
        <v>9</v>
      </c>
      <c r="C67" s="7">
        <v>340000</v>
      </c>
      <c r="D67" s="7">
        <v>40800</v>
      </c>
      <c r="E67" s="7">
        <v>380800</v>
      </c>
      <c r="F67" s="15">
        <v>43451</v>
      </c>
      <c r="G67" s="15">
        <v>44179</v>
      </c>
      <c r="H67" s="6" t="s">
        <v>166</v>
      </c>
    </row>
    <row r="68" spans="1:8" x14ac:dyDescent="0.35">
      <c r="A68" s="5" t="s">
        <v>50</v>
      </c>
      <c r="B68" s="11" t="s">
        <v>51</v>
      </c>
      <c r="C68" s="7">
        <v>190000</v>
      </c>
      <c r="D68" s="7">
        <v>22800</v>
      </c>
      <c r="E68" s="7">
        <v>212800</v>
      </c>
      <c r="F68" s="15">
        <v>43451</v>
      </c>
      <c r="G68" s="15">
        <v>44179</v>
      </c>
      <c r="H68" s="6" t="s">
        <v>166</v>
      </c>
    </row>
    <row r="69" spans="1:8" x14ac:dyDescent="0.35">
      <c r="A69" s="16" t="s">
        <v>167</v>
      </c>
      <c r="B69" s="12" t="s">
        <v>168</v>
      </c>
      <c r="C69" s="18">
        <v>70000</v>
      </c>
      <c r="D69" s="18">
        <v>8400</v>
      </c>
      <c r="E69" s="18">
        <v>78400</v>
      </c>
      <c r="F69" s="19">
        <v>43451</v>
      </c>
      <c r="G69" s="19">
        <v>43451</v>
      </c>
      <c r="H69" s="17" t="s">
        <v>60</v>
      </c>
    </row>
    <row r="70" spans="1:8" x14ac:dyDescent="0.35">
      <c r="A70" s="16" t="s">
        <v>169</v>
      </c>
      <c r="B70" s="12" t="s">
        <v>170</v>
      </c>
      <c r="C70" s="18">
        <v>60000</v>
      </c>
      <c r="D70" s="18">
        <v>7200</v>
      </c>
      <c r="E70" s="18">
        <v>67200</v>
      </c>
      <c r="F70" s="19">
        <v>43815</v>
      </c>
      <c r="G70" s="19">
        <v>43815</v>
      </c>
      <c r="H70" s="17" t="s">
        <v>60</v>
      </c>
    </row>
    <row r="71" spans="1:8" x14ac:dyDescent="0.35">
      <c r="A71" s="16" t="s">
        <v>171</v>
      </c>
      <c r="B71" s="12" t="s">
        <v>172</v>
      </c>
      <c r="C71" s="18">
        <v>60000</v>
      </c>
      <c r="D71" s="18">
        <v>7200</v>
      </c>
      <c r="E71" s="18">
        <v>67200</v>
      </c>
      <c r="F71" s="19">
        <v>44179</v>
      </c>
      <c r="G71" s="19">
        <v>44179</v>
      </c>
      <c r="H71" s="17" t="s">
        <v>60</v>
      </c>
    </row>
    <row r="72" spans="1:8" x14ac:dyDescent="0.35">
      <c r="A72" s="5" t="s">
        <v>52</v>
      </c>
      <c r="B72" s="11" t="s">
        <v>53</v>
      </c>
      <c r="C72" s="7">
        <v>150000</v>
      </c>
      <c r="D72" s="7">
        <v>18000</v>
      </c>
      <c r="E72" s="7">
        <v>168000</v>
      </c>
      <c r="F72" s="15">
        <v>43451</v>
      </c>
      <c r="G72" s="15">
        <v>44179</v>
      </c>
      <c r="H72" s="6" t="s">
        <v>166</v>
      </c>
    </row>
    <row r="73" spans="1:8" x14ac:dyDescent="0.35">
      <c r="A73" s="16" t="s">
        <v>173</v>
      </c>
      <c r="B73" s="12" t="s">
        <v>168</v>
      </c>
      <c r="C73" s="18">
        <v>30000</v>
      </c>
      <c r="D73" s="18">
        <v>3600</v>
      </c>
      <c r="E73" s="18">
        <v>33600</v>
      </c>
      <c r="F73" s="19">
        <v>43451</v>
      </c>
      <c r="G73" s="19">
        <v>43451</v>
      </c>
      <c r="H73" s="17" t="s">
        <v>60</v>
      </c>
    </row>
    <row r="74" spans="1:8" x14ac:dyDescent="0.35">
      <c r="A74" s="16" t="s">
        <v>174</v>
      </c>
      <c r="B74" s="12" t="s">
        <v>170</v>
      </c>
      <c r="C74" s="18">
        <v>30000</v>
      </c>
      <c r="D74" s="18">
        <v>3600</v>
      </c>
      <c r="E74" s="18">
        <v>33600</v>
      </c>
      <c r="F74" s="19">
        <v>43815</v>
      </c>
      <c r="G74" s="19">
        <v>43815</v>
      </c>
      <c r="H74" s="17" t="s">
        <v>60</v>
      </c>
    </row>
    <row r="75" spans="1:8" x14ac:dyDescent="0.35">
      <c r="A75" s="16" t="s">
        <v>175</v>
      </c>
      <c r="B75" s="12" t="s">
        <v>172</v>
      </c>
      <c r="C75" s="18">
        <v>90000</v>
      </c>
      <c r="D75" s="18">
        <v>10800</v>
      </c>
      <c r="E75" s="18">
        <v>100800</v>
      </c>
      <c r="F75" s="19">
        <v>44179</v>
      </c>
      <c r="G75" s="19">
        <v>44179</v>
      </c>
      <c r="H75" s="17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3"/>
  <sheetViews>
    <sheetView zoomScale="80" zoomScaleNormal="80" workbookViewId="0">
      <selection activeCell="K29" sqref="K29"/>
    </sheetView>
  </sheetViews>
  <sheetFormatPr defaultColWidth="11.44140625" defaultRowHeight="15" x14ac:dyDescent="0.35"/>
  <cols>
    <col min="1" max="1" width="68.88671875" customWidth="1"/>
    <col min="2" max="2" width="16.6640625" bestFit="1" customWidth="1"/>
    <col min="3" max="3" width="15.6640625" bestFit="1" customWidth="1"/>
    <col min="4" max="4" width="14.5546875" bestFit="1" customWidth="1"/>
    <col min="5" max="5" width="16.6640625" bestFit="1" customWidth="1"/>
  </cols>
  <sheetData>
    <row r="1" spans="1:6" s="21" customFormat="1" x14ac:dyDescent="0.35">
      <c r="A1" s="23" t="s">
        <v>176</v>
      </c>
      <c r="B1" s="23" t="s">
        <v>177</v>
      </c>
      <c r="C1" s="23"/>
      <c r="D1" s="23"/>
      <c r="E1" s="23"/>
    </row>
    <row r="2" spans="1:6" s="21" customFormat="1" x14ac:dyDescent="0.35">
      <c r="A2" s="23" t="s">
        <v>178</v>
      </c>
      <c r="B2" s="23" t="s">
        <v>179</v>
      </c>
      <c r="C2" s="23" t="s">
        <v>180</v>
      </c>
      <c r="D2" s="23" t="s">
        <v>181</v>
      </c>
      <c r="E2" s="23" t="s">
        <v>182</v>
      </c>
    </row>
    <row r="3" spans="1:6" s="21" customFormat="1" x14ac:dyDescent="0.35">
      <c r="A3" s="21" t="s">
        <v>5</v>
      </c>
      <c r="B3" s="24"/>
      <c r="C3" s="24"/>
      <c r="D3" s="24"/>
      <c r="E3" s="24"/>
    </row>
    <row r="4" spans="1:6" s="21" customFormat="1" x14ac:dyDescent="0.35">
      <c r="A4" s="30" t="s">
        <v>183</v>
      </c>
      <c r="B4" s="34">
        <f t="shared" ref="B4:E4" si="0">(SUM(B5:B9))</f>
        <v>190886667</v>
      </c>
      <c r="C4" s="34">
        <f t="shared" si="0"/>
        <v>186667</v>
      </c>
      <c r="D4" s="34">
        <f t="shared" si="0"/>
        <v>186666</v>
      </c>
      <c r="E4" s="34">
        <f t="shared" si="0"/>
        <v>191260000</v>
      </c>
      <c r="F4" s="30"/>
    </row>
    <row r="5" spans="1:6" x14ac:dyDescent="0.35">
      <c r="A5" s="32" t="s">
        <v>184</v>
      </c>
      <c r="B5" s="35">
        <v>190000000</v>
      </c>
      <c r="C5" s="35">
        <v>0</v>
      </c>
      <c r="D5" s="35">
        <v>0</v>
      </c>
      <c r="E5" s="35">
        <v>190000000</v>
      </c>
      <c r="F5" s="32"/>
    </row>
    <row r="6" spans="1:6" x14ac:dyDescent="0.35">
      <c r="A6" s="32" t="s">
        <v>185</v>
      </c>
      <c r="B6" s="35">
        <v>250000</v>
      </c>
      <c r="C6" s="35">
        <v>0</v>
      </c>
      <c r="D6" s="35">
        <v>0</v>
      </c>
      <c r="E6" s="35">
        <v>250000</v>
      </c>
      <c r="F6" s="32"/>
    </row>
    <row r="7" spans="1:6" x14ac:dyDescent="0.35">
      <c r="A7" s="32" t="s">
        <v>186</v>
      </c>
      <c r="B7" s="35">
        <v>250000</v>
      </c>
      <c r="C7" s="35">
        <v>0</v>
      </c>
      <c r="D7" s="35">
        <v>0</v>
      </c>
      <c r="E7" s="35">
        <v>250000</v>
      </c>
      <c r="F7" s="32"/>
    </row>
    <row r="8" spans="1:6" x14ac:dyDescent="0.35">
      <c r="A8" s="32" t="s">
        <v>187</v>
      </c>
      <c r="B8" s="35">
        <v>200000</v>
      </c>
      <c r="C8" s="35">
        <v>0</v>
      </c>
      <c r="D8" s="35">
        <v>0</v>
      </c>
      <c r="E8" s="35">
        <v>200000</v>
      </c>
      <c r="F8" s="32"/>
    </row>
    <row r="9" spans="1:6" x14ac:dyDescent="0.35">
      <c r="A9" s="32" t="s">
        <v>188</v>
      </c>
      <c r="B9" s="35">
        <v>186667</v>
      </c>
      <c r="C9" s="35">
        <v>186667</v>
      </c>
      <c r="D9" s="35">
        <v>186666</v>
      </c>
      <c r="E9" s="35">
        <v>560000</v>
      </c>
      <c r="F9" s="32"/>
    </row>
    <row r="10" spans="1:6" s="21" customFormat="1" x14ac:dyDescent="0.35">
      <c r="A10" s="30" t="s">
        <v>189</v>
      </c>
      <c r="B10" s="34">
        <f t="shared" ref="B10:E10" si="1">SUM(B11:B15)</f>
        <v>5248572</v>
      </c>
      <c r="C10" s="34">
        <f>SUM(C11:C15)</f>
        <v>16507429</v>
      </c>
      <c r="D10" s="34">
        <f t="shared" si="1"/>
        <v>1244000</v>
      </c>
      <c r="E10" s="34">
        <f t="shared" si="1"/>
        <v>23000000</v>
      </c>
      <c r="F10" s="30"/>
    </row>
    <row r="11" spans="1:6" x14ac:dyDescent="0.35">
      <c r="A11" s="32" t="s">
        <v>190</v>
      </c>
      <c r="B11" s="35">
        <v>750000</v>
      </c>
      <c r="C11" s="35">
        <v>750000</v>
      </c>
      <c r="D11" s="35">
        <v>0</v>
      </c>
      <c r="E11" s="35">
        <v>1500000</v>
      </c>
      <c r="F11" s="32"/>
    </row>
    <row r="12" spans="1:6" x14ac:dyDescent="0.35">
      <c r="A12" s="32" t="s">
        <v>191</v>
      </c>
      <c r="B12" s="35">
        <v>0</v>
      </c>
      <c r="C12" s="35">
        <v>10000000</v>
      </c>
      <c r="D12" s="35">
        <v>0</v>
      </c>
      <c r="E12" s="35">
        <v>10000000</v>
      </c>
      <c r="F12" s="32"/>
    </row>
    <row r="13" spans="1:6" x14ac:dyDescent="0.35">
      <c r="A13" s="32" t="s">
        <v>192</v>
      </c>
      <c r="B13" s="35">
        <v>3793572</v>
      </c>
      <c r="C13" s="35">
        <v>3941429</v>
      </c>
      <c r="D13" s="35">
        <v>1044000</v>
      </c>
      <c r="E13" s="35">
        <v>8779000</v>
      </c>
      <c r="F13" s="32"/>
    </row>
    <row r="14" spans="1:6" x14ac:dyDescent="0.35">
      <c r="A14" s="32" t="s">
        <v>193</v>
      </c>
      <c r="B14" s="35">
        <v>705000</v>
      </c>
      <c r="C14" s="35">
        <v>680000</v>
      </c>
      <c r="D14" s="35">
        <v>200000</v>
      </c>
      <c r="E14" s="35">
        <v>1585000</v>
      </c>
      <c r="F14" s="32"/>
    </row>
    <row r="15" spans="1:6" x14ac:dyDescent="0.35">
      <c r="A15" s="32" t="s">
        <v>194</v>
      </c>
      <c r="B15" s="35">
        <v>0</v>
      </c>
      <c r="C15" s="35">
        <v>1136000</v>
      </c>
      <c r="D15" s="35">
        <v>0</v>
      </c>
      <c r="E15" s="35">
        <v>1136000</v>
      </c>
      <c r="F15" s="32"/>
    </row>
    <row r="16" spans="1:6" s="21" customFormat="1" x14ac:dyDescent="0.35">
      <c r="A16" s="30" t="s">
        <v>195</v>
      </c>
      <c r="B16" s="34">
        <f t="shared" ref="B16:E16" si="2">SUM(B17:B24)</f>
        <v>611338</v>
      </c>
      <c r="C16" s="34">
        <f t="shared" si="2"/>
        <v>10533025</v>
      </c>
      <c r="D16" s="34">
        <f t="shared" si="2"/>
        <v>11855636</v>
      </c>
      <c r="E16" s="34">
        <f t="shared" si="2"/>
        <v>23000000</v>
      </c>
      <c r="F16" s="30"/>
    </row>
    <row r="17" spans="1:6" x14ac:dyDescent="0.35">
      <c r="A17" s="32" t="s">
        <v>196</v>
      </c>
      <c r="B17" s="35">
        <v>182667</v>
      </c>
      <c r="C17" s="35">
        <v>497333</v>
      </c>
      <c r="D17" s="35">
        <v>0</v>
      </c>
      <c r="E17" s="35">
        <v>680000</v>
      </c>
      <c r="F17" s="32"/>
    </row>
    <row r="18" spans="1:6" x14ac:dyDescent="0.35">
      <c r="A18" s="32" t="s">
        <v>197</v>
      </c>
      <c r="B18" s="32">
        <v>0</v>
      </c>
      <c r="C18" s="35">
        <v>44750</v>
      </c>
      <c r="D18" s="35">
        <v>6667737</v>
      </c>
      <c r="E18" s="35">
        <v>6712487</v>
      </c>
      <c r="F18" s="32"/>
    </row>
    <row r="19" spans="1:6" x14ac:dyDescent="0.35">
      <c r="A19" s="32" t="s">
        <v>198</v>
      </c>
      <c r="B19" s="35">
        <v>56752</v>
      </c>
      <c r="C19" s="35">
        <v>5233602</v>
      </c>
      <c r="D19" s="35">
        <v>3853917</v>
      </c>
      <c r="E19" s="35">
        <v>9144272</v>
      </c>
      <c r="F19" s="32"/>
    </row>
    <row r="20" spans="1:6" x14ac:dyDescent="0.35">
      <c r="A20" s="32" t="s">
        <v>199</v>
      </c>
      <c r="B20" s="35">
        <v>0</v>
      </c>
      <c r="C20" s="35">
        <v>128800</v>
      </c>
      <c r="D20" s="35">
        <v>1251200</v>
      </c>
      <c r="E20" s="35">
        <v>1380000</v>
      </c>
      <c r="F20" s="32"/>
    </row>
    <row r="21" spans="1:6" x14ac:dyDescent="0.35">
      <c r="A21" s="32" t="s">
        <v>200</v>
      </c>
      <c r="B21" s="35">
        <v>29685</v>
      </c>
      <c r="C21" s="35">
        <v>4423034</v>
      </c>
      <c r="D21" s="35">
        <v>0</v>
      </c>
      <c r="E21" s="35">
        <v>4452719</v>
      </c>
      <c r="F21" s="32"/>
    </row>
    <row r="22" spans="1:6" x14ac:dyDescent="0.35">
      <c r="A22" s="32" t="s">
        <v>201</v>
      </c>
      <c r="B22" s="35">
        <v>0</v>
      </c>
      <c r="C22" s="35">
        <v>0</v>
      </c>
      <c r="D22" s="35">
        <v>0</v>
      </c>
      <c r="E22" s="35">
        <v>0</v>
      </c>
      <c r="F22" s="32"/>
    </row>
    <row r="23" spans="1:6" x14ac:dyDescent="0.35">
      <c r="A23" s="32" t="s">
        <v>202</v>
      </c>
      <c r="B23" s="35">
        <v>0</v>
      </c>
      <c r="C23" s="35">
        <v>0</v>
      </c>
      <c r="D23" s="35">
        <v>0</v>
      </c>
      <c r="E23" s="35">
        <v>0</v>
      </c>
      <c r="F23" s="32"/>
    </row>
    <row r="24" spans="1:6" x14ac:dyDescent="0.35">
      <c r="A24" s="32" t="s">
        <v>203</v>
      </c>
      <c r="B24" s="35">
        <v>342234</v>
      </c>
      <c r="C24" s="35">
        <v>205506</v>
      </c>
      <c r="D24" s="35">
        <v>82782</v>
      </c>
      <c r="E24" s="35">
        <v>630522</v>
      </c>
      <c r="F24" s="32"/>
    </row>
    <row r="25" spans="1:6" s="21" customFormat="1" x14ac:dyDescent="0.35">
      <c r="A25" s="30" t="s">
        <v>204</v>
      </c>
      <c r="B25" s="34">
        <f t="shared" ref="B25:E25" si="3">SUM(B26:B27)</f>
        <v>100000</v>
      </c>
      <c r="C25" s="34">
        <f t="shared" si="3"/>
        <v>90000</v>
      </c>
      <c r="D25" s="34">
        <f t="shared" si="3"/>
        <v>150000</v>
      </c>
      <c r="E25" s="34">
        <f t="shared" si="3"/>
        <v>340000</v>
      </c>
      <c r="F25" s="30"/>
    </row>
    <row r="26" spans="1:6" x14ac:dyDescent="0.35">
      <c r="A26" s="32" t="s">
        <v>205</v>
      </c>
      <c r="B26" s="35">
        <v>70000</v>
      </c>
      <c r="C26" s="35">
        <v>60000</v>
      </c>
      <c r="D26" s="35">
        <v>60000</v>
      </c>
      <c r="E26" s="35">
        <v>190000</v>
      </c>
      <c r="F26" s="32"/>
    </row>
    <row r="27" spans="1:6" x14ac:dyDescent="0.35">
      <c r="A27" s="32" t="s">
        <v>206</v>
      </c>
      <c r="B27" s="35">
        <v>30000</v>
      </c>
      <c r="C27" s="35">
        <v>30000</v>
      </c>
      <c r="D27" s="35">
        <v>90000</v>
      </c>
      <c r="E27" s="35">
        <v>150000</v>
      </c>
      <c r="F27" s="32"/>
    </row>
    <row r="28" spans="1:6" s="21" customFormat="1" x14ac:dyDescent="0.35">
      <c r="A28" s="30" t="s">
        <v>182</v>
      </c>
      <c r="B28" s="31">
        <f t="shared" ref="B28:D28" si="4">SUM(B25,B16,B10,B4)</f>
        <v>196846577</v>
      </c>
      <c r="C28" s="31">
        <f t="shared" si="4"/>
        <v>27317121</v>
      </c>
      <c r="D28" s="31">
        <f t="shared" si="4"/>
        <v>13436302</v>
      </c>
      <c r="E28" s="31">
        <f>SUM(B28:D28)</f>
        <v>237600000</v>
      </c>
      <c r="F28" s="30"/>
    </row>
    <row r="31" spans="1:6" x14ac:dyDescent="0.35">
      <c r="B31" s="24"/>
      <c r="C31" s="24"/>
      <c r="D31" s="24"/>
      <c r="E31" s="24"/>
    </row>
    <row r="33" spans="2:5" x14ac:dyDescent="0.35">
      <c r="B33" s="22"/>
      <c r="C33" s="22"/>
      <c r="D33" s="22"/>
      <c r="E33" s="22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2"/>
  <sheetViews>
    <sheetView zoomScale="80" zoomScaleNormal="80" workbookViewId="0">
      <selection activeCell="A28" sqref="A28"/>
    </sheetView>
  </sheetViews>
  <sheetFormatPr defaultColWidth="11.44140625" defaultRowHeight="15" x14ac:dyDescent="0.35"/>
  <cols>
    <col min="1" max="1" width="77.109375" customWidth="1"/>
    <col min="2" max="3" width="13.88671875" bestFit="1" customWidth="1"/>
    <col min="4" max="4" width="12.33203125" bestFit="1" customWidth="1"/>
    <col min="5" max="5" width="13.88671875" bestFit="1" customWidth="1"/>
  </cols>
  <sheetData>
    <row r="1" spans="1:6" x14ac:dyDescent="0.35">
      <c r="A1" s="23" t="s">
        <v>176</v>
      </c>
      <c r="B1" s="23"/>
      <c r="C1" s="23"/>
      <c r="D1" s="23"/>
      <c r="E1" s="23"/>
    </row>
    <row r="2" spans="1:6" x14ac:dyDescent="0.35">
      <c r="A2" s="23" t="s">
        <v>178</v>
      </c>
      <c r="B2" s="23" t="s">
        <v>179</v>
      </c>
      <c r="C2" s="23" t="s">
        <v>180</v>
      </c>
      <c r="D2" s="23" t="s">
        <v>181</v>
      </c>
      <c r="E2" s="23" t="s">
        <v>182</v>
      </c>
    </row>
    <row r="3" spans="1:6" s="21" customFormat="1" x14ac:dyDescent="0.35">
      <c r="A3" s="21" t="s">
        <v>207</v>
      </c>
      <c r="B3" s="25"/>
      <c r="C3" s="25"/>
      <c r="D3" s="25"/>
      <c r="E3" s="25"/>
    </row>
    <row r="4" spans="1:6" s="21" customFormat="1" x14ac:dyDescent="0.35">
      <c r="A4" s="30" t="s">
        <v>183</v>
      </c>
      <c r="B4" s="31">
        <f>SUM(B5:B9)</f>
        <v>106400</v>
      </c>
      <c r="C4" s="31">
        <f t="shared" ref="C4:D4" si="0">SUM(C5:C9)</f>
        <v>22400</v>
      </c>
      <c r="D4" s="31">
        <f t="shared" si="0"/>
        <v>22400</v>
      </c>
      <c r="E4" s="31">
        <f>SUM(B4:D4)</f>
        <v>151200</v>
      </c>
      <c r="F4" s="30"/>
    </row>
    <row r="5" spans="1:6" x14ac:dyDescent="0.35">
      <c r="A5" s="32" t="s">
        <v>184</v>
      </c>
      <c r="B5" s="33">
        <v>0</v>
      </c>
      <c r="C5" s="33">
        <v>0</v>
      </c>
      <c r="D5" s="33">
        <v>0</v>
      </c>
      <c r="E5" s="33">
        <v>0</v>
      </c>
      <c r="F5" s="32"/>
    </row>
    <row r="6" spans="1:6" x14ac:dyDescent="0.35">
      <c r="A6" s="32" t="s">
        <v>185</v>
      </c>
      <c r="B6" s="33">
        <v>30000</v>
      </c>
      <c r="C6" s="33">
        <v>0</v>
      </c>
      <c r="D6" s="33">
        <v>0</v>
      </c>
      <c r="E6" s="33">
        <v>30000</v>
      </c>
      <c r="F6" s="32"/>
    </row>
    <row r="7" spans="1:6" x14ac:dyDescent="0.35">
      <c r="A7" s="32" t="s">
        <v>186</v>
      </c>
      <c r="B7" s="33">
        <v>30000</v>
      </c>
      <c r="C7" s="33">
        <v>0</v>
      </c>
      <c r="D7" s="33">
        <v>0</v>
      </c>
      <c r="E7" s="33">
        <v>30000</v>
      </c>
      <c r="F7" s="32"/>
    </row>
    <row r="8" spans="1:6" x14ac:dyDescent="0.35">
      <c r="A8" s="32" t="s">
        <v>187</v>
      </c>
      <c r="B8" s="33">
        <v>24000</v>
      </c>
      <c r="C8" s="32"/>
      <c r="D8" s="33">
        <v>0</v>
      </c>
      <c r="E8" s="33">
        <v>24000</v>
      </c>
      <c r="F8" s="32"/>
    </row>
    <row r="9" spans="1:6" x14ac:dyDescent="0.35">
      <c r="A9" s="32" t="s">
        <v>188</v>
      </c>
      <c r="B9" s="31">
        <v>22400</v>
      </c>
      <c r="C9" s="31">
        <v>22400</v>
      </c>
      <c r="D9" s="31">
        <v>22400</v>
      </c>
      <c r="E9" s="33">
        <v>67200</v>
      </c>
      <c r="F9" s="32"/>
    </row>
    <row r="10" spans="1:6" s="21" customFormat="1" x14ac:dyDescent="0.35">
      <c r="A10" s="30" t="s">
        <v>189</v>
      </c>
      <c r="B10" s="34">
        <f t="shared" ref="B10:D10" si="1">SUM(B11:B15)</f>
        <v>629829</v>
      </c>
      <c r="C10" s="34">
        <f>SUM(C11:C15)</f>
        <v>1980890</v>
      </c>
      <c r="D10" s="34">
        <f t="shared" si="1"/>
        <v>149280</v>
      </c>
      <c r="E10" s="34">
        <f>SUM(B10:D10)</f>
        <v>2759999</v>
      </c>
      <c r="F10" s="30"/>
    </row>
    <row r="11" spans="1:6" x14ac:dyDescent="0.35">
      <c r="A11" s="32" t="s">
        <v>190</v>
      </c>
      <c r="B11" s="35">
        <v>90000</v>
      </c>
      <c r="C11" s="35">
        <v>90000</v>
      </c>
      <c r="D11" s="35">
        <v>0</v>
      </c>
      <c r="E11" s="35">
        <v>180000</v>
      </c>
      <c r="F11" s="32"/>
    </row>
    <row r="12" spans="1:6" x14ac:dyDescent="0.35">
      <c r="A12" s="32" t="s">
        <v>191</v>
      </c>
      <c r="B12" s="35">
        <v>0</v>
      </c>
      <c r="C12" s="35">
        <v>1200000</v>
      </c>
      <c r="D12" s="35">
        <v>0</v>
      </c>
      <c r="E12" s="35">
        <v>1200000</v>
      </c>
      <c r="F12" s="32"/>
    </row>
    <row r="13" spans="1:6" x14ac:dyDescent="0.35">
      <c r="A13" s="32" t="s">
        <v>192</v>
      </c>
      <c r="B13" s="35">
        <v>455229</v>
      </c>
      <c r="C13" s="35">
        <v>472970</v>
      </c>
      <c r="D13" s="35">
        <v>125280</v>
      </c>
      <c r="E13" s="35">
        <v>1053479</v>
      </c>
      <c r="F13" s="32"/>
    </row>
    <row r="14" spans="1:6" x14ac:dyDescent="0.35">
      <c r="A14" s="32" t="s">
        <v>193</v>
      </c>
      <c r="B14" s="35">
        <v>84600</v>
      </c>
      <c r="C14" s="35">
        <v>81600</v>
      </c>
      <c r="D14" s="35">
        <v>24000</v>
      </c>
      <c r="E14" s="35">
        <v>190200</v>
      </c>
      <c r="F14" s="32"/>
    </row>
    <row r="15" spans="1:6" x14ac:dyDescent="0.35">
      <c r="A15" s="32" t="s">
        <v>194</v>
      </c>
      <c r="B15" s="35">
        <v>0</v>
      </c>
      <c r="C15" s="35">
        <v>136320</v>
      </c>
      <c r="D15" s="35">
        <v>0</v>
      </c>
      <c r="E15" s="35">
        <v>136320</v>
      </c>
      <c r="F15" s="32"/>
    </row>
    <row r="16" spans="1:6" s="21" customFormat="1" x14ac:dyDescent="0.35">
      <c r="A16" s="30" t="s">
        <v>195</v>
      </c>
      <c r="B16" s="34">
        <f t="shared" ref="B16:C16" si="2">SUM(B17:B24)</f>
        <v>73360</v>
      </c>
      <c r="C16" s="34">
        <f t="shared" si="2"/>
        <v>1263961.83</v>
      </c>
      <c r="D16" s="34">
        <f>SUM(D17:D24)</f>
        <v>5103520</v>
      </c>
      <c r="E16" s="34">
        <f>SUM(B16:D16)</f>
        <v>6440841.8300000001</v>
      </c>
      <c r="F16" s="30"/>
    </row>
    <row r="17" spans="1:6" x14ac:dyDescent="0.35">
      <c r="A17" s="32" t="s">
        <v>196</v>
      </c>
      <c r="B17" s="35">
        <v>21920</v>
      </c>
      <c r="C17" s="35">
        <v>59680</v>
      </c>
      <c r="D17" s="35">
        <v>0</v>
      </c>
      <c r="E17" s="35">
        <v>81600</v>
      </c>
      <c r="F17" s="32"/>
    </row>
    <row r="18" spans="1:6" x14ac:dyDescent="0.35">
      <c r="A18" s="32" t="s">
        <v>197</v>
      </c>
      <c r="B18" s="35">
        <v>0</v>
      </c>
      <c r="C18" s="35">
        <v>5370</v>
      </c>
      <c r="D18" s="35">
        <v>800129</v>
      </c>
      <c r="E18" s="35">
        <v>805499</v>
      </c>
      <c r="F18" s="32"/>
    </row>
    <row r="19" spans="1:6" x14ac:dyDescent="0.35">
      <c r="A19" s="32" t="s">
        <v>198</v>
      </c>
      <c r="B19" s="35">
        <v>6810</v>
      </c>
      <c r="C19" s="35">
        <v>628032</v>
      </c>
      <c r="D19" s="35">
        <v>462470</v>
      </c>
      <c r="E19" s="35">
        <v>1097312</v>
      </c>
      <c r="F19" s="32"/>
    </row>
    <row r="20" spans="1:6" x14ac:dyDescent="0.35">
      <c r="A20" s="32" t="s">
        <v>199</v>
      </c>
      <c r="B20" s="35">
        <v>0</v>
      </c>
      <c r="C20" s="35">
        <v>15456</v>
      </c>
      <c r="D20" s="35">
        <v>150144</v>
      </c>
      <c r="E20" s="35">
        <v>165600</v>
      </c>
      <c r="F20" s="32"/>
    </row>
    <row r="21" spans="1:6" x14ac:dyDescent="0.35">
      <c r="A21" s="32" t="s">
        <v>200</v>
      </c>
      <c r="B21" s="35">
        <v>3562</v>
      </c>
      <c r="C21" s="35">
        <v>530763.83000000007</v>
      </c>
      <c r="D21" s="35">
        <v>0</v>
      </c>
      <c r="E21" s="35">
        <v>534326.00000000012</v>
      </c>
      <c r="F21" s="32"/>
    </row>
    <row r="22" spans="1:6" x14ac:dyDescent="0.35">
      <c r="A22" s="32" t="s">
        <v>211</v>
      </c>
      <c r="B22" s="35">
        <v>0</v>
      </c>
      <c r="C22" s="35">
        <v>0</v>
      </c>
      <c r="D22" s="35">
        <v>1888843</v>
      </c>
      <c r="E22" s="35">
        <v>1888843</v>
      </c>
      <c r="F22" s="32"/>
    </row>
    <row r="23" spans="1:6" x14ac:dyDescent="0.35">
      <c r="A23" s="32" t="s">
        <v>202</v>
      </c>
      <c r="B23" s="35">
        <v>0</v>
      </c>
      <c r="C23" s="35">
        <v>0</v>
      </c>
      <c r="D23" s="35">
        <v>1792000</v>
      </c>
      <c r="E23" s="35">
        <v>1792000</v>
      </c>
      <c r="F23" s="32"/>
    </row>
    <row r="24" spans="1:6" x14ac:dyDescent="0.35">
      <c r="A24" s="32" t="s">
        <v>203</v>
      </c>
      <c r="B24" s="35">
        <v>41068</v>
      </c>
      <c r="C24" s="35">
        <v>24660</v>
      </c>
      <c r="D24" s="35">
        <v>9934</v>
      </c>
      <c r="E24" s="35">
        <v>75662</v>
      </c>
      <c r="F24" s="32"/>
    </row>
    <row r="25" spans="1:6" s="21" customFormat="1" x14ac:dyDescent="0.35">
      <c r="A25" s="30" t="s">
        <v>204</v>
      </c>
      <c r="B25" s="34">
        <f t="shared" ref="B25:D25" si="3">SUM(B26:B27)</f>
        <v>12000</v>
      </c>
      <c r="C25" s="34">
        <f t="shared" si="3"/>
        <v>10800</v>
      </c>
      <c r="D25" s="34">
        <f t="shared" si="3"/>
        <v>18000</v>
      </c>
      <c r="E25" s="34">
        <f>SUM(B25:D25)</f>
        <v>40800</v>
      </c>
      <c r="F25" s="30"/>
    </row>
    <row r="26" spans="1:6" x14ac:dyDescent="0.35">
      <c r="A26" s="32" t="s">
        <v>205</v>
      </c>
      <c r="B26" s="35">
        <v>8400</v>
      </c>
      <c r="C26" s="35">
        <v>7200</v>
      </c>
      <c r="D26" s="35">
        <v>7200</v>
      </c>
      <c r="E26" s="35">
        <v>22800</v>
      </c>
      <c r="F26" s="32"/>
    </row>
    <row r="27" spans="1:6" x14ac:dyDescent="0.35">
      <c r="A27" s="32" t="s">
        <v>208</v>
      </c>
      <c r="B27" s="35">
        <v>3600</v>
      </c>
      <c r="C27" s="35">
        <v>3600</v>
      </c>
      <c r="D27" s="35">
        <v>10800</v>
      </c>
      <c r="E27" s="35">
        <v>18000</v>
      </c>
      <c r="F27" s="32"/>
    </row>
    <row r="28" spans="1:6" s="21" customFormat="1" x14ac:dyDescent="0.35">
      <c r="A28" s="30" t="s">
        <v>182</v>
      </c>
      <c r="B28" s="31">
        <f t="shared" ref="B28:E28" si="4">SUM(B25,B16,B10,B4)</f>
        <v>821589</v>
      </c>
      <c r="C28" s="31">
        <f t="shared" si="4"/>
        <v>3278051.83</v>
      </c>
      <c r="D28" s="31">
        <f t="shared" si="4"/>
        <v>5293200</v>
      </c>
      <c r="E28" s="31">
        <f t="shared" si="4"/>
        <v>9392840.8300000001</v>
      </c>
      <c r="F28" s="30"/>
    </row>
    <row r="30" spans="1:6" x14ac:dyDescent="0.35">
      <c r="B30" s="24"/>
      <c r="C30" s="24"/>
      <c r="D30" s="24"/>
      <c r="E30" s="24"/>
    </row>
    <row r="32" spans="1:6" x14ac:dyDescent="0.35">
      <c r="B32" s="22"/>
      <c r="C32" s="22"/>
      <c r="D32" s="22"/>
    </row>
  </sheetData>
  <pageMargins left="0.7" right="0.7" top="0.75" bottom="0.75" header="0.3" footer="0.3"/>
  <pageSetup orientation="portrait" verticalDpi="599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"/>
  <sheetViews>
    <sheetView tabSelected="1" workbookViewId="0">
      <selection activeCell="B11" sqref="B11"/>
    </sheetView>
  </sheetViews>
  <sheetFormatPr defaultColWidth="11.44140625" defaultRowHeight="15" x14ac:dyDescent="0.35"/>
  <cols>
    <col min="1" max="1" width="15.109375" style="29" customWidth="1"/>
    <col min="2" max="5" width="14.33203125" style="29" customWidth="1"/>
    <col min="6" max="16384" width="11.44140625" style="29"/>
  </cols>
  <sheetData>
    <row r="1" spans="1:5" s="26" customFormat="1" x14ac:dyDescent="0.35">
      <c r="B1" s="27" t="s">
        <v>177</v>
      </c>
    </row>
    <row r="2" spans="1:5" s="26" customFormat="1" x14ac:dyDescent="0.35">
      <c r="A2" s="27" t="s">
        <v>209</v>
      </c>
      <c r="B2" s="26">
        <v>2018</v>
      </c>
      <c r="C2" s="26">
        <v>2019</v>
      </c>
      <c r="D2" s="26">
        <v>2020</v>
      </c>
      <c r="E2" s="26" t="s">
        <v>182</v>
      </c>
    </row>
    <row r="3" spans="1:5" x14ac:dyDescent="0.35">
      <c r="A3" s="28" t="s">
        <v>2</v>
      </c>
      <c r="B3" s="36">
        <f>'FLUJO DE CAJA BID'!B28:E28</f>
        <v>196846577</v>
      </c>
      <c r="C3" s="36">
        <f>'FLUJO DE CAJA BID'!C28:F28</f>
        <v>27317121</v>
      </c>
      <c r="D3" s="36">
        <f>'FLUJO DE CAJA BID'!D28:G28</f>
        <v>13436302</v>
      </c>
      <c r="E3" s="25">
        <v>237600000</v>
      </c>
    </row>
    <row r="4" spans="1:5" x14ac:dyDescent="0.35">
      <c r="A4" s="28" t="s">
        <v>3</v>
      </c>
      <c r="B4" s="36">
        <f>'FLUJO DE CAJA LOCAL'!B28</f>
        <v>821589</v>
      </c>
      <c r="C4" s="36">
        <f>'FLUJO DE CAJA LOCAL'!C28</f>
        <v>3278051.83</v>
      </c>
      <c r="D4" s="36">
        <f>'FLUJO DE CAJA LOCAL'!D28</f>
        <v>5293200</v>
      </c>
      <c r="E4" s="25">
        <v>9392841</v>
      </c>
    </row>
    <row r="5" spans="1:5" x14ac:dyDescent="0.35">
      <c r="A5" s="28" t="s">
        <v>210</v>
      </c>
      <c r="B5" s="31">
        <f t="shared" ref="B5:E5" si="0">SUM(B3:B4)</f>
        <v>197668166</v>
      </c>
      <c r="C5" s="31">
        <f t="shared" si="0"/>
        <v>30595172.829999998</v>
      </c>
      <c r="D5" s="31">
        <f t="shared" si="0"/>
        <v>18729502</v>
      </c>
      <c r="E5" s="25">
        <f t="shared" si="0"/>
        <v>246992841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CONSOLIDADO</vt:lpstr>
      <vt:lpstr>PEP</vt:lpstr>
      <vt:lpstr>POA</vt:lpstr>
      <vt:lpstr>FLUJO DE CAJA BID</vt:lpstr>
      <vt:lpstr>FLUJO DE CAJA LOCAL</vt:lpstr>
      <vt:lpstr>Flujo de Caja BID+LOCAL</vt:lpstr>
    </vt:vector>
  </TitlesOfParts>
  <Manager/>
  <Company>Unknown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 Bedoya</dc:creator>
  <cp:keywords/>
  <dc:description/>
  <cp:lastModifiedBy>Rojas Gonzalez, Sonia Amalia</cp:lastModifiedBy>
  <cp:revision/>
  <dcterms:created xsi:type="dcterms:W3CDTF">2017-09-25T16:11:50Z</dcterms:created>
  <dcterms:modified xsi:type="dcterms:W3CDTF">2017-10-10T21:31:13Z</dcterms:modified>
  <cp:category/>
  <cp:contentStatus/>
</cp:coreProperties>
</file>