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idbg-my.sharepoint.com/personal/cedrickj_iadb_org/Documents/Desktop/"/>
    </mc:Choice>
  </mc:AlternateContent>
  <xr:revisionPtr revIDLastSave="0" documentId="8_{3C167EA4-6629-43DC-84CF-94DA7E85D33F}" xr6:coauthVersionLast="46" xr6:coauthVersionMax="46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Budget Pour POD" sheetId="6" r:id="rId1"/>
    <sheet name="PPM 2021" sheetId="22" r:id="rId2"/>
  </sheets>
  <definedNames>
    <definedName name="_xlnm.Print_Titles" localSheetId="1">'PPM 2021'!$8:$9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22" l="1"/>
  <c r="F36" i="22" l="1"/>
  <c r="F31" i="22"/>
  <c r="F12" i="22"/>
  <c r="F40" i="22" l="1"/>
  <c r="F47" i="22"/>
  <c r="F50" i="22" s="1"/>
  <c r="F19" i="22"/>
  <c r="F56" i="22"/>
  <c r="F29" i="22"/>
  <c r="F24" i="22"/>
  <c r="C7" i="6"/>
  <c r="G7" i="6" s="1"/>
  <c r="C8" i="6"/>
  <c r="G8" i="6" s="1"/>
  <c r="E4" i="6"/>
  <c r="E10" i="6" s="1"/>
  <c r="F10" i="6"/>
  <c r="D4" i="6"/>
  <c r="D10" i="6" s="1"/>
  <c r="C6" i="6"/>
  <c r="G6" i="6" s="1"/>
  <c r="F57" i="22" l="1"/>
  <c r="C9" i="6"/>
  <c r="G4" i="6"/>
  <c r="G9" i="6" l="1"/>
  <c r="C3" i="6"/>
  <c r="G3" i="6" s="1"/>
  <c r="C10" i="6" l="1"/>
  <c r="G10" i="6" s="1"/>
</calcChain>
</file>

<file path=xl/sharedStrings.xml><?xml version="1.0" encoding="utf-8"?>
<sst xmlns="http://schemas.openxmlformats.org/spreadsheetml/2006/main" count="227" uniqueCount="128">
  <si>
    <t>TOTAL</t>
  </si>
  <si>
    <t>Total</t>
  </si>
  <si>
    <t>Audits</t>
  </si>
  <si>
    <t>GAFSP</t>
  </si>
  <si>
    <t>Investment categories</t>
  </si>
  <si>
    <t>Local</t>
  </si>
  <si>
    <t>IDB</t>
  </si>
  <si>
    <t>I. Components</t>
  </si>
  <si>
    <t>Promotion of sustainable agricultural technologies</t>
  </si>
  <si>
    <t>II. Other project costs</t>
  </si>
  <si>
    <t>Administration</t>
  </si>
  <si>
    <t>Monitoring &amp; Evaluation</t>
  </si>
  <si>
    <t>Contingencies</t>
  </si>
  <si>
    <t>Agricultural applied research and training</t>
  </si>
  <si>
    <t>IFAD</t>
  </si>
  <si>
    <t>Agence d'Exécution</t>
  </si>
  <si>
    <t>Ministère de l'Agriculture des Ressources Natureles et du développement Rural</t>
  </si>
  <si>
    <t>Unité d'Exécution</t>
  </si>
  <si>
    <t>Numéro et nom du programme</t>
  </si>
  <si>
    <t>HA-L1107 - Programme d'Innovations Technologiques pour l'Agriculture et l'Agroforesterie (PITAG)</t>
  </si>
  <si>
    <t xml:space="preserve">Date de préparation </t>
  </si>
  <si>
    <t>Janvier 2021</t>
  </si>
  <si>
    <t xml:space="preserve">Date de révision </t>
  </si>
  <si>
    <t>Période couverte par le PPM</t>
  </si>
  <si>
    <t>Janvier 2021 à décembre 2021</t>
  </si>
  <si>
    <t>Numéro de référence du marché (1)</t>
  </si>
  <si>
    <t>Composante et Activité</t>
  </si>
  <si>
    <t>Description du marché</t>
  </si>
  <si>
    <t xml:space="preserve">Méthode de de passation de marché (2) </t>
  </si>
  <si>
    <t>Révision                              Ex Ante ou Ex Post</t>
  </si>
  <si>
    <t>Montant estimatif</t>
  </si>
  <si>
    <t>Dates estimatives</t>
  </si>
  <si>
    <t>Commentaires                       ((Pour ED/SED (3)  préciser nom de la firme et clause de justification tirée des politiques de passation de marchés de la BID))</t>
  </si>
  <si>
    <t>Statut : En attente, en cours, adjugé, annulé, clôturé (4)</t>
  </si>
  <si>
    <t>Coût estimatif (USD):</t>
  </si>
  <si>
    <t xml:space="preserve"> % BID:</t>
  </si>
  <si>
    <t>% Contrepartie:</t>
  </si>
  <si>
    <t xml:space="preserve">Publication de l'avis spécifique (Biens - Travaux- SNC) ou de l'Appel à Manifestation d'intérêt  (PI) </t>
  </si>
  <si>
    <t>Date de signature du contrat</t>
  </si>
  <si>
    <t>1- BIENS ET SERVICES CONNEXES (B)</t>
  </si>
  <si>
    <t>MARNDR/PITAG/B/AOI-05/20</t>
  </si>
  <si>
    <t>Composante 2/Produit 4</t>
  </si>
  <si>
    <t>Acquisition  de pompes  à energie solaire (Lot 2 : 14)</t>
  </si>
  <si>
    <t>AOI</t>
  </si>
  <si>
    <t>Ex Ante</t>
  </si>
  <si>
    <t>Mars 2020</t>
  </si>
  <si>
    <t>En cours</t>
  </si>
  <si>
    <t>MARNDR/PITAG/B/AON-03/20</t>
  </si>
  <si>
    <t>Composante 2/Produit 3</t>
  </si>
  <si>
    <t>AON</t>
  </si>
  <si>
    <t>Juin 2020</t>
  </si>
  <si>
    <t>Juin 2021</t>
  </si>
  <si>
    <t>En attente</t>
  </si>
  <si>
    <t>MARNDR/PITAG/B/AON-__/21</t>
  </si>
  <si>
    <t>Acquisition de  16 motocyclettes tout terrain</t>
  </si>
  <si>
    <t>SOUS-TOTAL 1</t>
  </si>
  <si>
    <t>2- TRAVAUX (T)</t>
  </si>
  <si>
    <t>SOUS-TOTAL 2</t>
  </si>
  <si>
    <t>3- SERVICES NON CONSULTATIFS (SNC)</t>
  </si>
  <si>
    <t>SOUS-TOTAL 3</t>
  </si>
  <si>
    <t xml:space="preserve">4- BUREAUX DE SERVICES-CONSEILS                                                                                                                                            </t>
  </si>
  <si>
    <t>MARNDR/PITAG/SFQ-21/20</t>
  </si>
  <si>
    <t>Composante 1/Produit 2</t>
  </si>
  <si>
    <t>Recrutement d'un operateur pour les Champs Ecoles</t>
  </si>
  <si>
    <t>SFQ</t>
  </si>
  <si>
    <r>
      <t>F</t>
    </r>
    <r>
      <rPr>
        <sz val="9"/>
        <rFont val="Calibri"/>
        <family val="2"/>
      </rPr>
      <t>é</t>
    </r>
    <r>
      <rPr>
        <sz val="9"/>
        <rFont val="Times New Roman"/>
        <family val="1"/>
      </rPr>
      <t>vrier 2020</t>
    </r>
  </si>
  <si>
    <t>Fevrier 2021</t>
  </si>
  <si>
    <t xml:space="preserve">MARNDR/PITAG/SFQ-16/19 </t>
  </si>
  <si>
    <r>
      <t>Am</t>
    </r>
    <r>
      <rPr>
        <sz val="9"/>
        <color indexed="8"/>
        <rFont val="Calibri"/>
        <family val="2"/>
      </rPr>
      <t>é</t>
    </r>
    <r>
      <rPr>
        <sz val="9"/>
        <color indexed="8"/>
        <rFont val="Times New Roman"/>
        <family val="1"/>
      </rPr>
      <t>lioration de la fertilit</t>
    </r>
    <r>
      <rPr>
        <sz val="9"/>
        <color indexed="8"/>
        <rFont val="Calibri"/>
        <family val="2"/>
      </rPr>
      <t>é</t>
    </r>
    <r>
      <rPr>
        <sz val="9"/>
        <color indexed="8"/>
        <rFont val="Times New Roman"/>
        <family val="1"/>
      </rPr>
      <t xml:space="preserve"> des sols (PS2)</t>
    </r>
  </si>
  <si>
    <t>Février 2019</t>
  </si>
  <si>
    <t>MARNDR/PITAG/SFQ-___/21</t>
  </si>
  <si>
    <t>Stockage et conservation des denrees agricoles  (PS3) - Relance III</t>
  </si>
  <si>
    <t>Juillet 2021</t>
  </si>
  <si>
    <t>MARNDR/PITAG/SFQ-18/20</t>
  </si>
  <si>
    <t>Identification et gestion de maladies et ravageurs (PS4-Relance)</t>
  </si>
  <si>
    <t>MARNDR/PITAG/PA/SED-01/19</t>
  </si>
  <si>
    <t>Composante 1/Produit 1</t>
  </si>
  <si>
    <t>Protocole de coopération technique</t>
  </si>
  <si>
    <t>SED</t>
  </si>
  <si>
    <t>Avril 2021</t>
  </si>
  <si>
    <t>CIRAD -  GN-2350-15 clause 3.10 (a) et (d)</t>
  </si>
  <si>
    <t>SOUS-TOTAL 4</t>
  </si>
  <si>
    <t xml:space="preserve">5- CONSULTANTS INDIVIDUELS         (CI)                                                                                                                                                              </t>
  </si>
  <si>
    <t>MARNDR/PITAG/QCIN-___/21</t>
  </si>
  <si>
    <t xml:space="preserve">Consultant pour l'audit technique des incitations-Relance </t>
  </si>
  <si>
    <t>QCIN</t>
  </si>
  <si>
    <t>Mai 2021</t>
  </si>
  <si>
    <t>MARNDR/PITAG/CI/QCIN-__/21</t>
  </si>
  <si>
    <r>
      <t xml:space="preserve">Consultant pour </t>
    </r>
    <r>
      <rPr>
        <sz val="9"/>
        <rFont val="Calibri"/>
        <family val="2"/>
      </rPr>
      <t>é</t>
    </r>
    <r>
      <rPr>
        <sz val="9"/>
        <rFont val="Times New Roman"/>
        <family val="1"/>
      </rPr>
      <t>tude des esp</t>
    </r>
    <r>
      <rPr>
        <sz val="9"/>
        <rFont val="Calibri"/>
        <family val="2"/>
      </rPr>
      <t>è</t>
    </r>
    <r>
      <rPr>
        <sz val="9"/>
        <rFont val="Times New Roman"/>
        <family val="1"/>
      </rPr>
      <t>ces invasives-Relance</t>
    </r>
  </si>
  <si>
    <t>Spécialiste en ciblage, inclusion, genre et jeunesse - Nouvelle publication</t>
  </si>
  <si>
    <t>Composante 2/Produit 5</t>
  </si>
  <si>
    <t>SOUS-TOTAL 5</t>
  </si>
  <si>
    <t>6- DÉPENSES OPÉRATIONNELLES  (DO)</t>
  </si>
  <si>
    <t>SOUS-TOTAL 6</t>
  </si>
  <si>
    <t>TOTAL 1+2+3+4+5+6</t>
  </si>
  <si>
    <r>
      <rPr>
        <b/>
        <sz val="9"/>
        <rFont val="Times New Roman"/>
        <family val="1"/>
      </rPr>
      <t xml:space="preserve">(1) LE NUMERO DE REFERENCE </t>
    </r>
    <r>
      <rPr>
        <sz val="9"/>
        <rFont val="Times New Roman"/>
        <family val="1"/>
      </rPr>
      <t xml:space="preserve"> doit inclure les informations suivantes : Le numéro de l'opération; l'unité d'exécution; le type de marché (B, T, S, CF, CI,DO); la méthode de sélection; la séquence; l'année. </t>
    </r>
  </si>
  <si>
    <r>
      <rPr>
        <b/>
        <sz val="9"/>
        <rFont val="Times New Roman"/>
        <family val="1"/>
      </rPr>
      <t>(2) METHODE DE PDM</t>
    </r>
    <r>
      <rPr>
        <sz val="9"/>
        <rFont val="Times New Roman"/>
        <family val="1"/>
      </rPr>
      <t>- Biens et Travaux: AOI - Appel d'Offres International; AOIR - Appel d'Offres International Restreint; AON - Appel d'Offres National; CP - Comparaison de Prix; ED - Entente Directe; FA - Force Account (En régie); Bureaux de Services Conseils :  SFQC - Sélection fondée sur la qualité et le coût; SFQ - Sélection fondée sur la qualité; SCBD - Sélection dans le cadre d'un budget déterminé; SMC - Sélection au « moindre coût »; QC - Sélection fondée sur les qualifications des consultants; SED - Sélection par entente directe; Services de Consultants Individuels: QCNI - Sélection fondée sur les qualifications des consultants individuels nationaux; QCII - Sélection fondée sur les qualifications des consultants individuels internationaux.</t>
    </r>
  </si>
  <si>
    <r>
      <rPr>
        <b/>
        <sz val="9"/>
        <rFont val="Times New Roman"/>
        <family val="1"/>
      </rPr>
      <t>(3) ENTENTE DIRECTE</t>
    </r>
    <r>
      <rPr>
        <sz val="9"/>
        <rFont val="Times New Roman"/>
        <family val="1"/>
      </rPr>
      <t xml:space="preserve"> - Chaque contrat dans le quel la methode d'entente direct est proposée inclue le numero de la clause et l'alinea correspondant aux Politiques de Passation des Marches de la BID. Réferences: 3.6 (a) ou (b) ou (c) ou (d) des GN-2349-9 pour Biens, Services et Travaux; 3.10 (a) ou (b) ou (c) ou (d) des GN-2350-9 pour Firmes de Consultation; et 5.4 (a) ou (b) ou (c) ou (d) des GN-2350-9 pour Consultants Individuels.</t>
    </r>
  </si>
  <si>
    <r>
      <rPr>
        <b/>
        <sz val="9"/>
        <rFont val="Times New Roman"/>
        <family val="1"/>
      </rPr>
      <t>(4) STATUT</t>
    </r>
    <r>
      <rPr>
        <sz val="9"/>
        <rFont val="Times New Roman"/>
        <family val="1"/>
      </rPr>
      <t xml:space="preserve">: </t>
    </r>
    <r>
      <rPr>
        <b/>
        <sz val="9"/>
        <rFont val="Times New Roman"/>
        <family val="1"/>
      </rPr>
      <t>En attente</t>
    </r>
    <r>
      <rPr>
        <sz val="9"/>
        <rFont val="Times New Roman"/>
        <family val="1"/>
      </rPr>
      <t xml:space="preserve"> - Processus pas encore commencé ; </t>
    </r>
    <r>
      <rPr>
        <b/>
        <sz val="9"/>
        <rFont val="Times New Roman"/>
        <family val="1"/>
      </rPr>
      <t xml:space="preserve">En cours </t>
    </r>
    <r>
      <rPr>
        <sz val="9"/>
        <rFont val="Times New Roman"/>
        <family val="1"/>
      </rPr>
      <t xml:space="preserve">- Processus de passation des marchés en cours ; </t>
    </r>
    <r>
      <rPr>
        <b/>
        <sz val="9"/>
        <rFont val="Times New Roman"/>
        <family val="1"/>
      </rPr>
      <t>Adjugé-</t>
    </r>
    <r>
      <rPr>
        <sz val="9"/>
        <rFont val="Times New Roman"/>
        <family val="1"/>
      </rPr>
      <t xml:space="preserve"> non-objection de la Banque obtenue pour l'adjudication ; </t>
    </r>
    <r>
      <rPr>
        <b/>
        <sz val="9"/>
        <rFont val="Times New Roman"/>
        <family val="1"/>
      </rPr>
      <t>Annulé</t>
    </r>
    <r>
      <rPr>
        <sz val="9"/>
        <rFont val="Times New Roman"/>
        <family val="1"/>
      </rPr>
      <t xml:space="preserve"> - Processus annulé ; </t>
    </r>
    <r>
      <rPr>
        <b/>
        <sz val="9"/>
        <rFont val="Times New Roman"/>
        <family val="1"/>
      </rPr>
      <t>Clôturé</t>
    </r>
    <r>
      <rPr>
        <sz val="9"/>
        <rFont val="Times New Roman"/>
        <family val="1"/>
      </rPr>
      <t xml:space="preserve"> - Contrat dûment exécuté - dernier paiement exécuté</t>
    </r>
  </si>
  <si>
    <t>Compsante 2/Produit 1 et 4</t>
  </si>
  <si>
    <t>Assistant administratif 2</t>
  </si>
  <si>
    <t>Mars 2021</t>
  </si>
  <si>
    <t>GN-2350-15 clause 5.4 (a)</t>
  </si>
  <si>
    <t>MARNDR/PITAG/CI/SED-12/21</t>
  </si>
  <si>
    <t>MARNDR/PITAG/SNC/SED-01/21</t>
  </si>
  <si>
    <r>
      <t>Entit</t>
    </r>
    <r>
      <rPr>
        <sz val="9"/>
        <color theme="1"/>
        <rFont val="Calibri"/>
        <family val="2"/>
      </rPr>
      <t>é</t>
    </r>
    <r>
      <rPr>
        <sz val="9"/>
        <color theme="1"/>
        <rFont val="Times New Roman"/>
        <family val="1"/>
      </rPr>
      <t xml:space="preserve"> financi</t>
    </r>
    <r>
      <rPr>
        <sz val="9"/>
        <color theme="1"/>
        <rFont val="Calibri"/>
        <family val="2"/>
      </rPr>
      <t>è</t>
    </r>
    <r>
      <rPr>
        <sz val="9"/>
        <color theme="1"/>
        <rFont val="Times New Roman"/>
        <family val="1"/>
      </rPr>
      <t>re</t>
    </r>
  </si>
  <si>
    <t>BNC-  GN-2349-15 clause 3.7 (c)</t>
  </si>
  <si>
    <r>
      <t>En attente - march</t>
    </r>
    <r>
      <rPr>
        <sz val="9"/>
        <rFont val="Calibri"/>
        <family val="2"/>
      </rPr>
      <t>é</t>
    </r>
    <r>
      <rPr>
        <sz val="9"/>
        <rFont val="Times New Roman"/>
        <family val="1"/>
      </rPr>
      <t xml:space="preserve"> regroup</t>
    </r>
    <r>
      <rPr>
        <sz val="9"/>
        <rFont val="Calibri"/>
        <family val="2"/>
      </rPr>
      <t>é</t>
    </r>
    <r>
      <rPr>
        <sz val="9"/>
        <rFont val="Times New Roman"/>
        <family val="1"/>
      </rPr>
      <t xml:space="preserve"> avec march</t>
    </r>
    <r>
      <rPr>
        <sz val="9"/>
        <rFont val="Calibri"/>
        <family val="2"/>
      </rPr>
      <t>é</t>
    </r>
    <r>
      <rPr>
        <sz val="9"/>
        <rFont val="Times New Roman"/>
        <family val="1"/>
      </rPr>
      <t xml:space="preserve"> PECHE</t>
    </r>
  </si>
  <si>
    <t>Sous programme Maraichege - Relance</t>
  </si>
  <si>
    <r>
      <t>D</t>
    </r>
    <r>
      <rPr>
        <sz val="9"/>
        <color theme="1"/>
        <rFont val="Calibri"/>
        <family val="2"/>
      </rPr>
      <t>é</t>
    </r>
    <r>
      <rPr>
        <sz val="9"/>
        <color theme="1"/>
        <rFont val="Times New Roman"/>
        <family val="1"/>
      </rPr>
      <t>cembre 2021</t>
    </r>
  </si>
  <si>
    <t>Sous programme transformation produits agricoles</t>
  </si>
  <si>
    <t>MARNDR/PITAG/SFQ-24/21</t>
  </si>
  <si>
    <t>MARNDR/PITAG/SFQ-22/21</t>
  </si>
  <si>
    <t>MARNDR/PITAG/SFQ-23/21</t>
  </si>
  <si>
    <r>
      <t>Op</t>
    </r>
    <r>
      <rPr>
        <sz val="9"/>
        <color theme="1"/>
        <rFont val="Calibri"/>
        <family val="2"/>
      </rPr>
      <t>é</t>
    </r>
    <r>
      <rPr>
        <sz val="9"/>
        <color theme="1"/>
        <rFont val="Times New Roman"/>
        <family val="1"/>
      </rPr>
      <t>rateur mise en place syst</t>
    </r>
    <r>
      <rPr>
        <sz val="9"/>
        <color theme="1"/>
        <rFont val="Calibri"/>
        <family val="2"/>
      </rPr>
      <t>è</t>
    </r>
    <r>
      <rPr>
        <sz val="9"/>
        <color theme="1"/>
        <rFont val="Times New Roman"/>
        <family val="1"/>
      </rPr>
      <t>me information scientifique et technique</t>
    </r>
  </si>
  <si>
    <t>Acquisition de 4 véhicules Pick-Up double cabine</t>
  </si>
  <si>
    <t>MARNDR/PITAG/B/AOI-___/21</t>
  </si>
  <si>
    <t>Composante 1/Produit 3</t>
  </si>
  <si>
    <t>MARNDR/PITAG/CI/QCIN-21/21</t>
  </si>
  <si>
    <t>MARNDR/PITAG/CI/SED-13/21</t>
  </si>
  <si>
    <t>Consultant en appui à la structuration des planteurs et à la commercialisation des produits agricoles</t>
  </si>
  <si>
    <t>Personnel d'appui à la DI (assistante administrative)</t>
  </si>
  <si>
    <t>Acquisition d'équipements (matériels de bureau) pour la composante 1</t>
  </si>
  <si>
    <t>Generatrice/DI</t>
  </si>
  <si>
    <t>Achat d'Equipement et materiel de bureau et d'informatique pour la DI</t>
  </si>
  <si>
    <t>CP</t>
  </si>
  <si>
    <t>MARNDR/PITAG/B/CP-___/21</t>
  </si>
  <si>
    <t>Sandra Jean Gilles - GN-2350-15 clause 5.4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</si>
</sst>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€_-;\-* #,##0.00\ _€_-;_-* &quot;-&quot;??\ _€_-;_-@_-"/>
    <numFmt numFmtId="165" formatCode="[$-40C]d\ mmmm\ yyyy;@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i/>
      <sz val="9"/>
      <color theme="1"/>
      <name val="Calibri"/>
      <family val="2"/>
      <scheme val="minor"/>
    </font>
    <font>
      <b/>
      <i/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Calibri"/>
      <family val="2"/>
    </font>
    <font>
      <sz val="8"/>
      <color indexed="9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38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0" fontId="6" fillId="21" borderId="3" applyNumberFormat="0" applyAlignment="0" applyProtection="0"/>
    <xf numFmtId="164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2" fillId="7" borderId="1" applyNumberFormat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0" fontId="13" fillId="0" borderId="2" applyNumberFormat="0" applyFill="0" applyAlignment="0" applyProtection="0"/>
    <xf numFmtId="43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2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22" borderId="4" applyNumberFormat="0" applyFont="0" applyAlignment="0" applyProtection="0"/>
    <xf numFmtId="0" fontId="2" fillId="22" borderId="4" applyNumberFormat="0" applyFont="0" applyAlignment="0" applyProtection="0"/>
    <xf numFmtId="0" fontId="2" fillId="22" borderId="4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167">
    <xf numFmtId="0" fontId="0" fillId="0" borderId="0" xfId="0"/>
    <xf numFmtId="3" fontId="0" fillId="0" borderId="0" xfId="0" applyNumberFormat="1"/>
    <xf numFmtId="3" fontId="30" fillId="0" borderId="0" xfId="0" applyNumberFormat="1" applyFont="1"/>
    <xf numFmtId="3" fontId="0" fillId="25" borderId="10" xfId="0" applyNumberFormat="1" applyFill="1" applyBorder="1"/>
    <xf numFmtId="0" fontId="0" fillId="25" borderId="10" xfId="0" applyFill="1" applyBorder="1"/>
    <xf numFmtId="3" fontId="29" fillId="25" borderId="10" xfId="0" applyNumberFormat="1" applyFont="1" applyFill="1" applyBorder="1"/>
    <xf numFmtId="0" fontId="0" fillId="25" borderId="10" xfId="0" applyFill="1" applyBorder="1" applyAlignment="1">
      <alignment horizontal="left" indent="1"/>
    </xf>
    <xf numFmtId="3" fontId="0" fillId="25" borderId="10" xfId="0" applyNumberFormat="1" applyFont="1" applyFill="1" applyBorder="1"/>
    <xf numFmtId="0" fontId="29" fillId="26" borderId="10" xfId="0" applyFont="1" applyFill="1" applyBorder="1" applyAlignment="1">
      <alignment horizontal="center"/>
    </xf>
    <xf numFmtId="0" fontId="29" fillId="25" borderId="10" xfId="0" applyFont="1" applyFill="1" applyBorder="1" applyAlignment="1">
      <alignment horizontal="left" indent="1"/>
    </xf>
    <xf numFmtId="0" fontId="32" fillId="0" borderId="0" xfId="0" applyFont="1"/>
    <xf numFmtId="0" fontId="32" fillId="0" borderId="0" xfId="0" applyFont="1" applyAlignment="1">
      <alignment horizontal="center"/>
    </xf>
    <xf numFmtId="0" fontId="33" fillId="25" borderId="15" xfId="0" applyFont="1" applyFill="1" applyBorder="1" applyAlignment="1">
      <alignment vertical="top"/>
    </xf>
    <xf numFmtId="0" fontId="31" fillId="0" borderId="0" xfId="0" applyFont="1"/>
    <xf numFmtId="0" fontId="33" fillId="25" borderId="16" xfId="0" applyFont="1" applyFill="1" applyBorder="1" applyAlignment="1">
      <alignment vertical="top"/>
    </xf>
    <xf numFmtId="0" fontId="33" fillId="25" borderId="16" xfId="0" applyFont="1" applyFill="1" applyBorder="1" applyAlignment="1">
      <alignment vertical="top" wrapText="1"/>
    </xf>
    <xf numFmtId="0" fontId="33" fillId="25" borderId="17" xfId="0" applyFont="1" applyFill="1" applyBorder="1" applyAlignment="1">
      <alignment vertical="top" wrapText="1"/>
    </xf>
    <xf numFmtId="165" fontId="32" fillId="25" borderId="10" xfId="0" applyNumberFormat="1" applyFont="1" applyFill="1" applyBorder="1" applyAlignment="1">
      <alignment horizontal="justify" vertical="top"/>
    </xf>
    <xf numFmtId="0" fontId="22" fillId="25" borderId="10" xfId="116" applyFont="1" applyFill="1" applyBorder="1" applyAlignment="1">
      <alignment horizontal="justify" vertical="top" wrapText="1"/>
    </xf>
    <xf numFmtId="43" fontId="22" fillId="25" borderId="10" xfId="110" applyFont="1" applyFill="1" applyBorder="1" applyAlignment="1">
      <alignment horizontal="justify" vertical="top" wrapText="1"/>
    </xf>
    <xf numFmtId="9" fontId="22" fillId="25" borderId="10" xfId="116" applyNumberFormat="1" applyFont="1" applyFill="1" applyBorder="1" applyAlignment="1">
      <alignment horizontal="justify" vertical="top" wrapText="1"/>
    </xf>
    <xf numFmtId="165" fontId="31" fillId="25" borderId="10" xfId="0" applyNumberFormat="1" applyFont="1" applyFill="1" applyBorder="1" applyAlignment="1">
      <alignment horizontal="justify" vertical="top"/>
    </xf>
    <xf numFmtId="41" fontId="34" fillId="27" borderId="10" xfId="0" applyNumberFormat="1" applyFont="1" applyFill="1" applyBorder="1" applyAlignment="1">
      <alignment horizontal="justify" vertical="top" wrapText="1"/>
    </xf>
    <xf numFmtId="0" fontId="25" fillId="27" borderId="10" xfId="116" applyFont="1" applyFill="1" applyBorder="1" applyAlignment="1">
      <alignment horizontal="justify" vertical="top" wrapText="1"/>
    </xf>
    <xf numFmtId="43" fontId="24" fillId="27" borderId="10" xfId="110" applyFont="1" applyFill="1" applyBorder="1" applyAlignment="1">
      <alignment horizontal="justify" vertical="top" wrapText="1"/>
    </xf>
    <xf numFmtId="9" fontId="25" fillId="27" borderId="10" xfId="116" applyNumberFormat="1" applyFont="1" applyFill="1" applyBorder="1" applyAlignment="1">
      <alignment horizontal="justify" vertical="top" wrapText="1"/>
    </xf>
    <xf numFmtId="165" fontId="34" fillId="27" borderId="10" xfId="0" applyNumberFormat="1" applyFont="1" applyFill="1" applyBorder="1" applyAlignment="1">
      <alignment horizontal="justify" vertical="top"/>
    </xf>
    <xf numFmtId="0" fontId="21" fillId="0" borderId="10" xfId="116" applyFont="1" applyFill="1" applyBorder="1" applyAlignment="1">
      <alignment horizontal="justify" vertical="top" wrapText="1"/>
    </xf>
    <xf numFmtId="0" fontId="22" fillId="0" borderId="10" xfId="116" applyFont="1" applyFill="1" applyBorder="1" applyAlignment="1">
      <alignment horizontal="justify" vertical="top" wrapText="1"/>
    </xf>
    <xf numFmtId="44" fontId="22" fillId="0" borderId="10" xfId="116" applyNumberFormat="1" applyFont="1" applyFill="1" applyBorder="1" applyAlignment="1">
      <alignment horizontal="justify" vertical="top" wrapText="1"/>
    </xf>
    <xf numFmtId="0" fontId="35" fillId="27" borderId="10" xfId="0" applyFont="1" applyFill="1" applyBorder="1" applyAlignment="1">
      <alignment horizontal="justify" vertical="top"/>
    </xf>
    <xf numFmtId="43" fontId="35" fillId="27" borderId="10" xfId="110" applyFont="1" applyFill="1" applyBorder="1" applyAlignment="1">
      <alignment horizontal="justify" vertical="top"/>
    </xf>
    <xf numFmtId="41" fontId="31" fillId="25" borderId="10" xfId="0" applyNumberFormat="1" applyFont="1" applyFill="1" applyBorder="1" applyAlignment="1" applyProtection="1">
      <alignment horizontal="justify" vertical="top"/>
      <protection locked="0"/>
    </xf>
    <xf numFmtId="41" fontId="31" fillId="25" borderId="10" xfId="0" applyNumberFormat="1" applyFont="1" applyFill="1" applyBorder="1" applyAlignment="1">
      <alignment horizontal="justify" vertical="top" wrapText="1"/>
    </xf>
    <xf numFmtId="0" fontId="32" fillId="25" borderId="10" xfId="0" applyFont="1" applyFill="1" applyBorder="1" applyAlignment="1">
      <alignment horizontal="justify" vertical="top"/>
    </xf>
    <xf numFmtId="44" fontId="31" fillId="25" borderId="10" xfId="84" applyFont="1" applyFill="1" applyBorder="1" applyAlignment="1" applyProtection="1">
      <alignment horizontal="justify" vertical="top"/>
      <protection locked="0"/>
    </xf>
    <xf numFmtId="41" fontId="31" fillId="25" borderId="10" xfId="0" applyNumberFormat="1" applyFont="1" applyFill="1" applyBorder="1" applyAlignment="1">
      <alignment horizontal="justify" vertical="top"/>
    </xf>
    <xf numFmtId="43" fontId="25" fillId="27" borderId="10" xfId="110" applyFont="1" applyFill="1" applyBorder="1" applyAlignment="1">
      <alignment horizontal="justify" vertical="top" wrapText="1"/>
    </xf>
    <xf numFmtId="43" fontId="32" fillId="0" borderId="10" xfId="110" applyFont="1" applyFill="1" applyBorder="1" applyAlignment="1" applyProtection="1">
      <alignment horizontal="justify" vertical="top"/>
      <protection locked="0"/>
    </xf>
    <xf numFmtId="9" fontId="22" fillId="0" borderId="10" xfId="116" applyNumberFormat="1" applyFont="1" applyFill="1" applyBorder="1" applyAlignment="1">
      <alignment horizontal="justify" vertical="top" wrapText="1"/>
    </xf>
    <xf numFmtId="0" fontId="32" fillId="0" borderId="10" xfId="116" applyFont="1" applyFill="1" applyBorder="1" applyAlignment="1">
      <alignment horizontal="justify" vertical="top" wrapText="1"/>
    </xf>
    <xf numFmtId="0" fontId="32" fillId="0" borderId="10" xfId="0" applyFont="1" applyFill="1" applyBorder="1" applyAlignment="1">
      <alignment horizontal="justify" vertical="top"/>
    </xf>
    <xf numFmtId="0" fontId="31" fillId="0" borderId="0" xfId="0" applyFont="1" applyFill="1"/>
    <xf numFmtId="0" fontId="32" fillId="25" borderId="10" xfId="116" applyFont="1" applyFill="1" applyBorder="1" applyAlignment="1">
      <alignment horizontal="justify" vertical="top" wrapText="1"/>
    </xf>
    <xf numFmtId="43" fontId="32" fillId="25" borderId="10" xfId="110" applyFont="1" applyFill="1" applyBorder="1" applyAlignment="1" applyProtection="1">
      <alignment horizontal="justify" vertical="top"/>
      <protection locked="0"/>
    </xf>
    <xf numFmtId="9" fontId="32" fillId="25" borderId="10" xfId="116" applyNumberFormat="1" applyFont="1" applyFill="1" applyBorder="1" applyAlignment="1">
      <alignment horizontal="justify" vertical="top" wrapText="1"/>
    </xf>
    <xf numFmtId="41" fontId="22" fillId="27" borderId="10" xfId="116" applyNumberFormat="1" applyFont="1" applyFill="1" applyBorder="1" applyAlignment="1">
      <alignment horizontal="justify" vertical="top" wrapText="1"/>
    </xf>
    <xf numFmtId="43" fontId="35" fillId="27" borderId="10" xfId="110" applyFont="1" applyFill="1" applyBorder="1" applyAlignment="1" applyProtection="1">
      <alignment horizontal="justify" vertical="top"/>
      <protection locked="0"/>
    </xf>
    <xf numFmtId="0" fontId="22" fillId="25" borderId="10" xfId="116" applyFont="1" applyFill="1" applyBorder="1" applyAlignment="1">
      <alignment horizontal="left" vertical="top" wrapText="1"/>
    </xf>
    <xf numFmtId="0" fontId="22" fillId="25" borderId="10" xfId="116" applyFont="1" applyFill="1" applyBorder="1" applyAlignment="1">
      <alignment horizontal="justify" vertical="center" wrapText="1"/>
    </xf>
    <xf numFmtId="43" fontId="32" fillId="25" borderId="10" xfId="110" applyFont="1" applyFill="1" applyBorder="1" applyAlignment="1" applyProtection="1">
      <alignment horizontal="justify"/>
      <protection locked="0"/>
    </xf>
    <xf numFmtId="9" fontId="22" fillId="25" borderId="10" xfId="116" applyNumberFormat="1" applyFont="1" applyFill="1" applyBorder="1" applyAlignment="1">
      <alignment horizontal="justify" vertical="center" wrapText="1"/>
    </xf>
    <xf numFmtId="0" fontId="32" fillId="25" borderId="10" xfId="0" applyFont="1" applyFill="1" applyBorder="1" applyAlignment="1">
      <alignment horizontal="justify"/>
    </xf>
    <xf numFmtId="0" fontId="22" fillId="0" borderId="10" xfId="116" applyFont="1" applyFill="1" applyBorder="1" applyAlignment="1">
      <alignment horizontal="left" vertical="top" wrapText="1"/>
    </xf>
    <xf numFmtId="0" fontId="22" fillId="0" borderId="10" xfId="116" applyFont="1" applyFill="1" applyBorder="1" applyAlignment="1">
      <alignment horizontal="justify" vertical="center" wrapText="1"/>
    </xf>
    <xf numFmtId="43" fontId="32" fillId="0" borderId="10" xfId="110" applyFont="1" applyFill="1" applyBorder="1" applyAlignment="1" applyProtection="1">
      <alignment horizontal="justify"/>
      <protection locked="0"/>
    </xf>
    <xf numFmtId="9" fontId="22" fillId="0" borderId="10" xfId="116" applyNumberFormat="1" applyFont="1" applyFill="1" applyBorder="1" applyAlignment="1">
      <alignment horizontal="justify" vertical="center" wrapText="1"/>
    </xf>
    <xf numFmtId="0" fontId="32" fillId="0" borderId="10" xfId="0" applyFont="1" applyFill="1" applyBorder="1" applyAlignment="1">
      <alignment horizontal="justify"/>
    </xf>
    <xf numFmtId="0" fontId="32" fillId="0" borderId="10" xfId="0" applyFont="1" applyBorder="1" applyAlignment="1">
      <alignment horizontal="justify"/>
    </xf>
    <xf numFmtId="41" fontId="27" fillId="30" borderId="10" xfId="116" applyNumberFormat="1" applyFont="1" applyFill="1" applyBorder="1" applyAlignment="1">
      <alignment horizontal="justify" vertical="center" wrapText="1"/>
    </xf>
    <xf numFmtId="43" fontId="24" fillId="30" borderId="10" xfId="110" applyFont="1" applyFill="1" applyBorder="1" applyAlignment="1">
      <alignment horizontal="justify" vertical="center" wrapText="1"/>
    </xf>
    <xf numFmtId="0" fontId="21" fillId="0" borderId="10" xfId="116" applyFont="1" applyFill="1" applyBorder="1" applyAlignment="1">
      <alignment horizontal="justify" vertical="center" wrapText="1"/>
    </xf>
    <xf numFmtId="0" fontId="23" fillId="0" borderId="10" xfId="116" applyFont="1" applyFill="1" applyBorder="1" applyAlignment="1">
      <alignment horizontal="justify" vertical="center" wrapText="1"/>
    </xf>
    <xf numFmtId="0" fontId="23" fillId="0" borderId="0" xfId="116" applyFont="1" applyFill="1" applyBorder="1" applyAlignment="1">
      <alignment horizontal="center" vertical="center" wrapText="1"/>
    </xf>
    <xf numFmtId="0" fontId="22" fillId="30" borderId="0" xfId="116" applyFont="1" applyFill="1" applyBorder="1" applyAlignment="1">
      <alignment vertical="center" wrapText="1"/>
    </xf>
    <xf numFmtId="0" fontId="22" fillId="30" borderId="0" xfId="116" applyFont="1" applyFill="1" applyBorder="1" applyAlignment="1">
      <alignment horizontal="center" vertical="center" wrapText="1"/>
    </xf>
    <xf numFmtId="0" fontId="32" fillId="30" borderId="0" xfId="0" applyFont="1" applyFill="1"/>
    <xf numFmtId="0" fontId="38" fillId="24" borderId="10" xfId="116" applyFont="1" applyFill="1" applyBorder="1" applyAlignment="1">
      <alignment horizontal="center" vertical="top" wrapText="1"/>
    </xf>
    <xf numFmtId="0" fontId="32" fillId="0" borderId="10" xfId="0" applyFont="1" applyBorder="1" applyAlignment="1">
      <alignment horizontal="justify" vertical="top"/>
    </xf>
    <xf numFmtId="0" fontId="22" fillId="0" borderId="10" xfId="116" applyFont="1" applyFill="1" applyBorder="1" applyAlignment="1">
      <alignment horizontal="center" vertical="top" wrapText="1"/>
    </xf>
    <xf numFmtId="0" fontId="33" fillId="25" borderId="10" xfId="116" applyFont="1" applyFill="1" applyBorder="1" applyAlignment="1">
      <alignment horizontal="justify" vertical="top" wrapText="1"/>
    </xf>
    <xf numFmtId="0" fontId="31" fillId="0" borderId="10" xfId="0" applyFont="1" applyFill="1" applyBorder="1"/>
    <xf numFmtId="0" fontId="27" fillId="27" borderId="10" xfId="116" applyFont="1" applyFill="1" applyBorder="1" applyAlignment="1">
      <alignment horizontal="justify" vertical="center" wrapText="1"/>
    </xf>
    <xf numFmtId="43" fontId="27" fillId="27" borderId="10" xfId="110" applyFont="1" applyFill="1" applyBorder="1" applyAlignment="1">
      <alignment horizontal="justify" vertical="center" wrapText="1"/>
    </xf>
    <xf numFmtId="0" fontId="33" fillId="27" borderId="10" xfId="0" applyFont="1" applyFill="1" applyBorder="1" applyAlignment="1">
      <alignment horizontal="justify"/>
    </xf>
    <xf numFmtId="0" fontId="23" fillId="24" borderId="30" xfId="116" applyFont="1" applyFill="1" applyBorder="1" applyAlignment="1">
      <alignment horizontal="center" vertical="top" wrapText="1"/>
    </xf>
    <xf numFmtId="0" fontId="22" fillId="25" borderId="29" xfId="116" applyFont="1" applyFill="1" applyBorder="1" applyAlignment="1">
      <alignment horizontal="justify" vertical="top" wrapText="1"/>
    </xf>
    <xf numFmtId="0" fontId="22" fillId="25" borderId="30" xfId="116" applyFont="1" applyFill="1" applyBorder="1" applyAlignment="1">
      <alignment horizontal="justify" vertical="top"/>
    </xf>
    <xf numFmtId="0" fontId="22" fillId="0" borderId="30" xfId="116" applyFont="1" applyFill="1" applyBorder="1" applyAlignment="1">
      <alignment horizontal="justify" vertical="top"/>
    </xf>
    <xf numFmtId="0" fontId="24" fillId="27" borderId="29" xfId="116" applyFont="1" applyFill="1" applyBorder="1" applyAlignment="1">
      <alignment horizontal="justify" vertical="top" wrapText="1"/>
    </xf>
    <xf numFmtId="0" fontId="25" fillId="27" borderId="30" xfId="116" applyFont="1" applyFill="1" applyBorder="1" applyAlignment="1">
      <alignment horizontal="justify" vertical="top"/>
    </xf>
    <xf numFmtId="0" fontId="32" fillId="0" borderId="29" xfId="0" applyFont="1" applyBorder="1" applyAlignment="1">
      <alignment horizontal="justify" vertical="top"/>
    </xf>
    <xf numFmtId="0" fontId="32" fillId="0" borderId="30" xfId="0" applyFont="1" applyBorder="1" applyAlignment="1">
      <alignment horizontal="justify" vertical="top"/>
    </xf>
    <xf numFmtId="0" fontId="22" fillId="29" borderId="30" xfId="116" applyFont="1" applyFill="1" applyBorder="1" applyAlignment="1">
      <alignment horizontal="justify" vertical="top"/>
    </xf>
    <xf numFmtId="0" fontId="21" fillId="0" borderId="29" xfId="116" applyFont="1" applyFill="1" applyBorder="1" applyAlignment="1">
      <alignment horizontal="justify" vertical="top" wrapText="1"/>
    </xf>
    <xf numFmtId="0" fontId="22" fillId="0" borderId="29" xfId="116" applyFont="1" applyFill="1" applyBorder="1" applyAlignment="1">
      <alignment horizontal="justify" vertical="top" wrapText="1"/>
    </xf>
    <xf numFmtId="0" fontId="22" fillId="0" borderId="30" xfId="116" applyFont="1" applyBorder="1" applyAlignment="1">
      <alignment horizontal="justify" vertical="top"/>
    </xf>
    <xf numFmtId="0" fontId="35" fillId="27" borderId="30" xfId="0" applyFont="1" applyFill="1" applyBorder="1" applyAlignment="1">
      <alignment horizontal="justify" vertical="top"/>
    </xf>
    <xf numFmtId="0" fontId="32" fillId="25" borderId="29" xfId="116" applyFont="1" applyFill="1" applyBorder="1" applyAlignment="1">
      <alignment horizontal="justify" vertical="top" wrapText="1"/>
    </xf>
    <xf numFmtId="0" fontId="32" fillId="25" borderId="30" xfId="0" applyFont="1" applyFill="1" applyBorder="1" applyAlignment="1">
      <alignment horizontal="justify" vertical="top"/>
    </xf>
    <xf numFmtId="0" fontId="32" fillId="0" borderId="30" xfId="0" applyFont="1" applyFill="1" applyBorder="1" applyAlignment="1">
      <alignment horizontal="justify" vertical="top"/>
    </xf>
    <xf numFmtId="41" fontId="22" fillId="27" borderId="30" xfId="116" applyNumberFormat="1" applyFont="1" applyFill="1" applyBorder="1" applyAlignment="1">
      <alignment horizontal="justify" vertical="top" wrapText="1"/>
    </xf>
    <xf numFmtId="0" fontId="32" fillId="0" borderId="29" xfId="0" applyFont="1" applyBorder="1" applyAlignment="1">
      <alignment horizontal="justify"/>
    </xf>
    <xf numFmtId="0" fontId="32" fillId="0" borderId="30" xfId="0" applyFont="1" applyBorder="1" applyAlignment="1">
      <alignment horizontal="justify"/>
    </xf>
    <xf numFmtId="0" fontId="22" fillId="25" borderId="29" xfId="116" applyFont="1" applyFill="1" applyBorder="1" applyAlignment="1">
      <alignment horizontal="justify" vertical="center" wrapText="1"/>
    </xf>
    <xf numFmtId="0" fontId="32" fillId="25" borderId="30" xfId="0" applyFont="1" applyFill="1" applyBorder="1" applyAlignment="1">
      <alignment horizontal="justify"/>
    </xf>
    <xf numFmtId="0" fontId="22" fillId="0" borderId="29" xfId="116" applyFont="1" applyFill="1" applyBorder="1" applyAlignment="1">
      <alignment horizontal="justify" vertical="center" wrapText="1"/>
    </xf>
    <xf numFmtId="0" fontId="32" fillId="0" borderId="30" xfId="0" applyFont="1" applyFill="1" applyBorder="1" applyAlignment="1">
      <alignment horizontal="justify"/>
    </xf>
    <xf numFmtId="0" fontId="31" fillId="0" borderId="29" xfId="0" applyFont="1" applyFill="1" applyBorder="1"/>
    <xf numFmtId="0" fontId="32" fillId="0" borderId="29" xfId="116" applyFont="1" applyFill="1" applyBorder="1" applyAlignment="1">
      <alignment horizontal="justify" vertical="center" wrapText="1"/>
    </xf>
    <xf numFmtId="41" fontId="27" fillId="30" borderId="30" xfId="116" applyNumberFormat="1" applyFont="1" applyFill="1" applyBorder="1" applyAlignment="1">
      <alignment horizontal="justify" vertical="center" wrapText="1"/>
    </xf>
    <xf numFmtId="0" fontId="21" fillId="0" borderId="29" xfId="116" applyFont="1" applyFill="1" applyBorder="1" applyAlignment="1">
      <alignment horizontal="justify" vertical="center" wrapText="1"/>
    </xf>
    <xf numFmtId="0" fontId="21" fillId="0" borderId="30" xfId="116" applyFont="1" applyFill="1" applyBorder="1" applyAlignment="1">
      <alignment horizontal="justify" vertical="center" wrapText="1"/>
    </xf>
    <xf numFmtId="0" fontId="23" fillId="0" borderId="30" xfId="116" applyFont="1" applyFill="1" applyBorder="1" applyAlignment="1">
      <alignment horizontal="justify" vertical="center" wrapText="1"/>
    </xf>
    <xf numFmtId="0" fontId="24" fillId="27" borderId="29" xfId="116" applyFont="1" applyFill="1" applyBorder="1" applyAlignment="1">
      <alignment horizontal="justify" vertical="center" wrapText="1"/>
    </xf>
    <xf numFmtId="0" fontId="33" fillId="27" borderId="30" xfId="0" applyFont="1" applyFill="1" applyBorder="1" applyAlignment="1">
      <alignment horizontal="justify"/>
    </xf>
    <xf numFmtId="0" fontId="27" fillId="28" borderId="31" xfId="116" applyFont="1" applyFill="1" applyBorder="1" applyAlignment="1">
      <alignment horizontal="left" vertical="center" wrapText="1"/>
    </xf>
    <xf numFmtId="0" fontId="21" fillId="28" borderId="32" xfId="116" applyFont="1" applyFill="1" applyBorder="1" applyAlignment="1">
      <alignment horizontal="left" vertical="center" wrapText="1"/>
    </xf>
    <xf numFmtId="43" fontId="33" fillId="28" borderId="32" xfId="110" applyFont="1" applyFill="1" applyBorder="1" applyAlignment="1">
      <alignment horizontal="left" vertical="center" wrapText="1"/>
    </xf>
    <xf numFmtId="0" fontId="21" fillId="28" borderId="33" xfId="116" applyFont="1" applyFill="1" applyBorder="1" applyAlignment="1">
      <alignment horizontal="left" vertical="center" wrapText="1"/>
    </xf>
    <xf numFmtId="0" fontId="22" fillId="28" borderId="29" xfId="116" applyFont="1" applyFill="1" applyBorder="1" applyAlignment="1">
      <alignment horizontal="justify" vertical="top" wrapText="1"/>
    </xf>
    <xf numFmtId="0" fontId="22" fillId="28" borderId="10" xfId="116" applyFont="1" applyFill="1" applyBorder="1" applyAlignment="1">
      <alignment horizontal="justify" vertical="top" wrapText="1"/>
    </xf>
    <xf numFmtId="0" fontId="32" fillId="28" borderId="10" xfId="116" applyFont="1" applyFill="1" applyBorder="1" applyAlignment="1">
      <alignment horizontal="justify" vertical="top" wrapText="1"/>
    </xf>
    <xf numFmtId="0" fontId="32" fillId="28" borderId="10" xfId="0" applyFont="1" applyFill="1" applyBorder="1" applyAlignment="1">
      <alignment horizontal="justify" vertical="top"/>
    </xf>
    <xf numFmtId="43" fontId="22" fillId="28" borderId="10" xfId="110" applyFont="1" applyFill="1" applyBorder="1" applyAlignment="1">
      <alignment horizontal="justify" vertical="top" wrapText="1"/>
    </xf>
    <xf numFmtId="9" fontId="22" fillId="28" borderId="10" xfId="116" applyNumberFormat="1" applyFont="1" applyFill="1" applyBorder="1" applyAlignment="1">
      <alignment horizontal="justify" vertical="top" wrapText="1"/>
    </xf>
    <xf numFmtId="0" fontId="33" fillId="28" borderId="10" xfId="116" applyFont="1" applyFill="1" applyBorder="1" applyAlignment="1">
      <alignment horizontal="justify" vertical="top" wrapText="1"/>
    </xf>
    <xf numFmtId="0" fontId="32" fillId="28" borderId="30" xfId="0" applyFont="1" applyFill="1" applyBorder="1" applyAlignment="1">
      <alignment horizontal="justify" vertical="top"/>
    </xf>
    <xf numFmtId="165" fontId="32" fillId="28" borderId="10" xfId="0" applyNumberFormat="1" applyFont="1" applyFill="1" applyBorder="1" applyAlignment="1">
      <alignment horizontal="justify" vertical="top"/>
    </xf>
    <xf numFmtId="165" fontId="31" fillId="28" borderId="10" xfId="0" applyNumberFormat="1" applyFont="1" applyFill="1" applyBorder="1" applyAlignment="1">
      <alignment horizontal="justify" vertical="top"/>
    </xf>
    <xf numFmtId="0" fontId="22" fillId="28" borderId="30" xfId="116" applyFont="1" applyFill="1" applyBorder="1" applyAlignment="1">
      <alignment horizontal="justify" vertical="top"/>
    </xf>
    <xf numFmtId="0" fontId="22" fillId="28" borderId="29" xfId="116" applyFont="1" applyFill="1" applyBorder="1" applyAlignment="1">
      <alignment horizontal="justify" vertical="center" wrapText="1"/>
    </xf>
    <xf numFmtId="0" fontId="22" fillId="28" borderId="10" xfId="116" applyFont="1" applyFill="1" applyBorder="1" applyAlignment="1">
      <alignment horizontal="left" vertical="top" wrapText="1"/>
    </xf>
    <xf numFmtId="0" fontId="22" fillId="28" borderId="10" xfId="116" applyFont="1" applyFill="1" applyBorder="1" applyAlignment="1">
      <alignment horizontal="justify" vertical="center" wrapText="1"/>
    </xf>
    <xf numFmtId="43" fontId="32" fillId="28" borderId="10" xfId="110" applyFont="1" applyFill="1" applyBorder="1" applyAlignment="1" applyProtection="1">
      <alignment horizontal="justify"/>
      <protection locked="0"/>
    </xf>
    <xf numFmtId="9" fontId="22" fillId="28" borderId="10" xfId="116" applyNumberFormat="1" applyFont="1" applyFill="1" applyBorder="1" applyAlignment="1">
      <alignment horizontal="justify" vertical="center" wrapText="1"/>
    </xf>
    <xf numFmtId="0" fontId="32" fillId="28" borderId="30" xfId="0" applyFont="1" applyFill="1" applyBorder="1" applyAlignment="1">
      <alignment horizontal="justify"/>
    </xf>
    <xf numFmtId="0" fontId="31" fillId="0" borderId="29" xfId="0" applyFont="1" applyBorder="1"/>
    <xf numFmtId="0" fontId="31" fillId="0" borderId="10" xfId="0" applyFont="1" applyBorder="1"/>
    <xf numFmtId="0" fontId="31" fillId="0" borderId="30" xfId="0" applyFont="1" applyBorder="1"/>
    <xf numFmtId="0" fontId="32" fillId="28" borderId="10" xfId="0" applyFont="1" applyFill="1" applyBorder="1" applyAlignment="1">
      <alignment horizontal="justify"/>
    </xf>
    <xf numFmtId="0" fontId="29" fillId="26" borderId="11" xfId="0" applyFont="1" applyFill="1" applyBorder="1" applyAlignment="1">
      <alignment horizontal="left"/>
    </xf>
    <xf numFmtId="0" fontId="29" fillId="26" borderId="12" xfId="0" applyFont="1" applyFill="1" applyBorder="1" applyAlignment="1">
      <alignment horizontal="left"/>
    </xf>
    <xf numFmtId="0" fontId="29" fillId="26" borderId="13" xfId="0" applyFont="1" applyFill="1" applyBorder="1" applyAlignment="1">
      <alignment horizontal="left"/>
    </xf>
    <xf numFmtId="0" fontId="22" fillId="30" borderId="10" xfId="116" applyFont="1" applyFill="1" applyBorder="1" applyAlignment="1">
      <alignment horizontal="left" vertical="center" wrapText="1"/>
    </xf>
    <xf numFmtId="0" fontId="22" fillId="0" borderId="10" xfId="116" applyFont="1" applyFill="1" applyBorder="1" applyAlignment="1">
      <alignment horizontal="center" vertical="center" wrapText="1"/>
    </xf>
    <xf numFmtId="0" fontId="21" fillId="24" borderId="29" xfId="116" applyFont="1" applyFill="1" applyBorder="1" applyAlignment="1">
      <alignment horizontal="justify" vertical="center" wrapText="1"/>
    </xf>
    <xf numFmtId="0" fontId="21" fillId="24" borderId="10" xfId="116" applyFont="1" applyFill="1" applyBorder="1" applyAlignment="1">
      <alignment horizontal="justify" vertical="center" wrapText="1"/>
    </xf>
    <xf numFmtId="0" fontId="21" fillId="24" borderId="30" xfId="116" applyFont="1" applyFill="1" applyBorder="1" applyAlignment="1">
      <alignment horizontal="justify" vertical="center" wrapText="1"/>
    </xf>
    <xf numFmtId="0" fontId="22" fillId="30" borderId="11" xfId="116" applyFont="1" applyFill="1" applyBorder="1" applyAlignment="1">
      <alignment horizontal="center" vertical="center" wrapText="1"/>
    </xf>
    <xf numFmtId="0" fontId="22" fillId="30" borderId="12" xfId="116" applyFont="1" applyFill="1" applyBorder="1" applyAlignment="1">
      <alignment horizontal="center" vertical="center" wrapText="1"/>
    </xf>
    <xf numFmtId="0" fontId="22" fillId="30" borderId="13" xfId="116" applyFont="1" applyFill="1" applyBorder="1" applyAlignment="1">
      <alignment horizontal="center" vertical="center" wrapText="1"/>
    </xf>
    <xf numFmtId="0" fontId="22" fillId="30" borderId="10" xfId="116" applyFont="1" applyFill="1" applyBorder="1" applyAlignment="1">
      <alignment vertical="center" wrapText="1"/>
    </xf>
    <xf numFmtId="0" fontId="21" fillId="24" borderId="29" xfId="116" applyFont="1" applyFill="1" applyBorder="1" applyAlignment="1">
      <alignment horizontal="justify" vertical="top" wrapText="1"/>
    </xf>
    <xf numFmtId="0" fontId="21" fillId="24" borderId="10" xfId="116" applyFont="1" applyFill="1" applyBorder="1" applyAlignment="1">
      <alignment horizontal="justify" vertical="top" wrapText="1"/>
    </xf>
    <xf numFmtId="0" fontId="21" fillId="24" borderId="30" xfId="116" applyFont="1" applyFill="1" applyBorder="1" applyAlignment="1">
      <alignment horizontal="justify" vertical="top" wrapText="1"/>
    </xf>
    <xf numFmtId="0" fontId="22" fillId="30" borderId="10" xfId="116" applyFont="1" applyFill="1" applyBorder="1" applyAlignment="1">
      <alignment horizontal="center" vertical="center" wrapText="1"/>
    </xf>
    <xf numFmtId="0" fontId="38" fillId="24" borderId="27" xfId="116" applyFont="1" applyFill="1" applyBorder="1" applyAlignment="1">
      <alignment horizontal="center" vertical="top" wrapText="1"/>
    </xf>
    <xf numFmtId="0" fontId="38" fillId="24" borderId="27" xfId="116" applyFont="1" applyFill="1" applyBorder="1" applyAlignment="1">
      <alignment horizontal="center" vertical="top"/>
    </xf>
    <xf numFmtId="0" fontId="38" fillId="24" borderId="10" xfId="116" applyFont="1" applyFill="1" applyBorder="1" applyAlignment="1">
      <alignment horizontal="center" vertical="top" wrapText="1"/>
    </xf>
    <xf numFmtId="0" fontId="38" fillId="24" borderId="28" xfId="116" applyFont="1" applyFill="1" applyBorder="1" applyAlignment="1">
      <alignment horizontal="center" vertical="top" wrapText="1"/>
    </xf>
    <xf numFmtId="0" fontId="38" fillId="24" borderId="30" xfId="116" applyFont="1" applyFill="1" applyBorder="1" applyAlignment="1">
      <alignment horizontal="center" vertical="top" wrapText="1"/>
    </xf>
    <xf numFmtId="0" fontId="21" fillId="24" borderId="29" xfId="116" applyFont="1" applyFill="1" applyBorder="1" applyAlignment="1">
      <alignment horizontal="left" vertical="top" wrapText="1"/>
    </xf>
    <xf numFmtId="0" fontId="21" fillId="24" borderId="10" xfId="116" applyFont="1" applyFill="1" applyBorder="1" applyAlignment="1">
      <alignment horizontal="left" vertical="top" wrapText="1"/>
    </xf>
    <xf numFmtId="0" fontId="38" fillId="24" borderId="26" xfId="116" applyFont="1" applyFill="1" applyBorder="1" applyAlignment="1">
      <alignment horizontal="center" vertical="top" wrapText="1"/>
    </xf>
    <xf numFmtId="0" fontId="38" fillId="24" borderId="29" xfId="116" applyFont="1" applyFill="1" applyBorder="1" applyAlignment="1">
      <alignment horizontal="center" vertical="top" wrapText="1"/>
    </xf>
    <xf numFmtId="0" fontId="36" fillId="25" borderId="23" xfId="0" applyFont="1" applyFill="1" applyBorder="1" applyAlignment="1">
      <alignment horizontal="justify" vertical="top" wrapText="1"/>
    </xf>
    <xf numFmtId="0" fontId="36" fillId="25" borderId="24" xfId="0" applyFont="1" applyFill="1" applyBorder="1" applyAlignment="1">
      <alignment horizontal="justify" vertical="top" wrapText="1"/>
    </xf>
    <xf numFmtId="0" fontId="36" fillId="25" borderId="25" xfId="0" applyFont="1" applyFill="1" applyBorder="1" applyAlignment="1">
      <alignment horizontal="justify" vertical="top" wrapText="1"/>
    </xf>
    <xf numFmtId="43" fontId="36" fillId="25" borderId="19" xfId="110" applyFont="1" applyFill="1" applyBorder="1" applyAlignment="1">
      <alignment horizontal="justify" vertical="top"/>
    </xf>
    <xf numFmtId="43" fontId="36" fillId="25" borderId="20" xfId="110" applyFont="1" applyFill="1" applyBorder="1" applyAlignment="1">
      <alignment horizontal="justify" vertical="top"/>
    </xf>
    <xf numFmtId="0" fontId="36" fillId="25" borderId="14" xfId="0" applyFont="1" applyFill="1" applyBorder="1" applyAlignment="1">
      <alignment horizontal="justify" vertical="top"/>
    </xf>
    <xf numFmtId="0" fontId="36" fillId="25" borderId="18" xfId="0" applyFont="1" applyFill="1" applyBorder="1" applyAlignment="1">
      <alignment horizontal="justify" vertical="top"/>
    </xf>
    <xf numFmtId="0" fontId="36" fillId="25" borderId="21" xfId="0" applyFont="1" applyFill="1" applyBorder="1" applyAlignment="1">
      <alignment horizontal="justify" vertical="top"/>
    </xf>
    <xf numFmtId="0" fontId="36" fillId="25" borderId="11" xfId="0" applyFont="1" applyFill="1" applyBorder="1" applyAlignment="1">
      <alignment horizontal="justify" vertical="top" wrapText="1"/>
    </xf>
    <xf numFmtId="0" fontId="36" fillId="25" borderId="12" xfId="0" applyFont="1" applyFill="1" applyBorder="1" applyAlignment="1">
      <alignment horizontal="justify" vertical="top" wrapText="1"/>
    </xf>
    <xf numFmtId="0" fontId="36" fillId="25" borderId="22" xfId="0" applyFont="1" applyFill="1" applyBorder="1" applyAlignment="1">
      <alignment horizontal="justify" vertical="top" wrapText="1"/>
    </xf>
  </cellXfs>
  <cellStyles count="138">
    <cellStyle name="20% - Accent1 2" xfId="1" xr:uid="{00000000-0005-0000-0000-000000000000}"/>
    <cellStyle name="20% - Accent1 3" xfId="2" xr:uid="{00000000-0005-0000-0000-000001000000}"/>
    <cellStyle name="20% - Accent1 4" xfId="3" xr:uid="{00000000-0005-0000-0000-000002000000}"/>
    <cellStyle name="20% - Accent2 2" xfId="4" xr:uid="{00000000-0005-0000-0000-000003000000}"/>
    <cellStyle name="20% - Accent2 3" xfId="5" xr:uid="{00000000-0005-0000-0000-000004000000}"/>
    <cellStyle name="20% - Accent2 4" xfId="6" xr:uid="{00000000-0005-0000-0000-000005000000}"/>
    <cellStyle name="20% - Accent3 2" xfId="7" xr:uid="{00000000-0005-0000-0000-000006000000}"/>
    <cellStyle name="20% - Accent3 3" xfId="8" xr:uid="{00000000-0005-0000-0000-000007000000}"/>
    <cellStyle name="20% - Accent3 4" xfId="9" xr:uid="{00000000-0005-0000-0000-000008000000}"/>
    <cellStyle name="20% - Accent4 2" xfId="10" xr:uid="{00000000-0005-0000-0000-000009000000}"/>
    <cellStyle name="20% - Accent4 3" xfId="11" xr:uid="{00000000-0005-0000-0000-00000A000000}"/>
    <cellStyle name="20% - Accent4 4" xfId="12" xr:uid="{00000000-0005-0000-0000-00000B000000}"/>
    <cellStyle name="20% - Accent5 2" xfId="13" xr:uid="{00000000-0005-0000-0000-00000C000000}"/>
    <cellStyle name="20% - Accent5 3" xfId="14" xr:uid="{00000000-0005-0000-0000-00000D000000}"/>
    <cellStyle name="20% - Accent5 4" xfId="15" xr:uid="{00000000-0005-0000-0000-00000E000000}"/>
    <cellStyle name="20% - Accent6 2" xfId="16" xr:uid="{00000000-0005-0000-0000-00000F000000}"/>
    <cellStyle name="20% - Accent6 3" xfId="17" xr:uid="{00000000-0005-0000-0000-000010000000}"/>
    <cellStyle name="20% - Accent6 4" xfId="18" xr:uid="{00000000-0005-0000-0000-000011000000}"/>
    <cellStyle name="40% - Accent1 2" xfId="19" xr:uid="{00000000-0005-0000-0000-000012000000}"/>
    <cellStyle name="40% - Accent1 3" xfId="20" xr:uid="{00000000-0005-0000-0000-000013000000}"/>
    <cellStyle name="40% - Accent1 4" xfId="21" xr:uid="{00000000-0005-0000-0000-000014000000}"/>
    <cellStyle name="40% - Accent2 2" xfId="22" xr:uid="{00000000-0005-0000-0000-000015000000}"/>
    <cellStyle name="40% - Accent2 3" xfId="23" xr:uid="{00000000-0005-0000-0000-000016000000}"/>
    <cellStyle name="40% - Accent2 4" xfId="24" xr:uid="{00000000-0005-0000-0000-000017000000}"/>
    <cellStyle name="40% - Accent3 2" xfId="25" xr:uid="{00000000-0005-0000-0000-000018000000}"/>
    <cellStyle name="40% - Accent3 3" xfId="26" xr:uid="{00000000-0005-0000-0000-000019000000}"/>
    <cellStyle name="40% - Accent3 4" xfId="27" xr:uid="{00000000-0005-0000-0000-00001A000000}"/>
    <cellStyle name="40% - Accent4 2" xfId="28" xr:uid="{00000000-0005-0000-0000-00001B000000}"/>
    <cellStyle name="40% - Accent4 3" xfId="29" xr:uid="{00000000-0005-0000-0000-00001C000000}"/>
    <cellStyle name="40% - Accent4 4" xfId="30" xr:uid="{00000000-0005-0000-0000-00001D000000}"/>
    <cellStyle name="40% - Accent5 2" xfId="31" xr:uid="{00000000-0005-0000-0000-00001E000000}"/>
    <cellStyle name="40% - Accent5 3" xfId="32" xr:uid="{00000000-0005-0000-0000-00001F000000}"/>
    <cellStyle name="40% - Accent5 4" xfId="33" xr:uid="{00000000-0005-0000-0000-000020000000}"/>
    <cellStyle name="40% - Accent6 2" xfId="34" xr:uid="{00000000-0005-0000-0000-000021000000}"/>
    <cellStyle name="40% - Accent6 3" xfId="35" xr:uid="{00000000-0005-0000-0000-000022000000}"/>
    <cellStyle name="40% - Accent6 4" xfId="36" xr:uid="{00000000-0005-0000-0000-000023000000}"/>
    <cellStyle name="60% - Accent1 2" xfId="37" xr:uid="{00000000-0005-0000-0000-000024000000}"/>
    <cellStyle name="60% - Accent1 3" xfId="38" xr:uid="{00000000-0005-0000-0000-000025000000}"/>
    <cellStyle name="60% - Accent1 4" xfId="39" xr:uid="{00000000-0005-0000-0000-000026000000}"/>
    <cellStyle name="60% - Accent2 2" xfId="40" xr:uid="{00000000-0005-0000-0000-000027000000}"/>
    <cellStyle name="60% - Accent2 3" xfId="41" xr:uid="{00000000-0005-0000-0000-000028000000}"/>
    <cellStyle name="60% - Accent2 4" xfId="42" xr:uid="{00000000-0005-0000-0000-000029000000}"/>
    <cellStyle name="60% - Accent3 2" xfId="43" xr:uid="{00000000-0005-0000-0000-00002A000000}"/>
    <cellStyle name="60% - Accent3 3" xfId="44" xr:uid="{00000000-0005-0000-0000-00002B000000}"/>
    <cellStyle name="60% - Accent3 4" xfId="45" xr:uid="{00000000-0005-0000-0000-00002C000000}"/>
    <cellStyle name="60% - Accent4 2" xfId="46" xr:uid="{00000000-0005-0000-0000-00002D000000}"/>
    <cellStyle name="60% - Accent4 3" xfId="47" xr:uid="{00000000-0005-0000-0000-00002E000000}"/>
    <cellStyle name="60% - Accent4 4" xfId="48" xr:uid="{00000000-0005-0000-0000-00002F000000}"/>
    <cellStyle name="60% - Accent5 2" xfId="49" xr:uid="{00000000-0005-0000-0000-000030000000}"/>
    <cellStyle name="60% - Accent5 3" xfId="50" xr:uid="{00000000-0005-0000-0000-000031000000}"/>
    <cellStyle name="60% - Accent5 4" xfId="51" xr:uid="{00000000-0005-0000-0000-000032000000}"/>
    <cellStyle name="60% - Accent6 2" xfId="52" xr:uid="{00000000-0005-0000-0000-000033000000}"/>
    <cellStyle name="60% - Accent6 3" xfId="53" xr:uid="{00000000-0005-0000-0000-000034000000}"/>
    <cellStyle name="60% - Accent6 4" xfId="54" xr:uid="{00000000-0005-0000-0000-000035000000}"/>
    <cellStyle name="Accent1 2" xfId="55" xr:uid="{00000000-0005-0000-0000-000036000000}"/>
    <cellStyle name="Accent1 3" xfId="56" xr:uid="{00000000-0005-0000-0000-000037000000}"/>
    <cellStyle name="Accent1 4" xfId="57" xr:uid="{00000000-0005-0000-0000-000038000000}"/>
    <cellStyle name="Accent2 2" xfId="58" xr:uid="{00000000-0005-0000-0000-000039000000}"/>
    <cellStyle name="Accent2 3" xfId="59" xr:uid="{00000000-0005-0000-0000-00003A000000}"/>
    <cellStyle name="Accent2 4" xfId="60" xr:uid="{00000000-0005-0000-0000-00003B000000}"/>
    <cellStyle name="Accent3 2" xfId="61" xr:uid="{00000000-0005-0000-0000-00003C000000}"/>
    <cellStyle name="Accent3 3" xfId="62" xr:uid="{00000000-0005-0000-0000-00003D000000}"/>
    <cellStyle name="Accent3 4" xfId="63" xr:uid="{00000000-0005-0000-0000-00003E000000}"/>
    <cellStyle name="Accent4 2" xfId="64" xr:uid="{00000000-0005-0000-0000-00003F000000}"/>
    <cellStyle name="Accent4 3" xfId="65" xr:uid="{00000000-0005-0000-0000-000040000000}"/>
    <cellStyle name="Accent4 4" xfId="66" xr:uid="{00000000-0005-0000-0000-000041000000}"/>
    <cellStyle name="Accent5 2" xfId="67" xr:uid="{00000000-0005-0000-0000-000042000000}"/>
    <cellStyle name="Accent5 3" xfId="68" xr:uid="{00000000-0005-0000-0000-000043000000}"/>
    <cellStyle name="Accent5 4" xfId="69" xr:uid="{00000000-0005-0000-0000-000044000000}"/>
    <cellStyle name="Accent6 2" xfId="70" xr:uid="{00000000-0005-0000-0000-000045000000}"/>
    <cellStyle name="Accent6 3" xfId="71" xr:uid="{00000000-0005-0000-0000-000046000000}"/>
    <cellStyle name="Accent6 4" xfId="72" xr:uid="{00000000-0005-0000-0000-000047000000}"/>
    <cellStyle name="Bad 2" xfId="73" xr:uid="{00000000-0005-0000-0000-000048000000}"/>
    <cellStyle name="Bad 3" xfId="74" xr:uid="{00000000-0005-0000-0000-000049000000}"/>
    <cellStyle name="Bad 4" xfId="75" xr:uid="{00000000-0005-0000-0000-00004A000000}"/>
    <cellStyle name="Calculation 2" xfId="76" xr:uid="{00000000-0005-0000-0000-00004B000000}"/>
    <cellStyle name="Calculation 3" xfId="77" xr:uid="{00000000-0005-0000-0000-00004C000000}"/>
    <cellStyle name="Calculation 4" xfId="78" xr:uid="{00000000-0005-0000-0000-00004D000000}"/>
    <cellStyle name="Check Cell 2" xfId="79" xr:uid="{00000000-0005-0000-0000-00004E000000}"/>
    <cellStyle name="Check Cell 3" xfId="80" xr:uid="{00000000-0005-0000-0000-00004F000000}"/>
    <cellStyle name="Check Cell 4" xfId="81" xr:uid="{00000000-0005-0000-0000-000050000000}"/>
    <cellStyle name="Comma" xfId="110" builtinId="3"/>
    <cellStyle name="Comma 2" xfId="82" xr:uid="{00000000-0005-0000-0000-000052000000}"/>
    <cellStyle name="Comma 3" xfId="83" xr:uid="{00000000-0005-0000-0000-000053000000}"/>
    <cellStyle name="Currency 2" xfId="84" xr:uid="{00000000-0005-0000-0000-000054000000}"/>
    <cellStyle name="Currency 4" xfId="85" xr:uid="{00000000-0005-0000-0000-000055000000}"/>
    <cellStyle name="Explanatory Text 2" xfId="86" xr:uid="{00000000-0005-0000-0000-000056000000}"/>
    <cellStyle name="Explanatory Text 3" xfId="87" xr:uid="{00000000-0005-0000-0000-000057000000}"/>
    <cellStyle name="Explanatory Text 4" xfId="88" xr:uid="{00000000-0005-0000-0000-000058000000}"/>
    <cellStyle name="Good 2" xfId="89" xr:uid="{00000000-0005-0000-0000-000059000000}"/>
    <cellStyle name="Good 3" xfId="90" xr:uid="{00000000-0005-0000-0000-00005A000000}"/>
    <cellStyle name="Good 4" xfId="91" xr:uid="{00000000-0005-0000-0000-00005B000000}"/>
    <cellStyle name="Heading 1 2" xfId="92" xr:uid="{00000000-0005-0000-0000-00005C000000}"/>
    <cellStyle name="Heading 1 3" xfId="93" xr:uid="{00000000-0005-0000-0000-00005D000000}"/>
    <cellStyle name="Heading 1 4" xfId="94" xr:uid="{00000000-0005-0000-0000-00005E000000}"/>
    <cellStyle name="Heading 2 2" xfId="95" xr:uid="{00000000-0005-0000-0000-00005F000000}"/>
    <cellStyle name="Heading 2 3" xfId="96" xr:uid="{00000000-0005-0000-0000-000060000000}"/>
    <cellStyle name="Heading 2 4" xfId="97" xr:uid="{00000000-0005-0000-0000-000061000000}"/>
    <cellStyle name="Heading 3 2" xfId="98" xr:uid="{00000000-0005-0000-0000-000062000000}"/>
    <cellStyle name="Heading 3 3" xfId="99" xr:uid="{00000000-0005-0000-0000-000063000000}"/>
    <cellStyle name="Heading 3 4" xfId="100" xr:uid="{00000000-0005-0000-0000-000064000000}"/>
    <cellStyle name="Heading 4 2" xfId="101" xr:uid="{00000000-0005-0000-0000-000065000000}"/>
    <cellStyle name="Heading 4 3" xfId="102" xr:uid="{00000000-0005-0000-0000-000066000000}"/>
    <cellStyle name="Heading 4 4" xfId="103" xr:uid="{00000000-0005-0000-0000-000067000000}"/>
    <cellStyle name="Input 2" xfId="104" xr:uid="{00000000-0005-0000-0000-000068000000}"/>
    <cellStyle name="Input 3" xfId="105" xr:uid="{00000000-0005-0000-0000-000069000000}"/>
    <cellStyle name="Input 4" xfId="106" xr:uid="{00000000-0005-0000-0000-00006A000000}"/>
    <cellStyle name="Linked Cell 2" xfId="107" xr:uid="{00000000-0005-0000-0000-00006B000000}"/>
    <cellStyle name="Linked Cell 3" xfId="108" xr:uid="{00000000-0005-0000-0000-00006C000000}"/>
    <cellStyle name="Linked Cell 4" xfId="109" xr:uid="{00000000-0005-0000-0000-00006D000000}"/>
    <cellStyle name="Monétaire 2" xfId="111" xr:uid="{00000000-0005-0000-0000-00006E000000}"/>
    <cellStyle name="Neutral 2" xfId="112" xr:uid="{00000000-0005-0000-0000-00006F000000}"/>
    <cellStyle name="Neutral 3" xfId="113" xr:uid="{00000000-0005-0000-0000-000070000000}"/>
    <cellStyle name="Neutral 4" xfId="114" xr:uid="{00000000-0005-0000-0000-000071000000}"/>
    <cellStyle name="Normal" xfId="0" builtinId="0"/>
    <cellStyle name="Normal 11" xfId="115" xr:uid="{00000000-0005-0000-0000-000073000000}"/>
    <cellStyle name="Normal 2" xfId="116" xr:uid="{00000000-0005-0000-0000-000074000000}"/>
    <cellStyle name="Normal 2 2" xfId="117" xr:uid="{00000000-0005-0000-0000-000075000000}"/>
    <cellStyle name="Normal 2 3" xfId="118" xr:uid="{00000000-0005-0000-0000-000076000000}"/>
    <cellStyle name="Normal 2 4" xfId="119" xr:uid="{00000000-0005-0000-0000-000077000000}"/>
    <cellStyle name="Normal 3" xfId="120" xr:uid="{00000000-0005-0000-0000-000078000000}"/>
    <cellStyle name="Normal 3 2" xfId="121" xr:uid="{00000000-0005-0000-0000-000079000000}"/>
    <cellStyle name="Normal 4" xfId="122" xr:uid="{00000000-0005-0000-0000-00007A000000}"/>
    <cellStyle name="Note 2" xfId="123" xr:uid="{00000000-0005-0000-0000-00007B000000}"/>
    <cellStyle name="Note 3" xfId="124" xr:uid="{00000000-0005-0000-0000-00007C000000}"/>
    <cellStyle name="Note 4" xfId="125" xr:uid="{00000000-0005-0000-0000-00007D000000}"/>
    <cellStyle name="Output 2" xfId="126" xr:uid="{00000000-0005-0000-0000-00007E000000}"/>
    <cellStyle name="Output 3" xfId="127" xr:uid="{00000000-0005-0000-0000-00007F000000}"/>
    <cellStyle name="Output 4" xfId="128" xr:uid="{00000000-0005-0000-0000-000080000000}"/>
    <cellStyle name="Title 2" xfId="129" xr:uid="{00000000-0005-0000-0000-000081000000}"/>
    <cellStyle name="Title 3" xfId="130" xr:uid="{00000000-0005-0000-0000-000082000000}"/>
    <cellStyle name="Title 4" xfId="131" xr:uid="{00000000-0005-0000-0000-000083000000}"/>
    <cellStyle name="Total 2" xfId="132" xr:uid="{00000000-0005-0000-0000-000084000000}"/>
    <cellStyle name="Total 3" xfId="133" xr:uid="{00000000-0005-0000-0000-000085000000}"/>
    <cellStyle name="Total 4" xfId="134" xr:uid="{00000000-0005-0000-0000-000086000000}"/>
    <cellStyle name="Warning Text 2" xfId="135" xr:uid="{00000000-0005-0000-0000-000087000000}"/>
    <cellStyle name="Warning Text 3" xfId="136" xr:uid="{00000000-0005-0000-0000-000088000000}"/>
    <cellStyle name="Warning Text 4" xfId="137" xr:uid="{00000000-0005-0000-0000-00008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12" Type="http://schemas.openxmlformats.org/officeDocument/2006/relationships/customXml" Target="../customXml/item6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00000"/>
  </sheetPr>
  <dimension ref="B1:G13"/>
  <sheetViews>
    <sheetView zoomScale="110" zoomScaleNormal="110" workbookViewId="0">
      <selection activeCell="F15" sqref="F15"/>
    </sheetView>
  </sheetViews>
  <sheetFormatPr defaultColWidth="9.140625" defaultRowHeight="15" x14ac:dyDescent="0.25"/>
  <cols>
    <col min="1" max="1" width="3.42578125" customWidth="1"/>
    <col min="2" max="2" width="45.42578125" bestFit="1" customWidth="1"/>
    <col min="3" max="7" width="10" customWidth="1"/>
  </cols>
  <sheetData>
    <row r="1" spans="2:7" x14ac:dyDescent="0.25">
      <c r="B1" s="8" t="s">
        <v>4</v>
      </c>
      <c r="C1" s="8" t="s">
        <v>6</v>
      </c>
      <c r="D1" s="8" t="s">
        <v>3</v>
      </c>
      <c r="E1" s="8" t="s">
        <v>14</v>
      </c>
      <c r="F1" s="8" t="s">
        <v>5</v>
      </c>
      <c r="G1" s="8" t="s">
        <v>1</v>
      </c>
    </row>
    <row r="2" spans="2:7" x14ac:dyDescent="0.25">
      <c r="B2" s="131" t="s">
        <v>7</v>
      </c>
      <c r="C2" s="132"/>
      <c r="D2" s="132"/>
      <c r="E2" s="132"/>
      <c r="F2" s="132"/>
      <c r="G2" s="133"/>
    </row>
    <row r="3" spans="2:7" x14ac:dyDescent="0.25">
      <c r="B3" s="6" t="s">
        <v>13</v>
      </c>
      <c r="C3" s="3" t="e">
        <f>#REF!</f>
        <v>#REF!</v>
      </c>
      <c r="D3" s="4"/>
      <c r="E3" s="4"/>
      <c r="F3" s="7"/>
      <c r="G3" s="3" t="e">
        <f>SUM(C3:F3)</f>
        <v>#REF!</v>
      </c>
    </row>
    <row r="4" spans="2:7" x14ac:dyDescent="0.25">
      <c r="B4" s="6" t="s">
        <v>8</v>
      </c>
      <c r="C4" s="3">
        <v>35000000</v>
      </c>
      <c r="D4" s="3" t="e">
        <f>#REF!</f>
        <v>#REF!</v>
      </c>
      <c r="E4" s="3" t="e">
        <f>#REF!</f>
        <v>#REF!</v>
      </c>
      <c r="F4" s="4"/>
      <c r="G4" s="3" t="e">
        <f>SUM(C4:F4)</f>
        <v>#REF!</v>
      </c>
    </row>
    <row r="5" spans="2:7" x14ac:dyDescent="0.25">
      <c r="B5" s="131" t="s">
        <v>9</v>
      </c>
      <c r="C5" s="132"/>
      <c r="D5" s="132"/>
      <c r="E5" s="132"/>
      <c r="F5" s="132"/>
      <c r="G5" s="133"/>
    </row>
    <row r="6" spans="2:7" x14ac:dyDescent="0.25">
      <c r="B6" s="6" t="s">
        <v>10</v>
      </c>
      <c r="C6" s="7" t="e">
        <f>#REF!</f>
        <v>#REF!</v>
      </c>
      <c r="D6" s="7"/>
      <c r="E6" s="7"/>
      <c r="F6" s="7">
        <v>1000000</v>
      </c>
      <c r="G6" s="3" t="e">
        <f>SUM(C6:F6)</f>
        <v>#REF!</v>
      </c>
    </row>
    <row r="7" spans="2:7" x14ac:dyDescent="0.25">
      <c r="B7" s="6" t="s">
        <v>2</v>
      </c>
      <c r="C7" s="7" t="e">
        <f>#REF!</f>
        <v>#REF!</v>
      </c>
      <c r="D7" s="7"/>
      <c r="E7" s="7"/>
      <c r="F7" s="7"/>
      <c r="G7" s="3" t="e">
        <f>SUM(C7:F7)</f>
        <v>#REF!</v>
      </c>
    </row>
    <row r="8" spans="2:7" x14ac:dyDescent="0.25">
      <c r="B8" s="6" t="s">
        <v>11</v>
      </c>
      <c r="C8" s="7" t="e">
        <f>#REF!</f>
        <v>#REF!</v>
      </c>
      <c r="D8" s="7"/>
      <c r="E8" s="7"/>
      <c r="F8" s="7"/>
      <c r="G8" s="3" t="e">
        <f>SUM(C8:F8)</f>
        <v>#REF!</v>
      </c>
    </row>
    <row r="9" spans="2:7" x14ac:dyDescent="0.25">
      <c r="B9" s="6" t="s">
        <v>12</v>
      </c>
      <c r="C9" s="7" t="e">
        <f>#REF!</f>
        <v>#REF!</v>
      </c>
      <c r="D9" s="7"/>
      <c r="E9" s="7"/>
      <c r="F9" s="7"/>
      <c r="G9" s="3" t="e">
        <f>SUM(C9:F9)</f>
        <v>#REF!</v>
      </c>
    </row>
    <row r="10" spans="2:7" x14ac:dyDescent="0.25">
      <c r="B10" s="9" t="s">
        <v>0</v>
      </c>
      <c r="C10" s="5" t="e">
        <f>C9+C8+C7+C6+C4+C3</f>
        <v>#REF!</v>
      </c>
      <c r="D10" s="5" t="e">
        <f>D9+D8+D7+D6+D4+D3</f>
        <v>#REF!</v>
      </c>
      <c r="E10" s="5" t="e">
        <f>E9+E8+E7+E6+E4+E3</f>
        <v>#REF!</v>
      </c>
      <c r="F10" s="5">
        <f>F9+F8+F7+F6+F4+F3</f>
        <v>1000000</v>
      </c>
      <c r="G10" s="5" t="e">
        <f>SUM(C10:F10)</f>
        <v>#REF!</v>
      </c>
    </row>
    <row r="11" spans="2:7" x14ac:dyDescent="0.25">
      <c r="C11" s="2"/>
      <c r="D11" s="2"/>
      <c r="E11" s="2"/>
      <c r="F11" s="2"/>
      <c r="G11" s="2"/>
    </row>
    <row r="13" spans="2:7" x14ac:dyDescent="0.25">
      <c r="C13" s="1"/>
      <c r="D13" s="1"/>
      <c r="E13" s="1"/>
      <c r="F13" s="1"/>
      <c r="G13" s="1"/>
    </row>
  </sheetData>
  <mergeCells count="2">
    <mergeCell ref="B2:G2"/>
    <mergeCell ref="B5:G5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5"/>
  <sheetViews>
    <sheetView tabSelected="1" workbookViewId="0">
      <selection activeCell="K3" sqref="K3"/>
    </sheetView>
  </sheetViews>
  <sheetFormatPr defaultColWidth="10.85546875" defaultRowHeight="12" x14ac:dyDescent="0.2"/>
  <cols>
    <col min="1" max="1" width="24.5703125" style="13" customWidth="1"/>
    <col min="2" max="2" width="17.5703125" style="13" customWidth="1"/>
    <col min="3" max="3" width="22.5703125" style="13" customWidth="1"/>
    <col min="4" max="4" width="6.5703125" style="13" customWidth="1"/>
    <col min="5" max="5" width="7.5703125" style="13" customWidth="1"/>
    <col min="6" max="6" width="12.28515625" style="13" customWidth="1"/>
    <col min="7" max="7" width="6.7109375" style="13" customWidth="1"/>
    <col min="8" max="8" width="6.42578125" style="13" customWidth="1"/>
    <col min="9" max="9" width="10" style="13" customWidth="1"/>
    <col min="10" max="10" width="10.7109375" style="13" customWidth="1"/>
    <col min="11" max="11" width="9" style="13" customWidth="1"/>
    <col min="12" max="12" width="9.7109375" style="13" customWidth="1"/>
    <col min="13" max="16384" width="10.85546875" style="13"/>
  </cols>
  <sheetData>
    <row r="1" spans="1:12" x14ac:dyDescent="0.2">
      <c r="A1" s="10"/>
      <c r="B1" s="11"/>
      <c r="C1" s="12" t="s">
        <v>15</v>
      </c>
      <c r="D1" s="159" t="s">
        <v>16</v>
      </c>
      <c r="E1" s="159"/>
      <c r="F1" s="159"/>
      <c r="G1" s="159"/>
      <c r="H1" s="159"/>
      <c r="I1" s="159"/>
      <c r="J1" s="160"/>
      <c r="K1" s="10"/>
      <c r="L1" s="10"/>
    </row>
    <row r="2" spans="1:12" x14ac:dyDescent="0.2">
      <c r="A2" s="10"/>
      <c r="B2" s="11"/>
      <c r="C2" s="14" t="s">
        <v>17</v>
      </c>
      <c r="D2" s="161" t="s">
        <v>16</v>
      </c>
      <c r="E2" s="162"/>
      <c r="F2" s="162"/>
      <c r="G2" s="162"/>
      <c r="H2" s="162"/>
      <c r="I2" s="162"/>
      <c r="J2" s="163"/>
      <c r="K2" s="10"/>
      <c r="L2" s="10"/>
    </row>
    <row r="3" spans="1:12" ht="24" x14ac:dyDescent="0.2">
      <c r="A3" s="10"/>
      <c r="B3" s="11"/>
      <c r="C3" s="15" t="s">
        <v>18</v>
      </c>
      <c r="D3" s="164" t="s">
        <v>19</v>
      </c>
      <c r="E3" s="165"/>
      <c r="F3" s="165"/>
      <c r="G3" s="165"/>
      <c r="H3" s="165"/>
      <c r="I3" s="165"/>
      <c r="J3" s="166"/>
      <c r="K3" s="10"/>
      <c r="L3" s="10"/>
    </row>
    <row r="4" spans="1:12" x14ac:dyDescent="0.2">
      <c r="A4" s="10"/>
      <c r="B4" s="11"/>
      <c r="C4" s="14" t="s">
        <v>20</v>
      </c>
      <c r="D4" s="164" t="s">
        <v>21</v>
      </c>
      <c r="E4" s="165"/>
      <c r="F4" s="165"/>
      <c r="G4" s="165"/>
      <c r="H4" s="165"/>
      <c r="I4" s="165"/>
      <c r="J4" s="166"/>
      <c r="K4" s="10"/>
      <c r="L4" s="10"/>
    </row>
    <row r="5" spans="1:12" x14ac:dyDescent="0.2">
      <c r="A5" s="10"/>
      <c r="B5" s="11"/>
      <c r="C5" s="14" t="s">
        <v>22</v>
      </c>
      <c r="D5" s="164" t="s">
        <v>101</v>
      </c>
      <c r="E5" s="165"/>
      <c r="F5" s="165"/>
      <c r="G5" s="165"/>
      <c r="H5" s="165"/>
      <c r="I5" s="165"/>
      <c r="J5" s="166"/>
      <c r="K5" s="10"/>
      <c r="L5" s="10"/>
    </row>
    <row r="6" spans="1:12" ht="12.75" thickBot="1" x14ac:dyDescent="0.25">
      <c r="A6" s="10"/>
      <c r="B6" s="11"/>
      <c r="C6" s="16" t="s">
        <v>23</v>
      </c>
      <c r="D6" s="156" t="s">
        <v>24</v>
      </c>
      <c r="E6" s="157"/>
      <c r="F6" s="157"/>
      <c r="G6" s="157"/>
      <c r="H6" s="157"/>
      <c r="I6" s="157"/>
      <c r="J6" s="158"/>
      <c r="K6" s="10"/>
      <c r="L6" s="10"/>
    </row>
    <row r="7" spans="1:12" ht="12.75" thickBot="1" x14ac:dyDescent="0.25">
      <c r="A7" s="10"/>
      <c r="B7" s="11"/>
      <c r="C7" s="10"/>
      <c r="D7" s="10"/>
      <c r="E7" s="10"/>
      <c r="F7" s="10"/>
      <c r="G7" s="10"/>
      <c r="H7" s="10"/>
      <c r="I7" s="10"/>
      <c r="J7" s="10"/>
      <c r="K7" s="10"/>
      <c r="L7" s="10"/>
    </row>
    <row r="8" spans="1:12" ht="12.75" thickTop="1" x14ac:dyDescent="0.2">
      <c r="A8" s="154" t="s">
        <v>25</v>
      </c>
      <c r="B8" s="147" t="s">
        <v>26</v>
      </c>
      <c r="C8" s="147" t="s">
        <v>27</v>
      </c>
      <c r="D8" s="147" t="s">
        <v>28</v>
      </c>
      <c r="E8" s="147" t="s">
        <v>29</v>
      </c>
      <c r="F8" s="147" t="s">
        <v>30</v>
      </c>
      <c r="G8" s="148"/>
      <c r="H8" s="148"/>
      <c r="I8" s="147" t="s">
        <v>31</v>
      </c>
      <c r="J8" s="147"/>
      <c r="K8" s="147" t="s">
        <v>32</v>
      </c>
      <c r="L8" s="150" t="s">
        <v>33</v>
      </c>
    </row>
    <row r="9" spans="1:12" ht="112.5" x14ac:dyDescent="0.2">
      <c r="A9" s="155"/>
      <c r="B9" s="149"/>
      <c r="C9" s="149"/>
      <c r="D9" s="149"/>
      <c r="E9" s="149"/>
      <c r="F9" s="67" t="s">
        <v>34</v>
      </c>
      <c r="G9" s="67" t="s">
        <v>35</v>
      </c>
      <c r="H9" s="67" t="s">
        <v>36</v>
      </c>
      <c r="I9" s="67" t="s">
        <v>37</v>
      </c>
      <c r="J9" s="67" t="s">
        <v>38</v>
      </c>
      <c r="K9" s="149"/>
      <c r="L9" s="151"/>
    </row>
    <row r="10" spans="1:12" x14ac:dyDescent="0.2">
      <c r="A10" s="152" t="s">
        <v>39</v>
      </c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75"/>
    </row>
    <row r="11" spans="1:12" ht="24" x14ac:dyDescent="0.2">
      <c r="A11" s="76" t="s">
        <v>40</v>
      </c>
      <c r="B11" s="18" t="s">
        <v>41</v>
      </c>
      <c r="C11" s="18" t="s">
        <v>42</v>
      </c>
      <c r="D11" s="17" t="s">
        <v>43</v>
      </c>
      <c r="E11" s="18" t="s">
        <v>44</v>
      </c>
      <c r="F11" s="19">
        <v>1680000</v>
      </c>
      <c r="G11" s="20">
        <v>1</v>
      </c>
      <c r="H11" s="18"/>
      <c r="I11" s="18" t="s">
        <v>45</v>
      </c>
      <c r="J11" s="18" t="s">
        <v>21</v>
      </c>
      <c r="K11" s="18"/>
      <c r="L11" s="77" t="s">
        <v>46</v>
      </c>
    </row>
    <row r="12" spans="1:12" ht="24" x14ac:dyDescent="0.2">
      <c r="A12" s="110" t="s">
        <v>116</v>
      </c>
      <c r="B12" s="118" t="s">
        <v>99</v>
      </c>
      <c r="C12" s="118" t="s">
        <v>115</v>
      </c>
      <c r="D12" s="118" t="s">
        <v>43</v>
      </c>
      <c r="E12" s="111" t="s">
        <v>44</v>
      </c>
      <c r="F12" s="114">
        <f>97500/3*4</f>
        <v>130000</v>
      </c>
      <c r="G12" s="115">
        <v>0.5</v>
      </c>
      <c r="H12" s="115">
        <v>0.5</v>
      </c>
      <c r="I12" s="111" t="s">
        <v>79</v>
      </c>
      <c r="J12" s="111" t="s">
        <v>51</v>
      </c>
      <c r="K12" s="119"/>
      <c r="L12" s="120" t="s">
        <v>52</v>
      </c>
    </row>
    <row r="13" spans="1:12" ht="36" x14ac:dyDescent="0.2">
      <c r="A13" s="76" t="s">
        <v>47</v>
      </c>
      <c r="B13" s="17" t="s">
        <v>48</v>
      </c>
      <c r="C13" s="17" t="s">
        <v>122</v>
      </c>
      <c r="D13" s="17" t="s">
        <v>49</v>
      </c>
      <c r="E13" s="18" t="s">
        <v>44</v>
      </c>
      <c r="F13" s="19">
        <v>79500</v>
      </c>
      <c r="G13" s="20">
        <v>1</v>
      </c>
      <c r="H13" s="18"/>
      <c r="I13" s="18" t="s">
        <v>50</v>
      </c>
      <c r="J13" s="18" t="s">
        <v>21</v>
      </c>
      <c r="K13" s="21"/>
      <c r="L13" s="77" t="s">
        <v>46</v>
      </c>
    </row>
    <row r="14" spans="1:12" ht="60" x14ac:dyDescent="0.2">
      <c r="A14" s="76" t="s">
        <v>53</v>
      </c>
      <c r="B14" s="18" t="s">
        <v>41</v>
      </c>
      <c r="C14" s="18" t="s">
        <v>54</v>
      </c>
      <c r="D14" s="17" t="s">
        <v>49</v>
      </c>
      <c r="E14" s="18" t="s">
        <v>44</v>
      </c>
      <c r="F14" s="19">
        <v>70000</v>
      </c>
      <c r="G14" s="20">
        <v>1</v>
      </c>
      <c r="H14" s="18"/>
      <c r="I14" s="18" t="s">
        <v>79</v>
      </c>
      <c r="J14" s="18" t="s">
        <v>51</v>
      </c>
      <c r="K14" s="18"/>
      <c r="L14" s="78" t="s">
        <v>107</v>
      </c>
    </row>
    <row r="15" spans="1:12" ht="24" x14ac:dyDescent="0.2">
      <c r="A15" s="110" t="s">
        <v>126</v>
      </c>
      <c r="B15" s="111" t="s">
        <v>117</v>
      </c>
      <c r="C15" s="111" t="s">
        <v>123</v>
      </c>
      <c r="D15" s="118" t="s">
        <v>125</v>
      </c>
      <c r="E15" s="111" t="s">
        <v>44</v>
      </c>
      <c r="F15" s="114">
        <v>39500</v>
      </c>
      <c r="G15" s="115">
        <v>1</v>
      </c>
      <c r="H15" s="111"/>
      <c r="I15" s="111" t="s">
        <v>86</v>
      </c>
      <c r="J15" s="111" t="s">
        <v>72</v>
      </c>
      <c r="K15" s="111"/>
      <c r="L15" s="120" t="s">
        <v>52</v>
      </c>
    </row>
    <row r="16" spans="1:12" ht="36" x14ac:dyDescent="0.2">
      <c r="A16" s="110" t="s">
        <v>126</v>
      </c>
      <c r="B16" s="111" t="s">
        <v>117</v>
      </c>
      <c r="C16" s="111" t="s">
        <v>124</v>
      </c>
      <c r="D16" s="111" t="s">
        <v>125</v>
      </c>
      <c r="E16" s="111" t="s">
        <v>44</v>
      </c>
      <c r="F16" s="114">
        <f>14000+7000</f>
        <v>21000</v>
      </c>
      <c r="G16" s="115">
        <v>1</v>
      </c>
      <c r="H16" s="111"/>
      <c r="I16" s="111" t="s">
        <v>86</v>
      </c>
      <c r="J16" s="111" t="s">
        <v>72</v>
      </c>
      <c r="K16" s="111"/>
      <c r="L16" s="120" t="s">
        <v>52</v>
      </c>
    </row>
    <row r="17" spans="1:12" x14ac:dyDescent="0.2">
      <c r="A17" s="127"/>
      <c r="B17" s="128"/>
      <c r="C17" s="128"/>
      <c r="D17" s="128"/>
      <c r="E17" s="128"/>
      <c r="F17" s="128"/>
      <c r="G17" s="128"/>
      <c r="H17" s="128"/>
      <c r="I17" s="128"/>
      <c r="J17" s="128"/>
      <c r="K17" s="128"/>
      <c r="L17" s="129"/>
    </row>
    <row r="18" spans="1:12" x14ac:dyDescent="0.2">
      <c r="A18" s="76"/>
      <c r="B18" s="18"/>
      <c r="C18" s="18"/>
      <c r="D18" s="21"/>
      <c r="E18" s="18"/>
      <c r="F18" s="19"/>
      <c r="G18" s="20"/>
      <c r="H18" s="18"/>
      <c r="I18" s="18"/>
      <c r="J18" s="18"/>
      <c r="K18" s="18"/>
      <c r="L18" s="77"/>
    </row>
    <row r="19" spans="1:12" x14ac:dyDescent="0.2">
      <c r="A19" s="79" t="s">
        <v>55</v>
      </c>
      <c r="B19" s="22"/>
      <c r="C19" s="22"/>
      <c r="D19" s="23"/>
      <c r="E19" s="23"/>
      <c r="F19" s="24">
        <f>SUM(F11:F18)</f>
        <v>2020000</v>
      </c>
      <c r="G19" s="25"/>
      <c r="H19" s="23"/>
      <c r="I19" s="23"/>
      <c r="J19" s="26"/>
      <c r="K19" s="23"/>
      <c r="L19" s="80"/>
    </row>
    <row r="20" spans="1:12" x14ac:dyDescent="0.2">
      <c r="A20" s="81"/>
      <c r="B20" s="68"/>
      <c r="C20" s="68"/>
      <c r="D20" s="68"/>
      <c r="E20" s="68"/>
      <c r="F20" s="68"/>
      <c r="G20" s="68"/>
      <c r="H20" s="68"/>
      <c r="I20" s="68"/>
      <c r="J20" s="68"/>
      <c r="K20" s="68"/>
      <c r="L20" s="82"/>
    </row>
    <row r="21" spans="1:12" x14ac:dyDescent="0.2">
      <c r="A21" s="143" t="s">
        <v>56</v>
      </c>
      <c r="B21" s="144"/>
      <c r="C21" s="144"/>
      <c r="D21" s="144"/>
      <c r="E21" s="144"/>
      <c r="F21" s="144"/>
      <c r="G21" s="144"/>
      <c r="H21" s="144"/>
      <c r="I21" s="144"/>
      <c r="J21" s="144"/>
      <c r="K21" s="144"/>
      <c r="L21" s="83"/>
    </row>
    <row r="22" spans="1:12" x14ac:dyDescent="0.2">
      <c r="A22" s="84"/>
      <c r="B22" s="27"/>
      <c r="C22" s="18"/>
      <c r="D22" s="27"/>
      <c r="E22" s="27"/>
      <c r="F22" s="27"/>
      <c r="G22" s="27"/>
      <c r="H22" s="27"/>
      <c r="I22" s="27"/>
      <c r="J22" s="27"/>
      <c r="K22" s="27"/>
      <c r="L22" s="78"/>
    </row>
    <row r="23" spans="1:12" x14ac:dyDescent="0.2">
      <c r="A23" s="85"/>
      <c r="B23" s="28"/>
      <c r="C23" s="18"/>
      <c r="D23" s="28"/>
      <c r="E23" s="28"/>
      <c r="F23" s="28"/>
      <c r="G23" s="28"/>
      <c r="H23" s="28"/>
      <c r="I23" s="29"/>
      <c r="J23" s="28"/>
      <c r="K23" s="28"/>
      <c r="L23" s="86"/>
    </row>
    <row r="24" spans="1:12" x14ac:dyDescent="0.2">
      <c r="A24" s="79" t="s">
        <v>57</v>
      </c>
      <c r="B24" s="30"/>
      <c r="C24" s="30"/>
      <c r="D24" s="30"/>
      <c r="E24" s="30"/>
      <c r="F24" s="31">
        <f>SUM(F22:F23)</f>
        <v>0</v>
      </c>
      <c r="G24" s="30"/>
      <c r="H24" s="30"/>
      <c r="I24" s="30"/>
      <c r="J24" s="30"/>
      <c r="K24" s="30"/>
      <c r="L24" s="87"/>
    </row>
    <row r="25" spans="1:12" x14ac:dyDescent="0.2">
      <c r="A25" s="81"/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82"/>
    </row>
    <row r="26" spans="1:12" x14ac:dyDescent="0.2">
      <c r="A26" s="143" t="s">
        <v>58</v>
      </c>
      <c r="B26" s="144"/>
      <c r="C26" s="144"/>
      <c r="D26" s="144"/>
      <c r="E26" s="144"/>
      <c r="F26" s="144"/>
      <c r="G26" s="144"/>
      <c r="H26" s="144"/>
      <c r="I26" s="144"/>
      <c r="J26" s="144"/>
      <c r="K26" s="144"/>
      <c r="L26" s="83"/>
    </row>
    <row r="27" spans="1:12" ht="48" x14ac:dyDescent="0.2">
      <c r="A27" s="88" t="s">
        <v>104</v>
      </c>
      <c r="B27" s="69" t="s">
        <v>41</v>
      </c>
      <c r="C27" s="43" t="s">
        <v>105</v>
      </c>
      <c r="D27" s="34" t="s">
        <v>78</v>
      </c>
      <c r="E27" s="18" t="s">
        <v>44</v>
      </c>
      <c r="F27" s="19">
        <v>380000</v>
      </c>
      <c r="G27" s="20">
        <v>1</v>
      </c>
      <c r="H27" s="70"/>
      <c r="I27" s="18" t="s">
        <v>66</v>
      </c>
      <c r="J27" s="40" t="s">
        <v>72</v>
      </c>
      <c r="K27" s="34" t="s">
        <v>106</v>
      </c>
      <c r="L27" s="89" t="s">
        <v>52</v>
      </c>
    </row>
    <row r="28" spans="1:12" x14ac:dyDescent="0.2">
      <c r="A28" s="76"/>
      <c r="B28" s="32"/>
      <c r="C28" s="33"/>
      <c r="D28" s="34"/>
      <c r="E28" s="18"/>
      <c r="F28" s="35"/>
      <c r="G28" s="20"/>
      <c r="H28" s="18"/>
      <c r="I28" s="18"/>
      <c r="J28" s="36"/>
      <c r="K28" s="18"/>
      <c r="L28" s="89"/>
    </row>
    <row r="29" spans="1:12" x14ac:dyDescent="0.2">
      <c r="A29" s="79" t="s">
        <v>59</v>
      </c>
      <c r="B29" s="22"/>
      <c r="C29" s="22"/>
      <c r="D29" s="23"/>
      <c r="E29" s="23"/>
      <c r="F29" s="37">
        <f>SUM(F27:F28)</f>
        <v>380000</v>
      </c>
      <c r="G29" s="25"/>
      <c r="H29" s="23"/>
      <c r="I29" s="23"/>
      <c r="J29" s="26"/>
      <c r="K29" s="23"/>
      <c r="L29" s="80"/>
    </row>
    <row r="30" spans="1:12" x14ac:dyDescent="0.2">
      <c r="A30" s="143" t="s">
        <v>60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5"/>
    </row>
    <row r="31" spans="1:12" ht="24" x14ac:dyDescent="0.2">
      <c r="A31" s="110" t="s">
        <v>112</v>
      </c>
      <c r="B31" s="111" t="s">
        <v>62</v>
      </c>
      <c r="C31" s="112" t="s">
        <v>108</v>
      </c>
      <c r="D31" s="113" t="s">
        <v>64</v>
      </c>
      <c r="E31" s="111" t="s">
        <v>44</v>
      </c>
      <c r="F31" s="114">
        <f>78000000/78.2118</f>
        <v>997291.96873106109</v>
      </c>
      <c r="G31" s="115">
        <v>1</v>
      </c>
      <c r="H31" s="116"/>
      <c r="I31" s="111" t="s">
        <v>79</v>
      </c>
      <c r="J31" s="112" t="s">
        <v>109</v>
      </c>
      <c r="K31" s="116"/>
      <c r="L31" s="117" t="s">
        <v>52</v>
      </c>
    </row>
    <row r="32" spans="1:12" s="42" customFormat="1" ht="24" x14ac:dyDescent="0.2">
      <c r="A32" s="85" t="s">
        <v>61</v>
      </c>
      <c r="B32" s="135" t="s">
        <v>76</v>
      </c>
      <c r="C32" s="28" t="s">
        <v>63</v>
      </c>
      <c r="D32" s="41" t="s">
        <v>64</v>
      </c>
      <c r="E32" s="28" t="s">
        <v>44</v>
      </c>
      <c r="F32" s="38">
        <v>900000</v>
      </c>
      <c r="G32" s="39"/>
      <c r="H32" s="39">
        <v>1</v>
      </c>
      <c r="I32" s="28" t="s">
        <v>65</v>
      </c>
      <c r="J32" s="40" t="s">
        <v>66</v>
      </c>
      <c r="K32" s="41"/>
      <c r="L32" s="90" t="s">
        <v>46</v>
      </c>
    </row>
    <row r="33" spans="1:12" ht="24" x14ac:dyDescent="0.2">
      <c r="A33" s="76" t="s">
        <v>67</v>
      </c>
      <c r="B33" s="135"/>
      <c r="C33" s="43" t="s">
        <v>68</v>
      </c>
      <c r="D33" s="34" t="s">
        <v>64</v>
      </c>
      <c r="E33" s="18" t="s">
        <v>44</v>
      </c>
      <c r="F33" s="19">
        <v>500000</v>
      </c>
      <c r="G33" s="20">
        <v>1</v>
      </c>
      <c r="H33" s="70"/>
      <c r="I33" s="18" t="s">
        <v>69</v>
      </c>
      <c r="J33" s="40" t="s">
        <v>21</v>
      </c>
      <c r="K33" s="70"/>
      <c r="L33" s="89" t="s">
        <v>46</v>
      </c>
    </row>
    <row r="34" spans="1:12" ht="36" x14ac:dyDescent="0.2">
      <c r="A34" s="76" t="s">
        <v>70</v>
      </c>
      <c r="B34" s="135"/>
      <c r="C34" s="43" t="s">
        <v>71</v>
      </c>
      <c r="D34" s="34" t="s">
        <v>64</v>
      </c>
      <c r="E34" s="18" t="s">
        <v>44</v>
      </c>
      <c r="F34" s="19">
        <v>500000</v>
      </c>
      <c r="G34" s="20">
        <v>1</v>
      </c>
      <c r="H34" s="70"/>
      <c r="I34" s="18" t="s">
        <v>66</v>
      </c>
      <c r="J34" s="40" t="s">
        <v>72</v>
      </c>
      <c r="K34" s="70"/>
      <c r="L34" s="89" t="s">
        <v>52</v>
      </c>
    </row>
    <row r="35" spans="1:12" ht="36" x14ac:dyDescent="0.2">
      <c r="A35" s="76" t="s">
        <v>73</v>
      </c>
      <c r="B35" s="135"/>
      <c r="C35" s="43" t="s">
        <v>74</v>
      </c>
      <c r="D35" s="34" t="s">
        <v>64</v>
      </c>
      <c r="E35" s="18" t="s">
        <v>44</v>
      </c>
      <c r="F35" s="19">
        <v>500000</v>
      </c>
      <c r="G35" s="20">
        <v>1</v>
      </c>
      <c r="H35" s="70"/>
      <c r="I35" s="18" t="s">
        <v>69</v>
      </c>
      <c r="J35" s="40" t="s">
        <v>21</v>
      </c>
      <c r="K35" s="70"/>
      <c r="L35" s="89" t="s">
        <v>46</v>
      </c>
    </row>
    <row r="36" spans="1:12" ht="36" x14ac:dyDescent="0.2">
      <c r="A36" s="110" t="s">
        <v>113</v>
      </c>
      <c r="B36" s="111" t="s">
        <v>62</v>
      </c>
      <c r="C36" s="112" t="s">
        <v>110</v>
      </c>
      <c r="D36" s="113" t="s">
        <v>64</v>
      </c>
      <c r="E36" s="111" t="s">
        <v>44</v>
      </c>
      <c r="F36" s="114">
        <f>78000000/78.2118</f>
        <v>997291.96873106109</v>
      </c>
      <c r="G36" s="115">
        <v>1</v>
      </c>
      <c r="H36" s="116"/>
      <c r="I36" s="111" t="s">
        <v>79</v>
      </c>
      <c r="J36" s="112" t="s">
        <v>109</v>
      </c>
      <c r="K36" s="116"/>
      <c r="L36" s="117" t="s">
        <v>52</v>
      </c>
    </row>
    <row r="37" spans="1:12" ht="50.1" customHeight="1" x14ac:dyDescent="0.2">
      <c r="A37" s="88" t="s">
        <v>75</v>
      </c>
      <c r="B37" s="18" t="s">
        <v>76</v>
      </c>
      <c r="C37" s="43" t="s">
        <v>77</v>
      </c>
      <c r="D37" s="34" t="s">
        <v>78</v>
      </c>
      <c r="E37" s="43" t="s">
        <v>44</v>
      </c>
      <c r="F37" s="44">
        <v>200000</v>
      </c>
      <c r="G37" s="45">
        <v>1</v>
      </c>
      <c r="H37" s="43"/>
      <c r="I37" s="43" t="s">
        <v>45</v>
      </c>
      <c r="J37" s="43" t="s">
        <v>79</v>
      </c>
      <c r="K37" s="34" t="s">
        <v>80</v>
      </c>
      <c r="L37" s="89" t="s">
        <v>46</v>
      </c>
    </row>
    <row r="38" spans="1:12" ht="50.1" customHeight="1" x14ac:dyDescent="0.2">
      <c r="A38" s="110" t="s">
        <v>111</v>
      </c>
      <c r="B38" s="111" t="s">
        <v>76</v>
      </c>
      <c r="C38" s="112" t="s">
        <v>114</v>
      </c>
      <c r="D38" s="113" t="s">
        <v>64</v>
      </c>
      <c r="E38" s="111" t="s">
        <v>44</v>
      </c>
      <c r="F38" s="114">
        <v>127000</v>
      </c>
      <c r="G38" s="115">
        <v>1</v>
      </c>
      <c r="H38" s="116"/>
      <c r="I38" s="111" t="s">
        <v>79</v>
      </c>
      <c r="J38" s="112" t="s">
        <v>109</v>
      </c>
      <c r="K38" s="116"/>
      <c r="L38" s="117" t="s">
        <v>52</v>
      </c>
    </row>
    <row r="39" spans="1:12" x14ac:dyDescent="0.2">
      <c r="A39" s="76"/>
      <c r="B39" s="18"/>
      <c r="C39" s="18"/>
      <c r="D39" s="34"/>
      <c r="E39" s="18"/>
      <c r="F39" s="44"/>
      <c r="G39" s="20"/>
      <c r="H39" s="18"/>
      <c r="I39" s="18"/>
      <c r="J39" s="43"/>
      <c r="K39" s="34"/>
      <c r="L39" s="89"/>
    </row>
    <row r="40" spans="1:12" x14ac:dyDescent="0.2">
      <c r="A40" s="79" t="s">
        <v>81</v>
      </c>
      <c r="B40" s="46"/>
      <c r="C40" s="46"/>
      <c r="D40" s="46"/>
      <c r="E40" s="46"/>
      <c r="F40" s="47">
        <f>SUM(F31:F39)</f>
        <v>4721583.9374621222</v>
      </c>
      <c r="G40" s="46"/>
      <c r="H40" s="46"/>
      <c r="I40" s="46"/>
      <c r="J40" s="46"/>
      <c r="K40" s="46"/>
      <c r="L40" s="91"/>
    </row>
    <row r="41" spans="1:12" x14ac:dyDescent="0.2">
      <c r="A41" s="92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93"/>
    </row>
    <row r="42" spans="1:12" x14ac:dyDescent="0.2">
      <c r="A42" s="136" t="s">
        <v>82</v>
      </c>
      <c r="B42" s="137"/>
      <c r="C42" s="137"/>
      <c r="D42" s="137"/>
      <c r="E42" s="137"/>
      <c r="F42" s="137"/>
      <c r="G42" s="137"/>
      <c r="H42" s="137"/>
      <c r="I42" s="137"/>
      <c r="J42" s="137"/>
      <c r="K42" s="137"/>
      <c r="L42" s="138"/>
    </row>
    <row r="43" spans="1:12" ht="36" x14ac:dyDescent="0.2">
      <c r="A43" s="76" t="s">
        <v>83</v>
      </c>
      <c r="B43" s="18" t="s">
        <v>41</v>
      </c>
      <c r="C43" s="18" t="s">
        <v>84</v>
      </c>
      <c r="D43" s="34" t="s">
        <v>85</v>
      </c>
      <c r="E43" s="18" t="s">
        <v>44</v>
      </c>
      <c r="F43" s="44">
        <v>200000</v>
      </c>
      <c r="G43" s="20">
        <v>1</v>
      </c>
      <c r="H43" s="18"/>
      <c r="I43" s="43" t="s">
        <v>66</v>
      </c>
      <c r="J43" s="43" t="s">
        <v>86</v>
      </c>
      <c r="K43" s="34"/>
      <c r="L43" s="89" t="s">
        <v>52</v>
      </c>
    </row>
    <row r="44" spans="1:12" ht="24" x14ac:dyDescent="0.2">
      <c r="A44" s="94" t="s">
        <v>87</v>
      </c>
      <c r="B44" s="18" t="s">
        <v>41</v>
      </c>
      <c r="C44" s="48" t="s">
        <v>88</v>
      </c>
      <c r="D44" s="34" t="s">
        <v>85</v>
      </c>
      <c r="E44" s="49" t="s">
        <v>44</v>
      </c>
      <c r="F44" s="50">
        <v>50000</v>
      </c>
      <c r="G44" s="51">
        <v>1</v>
      </c>
      <c r="H44" s="49"/>
      <c r="I44" s="43" t="s">
        <v>66</v>
      </c>
      <c r="J44" s="43" t="s">
        <v>86</v>
      </c>
      <c r="K44" s="52"/>
      <c r="L44" s="95" t="s">
        <v>52</v>
      </c>
    </row>
    <row r="45" spans="1:12" s="42" customFormat="1" ht="60" x14ac:dyDescent="0.2">
      <c r="A45" s="121" t="s">
        <v>119</v>
      </c>
      <c r="B45" s="111" t="s">
        <v>41</v>
      </c>
      <c r="C45" s="122" t="s">
        <v>89</v>
      </c>
      <c r="D45" s="113" t="s">
        <v>78</v>
      </c>
      <c r="E45" s="123" t="s">
        <v>44</v>
      </c>
      <c r="F45" s="124">
        <v>34500</v>
      </c>
      <c r="G45" s="125">
        <v>1</v>
      </c>
      <c r="H45" s="123"/>
      <c r="I45" s="112" t="s">
        <v>66</v>
      </c>
      <c r="J45" s="112" t="s">
        <v>86</v>
      </c>
      <c r="K45" s="130" t="s">
        <v>127</v>
      </c>
      <c r="L45" s="126" t="s">
        <v>52</v>
      </c>
    </row>
    <row r="46" spans="1:12" s="42" customFormat="1" ht="24" x14ac:dyDescent="0.2">
      <c r="A46" s="96" t="s">
        <v>118</v>
      </c>
      <c r="B46" s="28" t="s">
        <v>90</v>
      </c>
      <c r="C46" s="53" t="s">
        <v>100</v>
      </c>
      <c r="D46" s="41" t="s">
        <v>85</v>
      </c>
      <c r="E46" s="54" t="s">
        <v>44</v>
      </c>
      <c r="F46" s="55">
        <v>30000</v>
      </c>
      <c r="G46" s="56">
        <v>1</v>
      </c>
      <c r="H46" s="54"/>
      <c r="I46" s="54" t="s">
        <v>66</v>
      </c>
      <c r="J46" s="54" t="s">
        <v>86</v>
      </c>
      <c r="K46" s="57"/>
      <c r="L46" s="97" t="s">
        <v>52</v>
      </c>
    </row>
    <row r="47" spans="1:12" ht="48" x14ac:dyDescent="0.2">
      <c r="A47" s="99" t="s">
        <v>103</v>
      </c>
      <c r="B47" s="28" t="s">
        <v>41</v>
      </c>
      <c r="C47" s="53" t="s">
        <v>120</v>
      </c>
      <c r="D47" s="58" t="s">
        <v>78</v>
      </c>
      <c r="E47" s="54" t="s">
        <v>44</v>
      </c>
      <c r="F47" s="55">
        <f>233333*7/73.0546</f>
        <v>22357.674944493574</v>
      </c>
      <c r="G47" s="56">
        <v>1</v>
      </c>
      <c r="H47" s="54"/>
      <c r="I47" s="54" t="s">
        <v>66</v>
      </c>
      <c r="J47" s="49" t="s">
        <v>101</v>
      </c>
      <c r="K47" s="34" t="s">
        <v>102</v>
      </c>
      <c r="L47" s="97" t="s">
        <v>52</v>
      </c>
    </row>
    <row r="48" spans="1:12" ht="24" x14ac:dyDescent="0.2">
      <c r="A48" s="121" t="s">
        <v>87</v>
      </c>
      <c r="B48" s="111" t="s">
        <v>117</v>
      </c>
      <c r="C48" s="122" t="s">
        <v>121</v>
      </c>
      <c r="D48" s="113" t="s">
        <v>85</v>
      </c>
      <c r="E48" s="123" t="s">
        <v>44</v>
      </c>
      <c r="F48" s="124">
        <v>6480</v>
      </c>
      <c r="G48" s="125">
        <v>1</v>
      </c>
      <c r="H48" s="123"/>
      <c r="I48" s="123" t="s">
        <v>79</v>
      </c>
      <c r="J48" s="123" t="s">
        <v>51</v>
      </c>
      <c r="K48" s="113"/>
      <c r="L48" s="126" t="s">
        <v>52</v>
      </c>
    </row>
    <row r="49" spans="1:12" x14ac:dyDescent="0.2">
      <c r="A49" s="94"/>
      <c r="B49" s="18"/>
      <c r="C49" s="18"/>
      <c r="D49" s="58"/>
      <c r="E49" s="49"/>
      <c r="F49" s="71"/>
      <c r="G49" s="51"/>
      <c r="H49" s="49"/>
      <c r="I49" s="49"/>
      <c r="J49" s="49"/>
      <c r="K49" s="52"/>
      <c r="L49" s="95"/>
    </row>
    <row r="50" spans="1:12" x14ac:dyDescent="0.2">
      <c r="A50" s="79" t="s">
        <v>91</v>
      </c>
      <c r="B50" s="59"/>
      <c r="C50" s="59"/>
      <c r="D50" s="59"/>
      <c r="E50" s="59"/>
      <c r="F50" s="60">
        <f>SUM(F43:F49)</f>
        <v>343337.67494449357</v>
      </c>
      <c r="G50" s="59"/>
      <c r="H50" s="59"/>
      <c r="I50" s="59"/>
      <c r="J50" s="59"/>
      <c r="K50" s="59"/>
      <c r="L50" s="100"/>
    </row>
    <row r="51" spans="1:12" x14ac:dyDescent="0.2">
      <c r="A51" s="92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93"/>
    </row>
    <row r="52" spans="1:12" x14ac:dyDescent="0.2">
      <c r="A52" s="136" t="s">
        <v>92</v>
      </c>
      <c r="B52" s="137"/>
      <c r="C52" s="137"/>
      <c r="D52" s="137"/>
      <c r="E52" s="137"/>
      <c r="F52" s="137"/>
      <c r="G52" s="137"/>
      <c r="H52" s="137"/>
      <c r="I52" s="137"/>
      <c r="J52" s="137"/>
      <c r="K52" s="137"/>
      <c r="L52" s="138"/>
    </row>
    <row r="53" spans="1:12" x14ac:dyDescent="0.2">
      <c r="A53" s="10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102"/>
    </row>
    <row r="54" spans="1:12" x14ac:dyDescent="0.2">
      <c r="A54" s="98"/>
      <c r="B54" s="62"/>
      <c r="C54" s="62"/>
      <c r="D54" s="62"/>
      <c r="E54" s="62"/>
      <c r="F54" s="50"/>
      <c r="G54" s="62"/>
      <c r="H54" s="62"/>
      <c r="I54" s="62"/>
      <c r="J54" s="62"/>
      <c r="K54" s="62"/>
      <c r="L54" s="103"/>
    </row>
    <row r="55" spans="1:12" x14ac:dyDescent="0.2">
      <c r="A55" s="98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103"/>
    </row>
    <row r="56" spans="1:12" x14ac:dyDescent="0.2">
      <c r="A56" s="104" t="s">
        <v>93</v>
      </c>
      <c r="B56" s="72"/>
      <c r="C56" s="72"/>
      <c r="D56" s="72"/>
      <c r="E56" s="72"/>
      <c r="F56" s="73">
        <f>SUM(F53:F55)</f>
        <v>0</v>
      </c>
      <c r="G56" s="72"/>
      <c r="H56" s="72"/>
      <c r="I56" s="72"/>
      <c r="J56" s="72"/>
      <c r="K56" s="74"/>
      <c r="L56" s="105"/>
    </row>
    <row r="57" spans="1:12" ht="12.75" thickBot="1" x14ac:dyDescent="0.25">
      <c r="A57" s="106" t="s">
        <v>94</v>
      </c>
      <c r="B57" s="107"/>
      <c r="C57" s="107"/>
      <c r="D57" s="107"/>
      <c r="E57" s="107"/>
      <c r="F57" s="108">
        <f>SUM(F56,F50,F40,F29,F24,F19)</f>
        <v>7464921.6124066161</v>
      </c>
      <c r="G57" s="107"/>
      <c r="H57" s="107"/>
      <c r="I57" s="107"/>
      <c r="J57" s="107"/>
      <c r="K57" s="107"/>
      <c r="L57" s="109"/>
    </row>
    <row r="58" spans="1:12" ht="12.75" thickTop="1" x14ac:dyDescent="0.2">
      <c r="A58" s="63"/>
      <c r="B58" s="63"/>
      <c r="C58" s="63"/>
      <c r="D58" s="63"/>
      <c r="E58" s="63"/>
      <c r="F58" s="63"/>
      <c r="G58" s="63"/>
      <c r="H58" s="63"/>
      <c r="I58" s="63"/>
      <c r="J58" s="10"/>
      <c r="K58" s="10"/>
      <c r="L58" s="10"/>
    </row>
    <row r="59" spans="1:12" x14ac:dyDescent="0.2">
      <c r="A59" s="134" t="s">
        <v>95</v>
      </c>
      <c r="B59" s="134"/>
      <c r="C59" s="134"/>
      <c r="D59" s="134"/>
      <c r="E59" s="134"/>
      <c r="F59" s="134"/>
      <c r="G59" s="134"/>
      <c r="H59" s="134"/>
      <c r="I59" s="134"/>
      <c r="J59" s="134"/>
      <c r="K59" s="134"/>
      <c r="L59" s="134"/>
    </row>
    <row r="60" spans="1:12" x14ac:dyDescent="0.2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1"/>
    </row>
    <row r="61" spans="1:12" x14ac:dyDescent="0.2">
      <c r="A61" s="142" t="s">
        <v>96</v>
      </c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</row>
    <row r="62" spans="1:12" x14ac:dyDescent="0.2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</row>
    <row r="63" spans="1:12" x14ac:dyDescent="0.2">
      <c r="A63" s="134" t="s">
        <v>97</v>
      </c>
      <c r="B63" s="134"/>
      <c r="C63" s="134"/>
      <c r="D63" s="134"/>
      <c r="E63" s="134"/>
      <c r="F63" s="134"/>
      <c r="G63" s="134"/>
      <c r="H63" s="134"/>
      <c r="I63" s="134"/>
      <c r="J63" s="134"/>
      <c r="K63" s="134"/>
      <c r="L63" s="134"/>
    </row>
    <row r="64" spans="1:12" x14ac:dyDescent="0.2">
      <c r="A64" s="64"/>
      <c r="B64" s="65"/>
      <c r="C64" s="64"/>
      <c r="D64" s="64"/>
      <c r="E64" s="64"/>
      <c r="F64" s="64"/>
      <c r="G64" s="64"/>
      <c r="H64" s="64"/>
      <c r="I64" s="64"/>
      <c r="J64" s="66"/>
      <c r="K64" s="66"/>
      <c r="L64" s="66"/>
    </row>
    <row r="65" spans="1:12" x14ac:dyDescent="0.2">
      <c r="A65" s="134" t="s">
        <v>98</v>
      </c>
      <c r="B65" s="134"/>
      <c r="C65" s="134"/>
      <c r="D65" s="134"/>
      <c r="E65" s="134"/>
      <c r="F65" s="134"/>
      <c r="G65" s="134"/>
      <c r="H65" s="134"/>
      <c r="I65" s="134"/>
      <c r="J65" s="134"/>
      <c r="K65" s="134"/>
      <c r="L65" s="134"/>
    </row>
  </sheetData>
  <mergeCells count="29">
    <mergeCell ref="D6:J6"/>
    <mergeCell ref="D1:J1"/>
    <mergeCell ref="D2:J2"/>
    <mergeCell ref="D3:J3"/>
    <mergeCell ref="D4:J4"/>
    <mergeCell ref="D5:J5"/>
    <mergeCell ref="F8:H8"/>
    <mergeCell ref="I8:J8"/>
    <mergeCell ref="K8:K9"/>
    <mergeCell ref="L8:L9"/>
    <mergeCell ref="A10:K10"/>
    <mergeCell ref="A8:A9"/>
    <mergeCell ref="B8:B9"/>
    <mergeCell ref="C8:C9"/>
    <mergeCell ref="D8:D9"/>
    <mergeCell ref="E8:E9"/>
    <mergeCell ref="A21:K21"/>
    <mergeCell ref="A26:K26"/>
    <mergeCell ref="A30:I30"/>
    <mergeCell ref="J30:L30"/>
    <mergeCell ref="A62:L62"/>
    <mergeCell ref="A63:L63"/>
    <mergeCell ref="A65:L65"/>
    <mergeCell ref="B32:B35"/>
    <mergeCell ref="A42:L42"/>
    <mergeCell ref="A52:L52"/>
    <mergeCell ref="A59:L59"/>
    <mergeCell ref="A60:L60"/>
    <mergeCell ref="A61:L61"/>
  </mergeCells>
  <dataValidations count="1">
    <dataValidation type="list" allowBlank="1" showInputMessage="1" showErrorMessage="1" sqref="D56 D19 D29 D23" xr:uid="{00000000-0002-0000-0100-000000000000}">
      <formula1>#REF!</formula1>
    </dataValidation>
  </dataValidations>
  <pageMargins left="0.7" right="0.7" top="0.75" bottom="0.75" header="0.3" footer="0.3"/>
  <pageSetup scale="8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haredContentType xmlns="Microsoft.SharePoint.Taxonomy.ContentTypeSync" SourceId="ae61f9b1-e23d-4f49-b3d7-56b991556c4b" ContentTypeId="0x0101001A458A224826124E8B45B1D613300CFC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1A458A224826124E8B45B1D613300CFC0050BF0AB701F5D748AB78EAB9E24BBD43" ma:contentTypeVersion="7638" ma:contentTypeDescription="A content type to manage public (operations) IDB documents" ma:contentTypeScope="" ma:versionID="3e5838b307926e25d5927d1bae0a96d0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f44a39e2c8e246cd02c263912c0f2048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e46fe2894295491da65140ffd2369f49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b26cdb1da78c4bb4b1c1bac2f6ac5911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g511464f9e53401d84b16fa9b379a574" minOccurs="0"/>
                <xsd:element ref="ns2:nddeef1749674d76abdbe4b239a70bc6" minOccurs="0"/>
                <xsd:element ref="ns2:b2ec7cfb18674cb8803df6b262e8b107" minOccurs="0"/>
                <xsd:element ref="ns2:Document_x0020_Language_x0020_IDB"/>
                <xsd:element ref="ns2:Division_x0020_or_x0020_Unit"/>
                <xsd:element ref="ns2:Identifier" minOccurs="0"/>
                <xsd:element ref="ns2:Fiscal_x0020_Year_x0020_IDB" minOccurs="0"/>
                <xsd:element ref="ns2:ic46d7e087fd4a108fb86518ca413cc6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Disclosed" minOccurs="0"/>
                <xsd:element ref="ns2:Record_x0020_Number" minOccurs="0"/>
                <xsd:element ref="ns2:Related_x0020_SisCor_x0020_Number" minOccurs="0"/>
                <xsd:element ref="ns2:Extracted_x0020_Keywor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e46fe2894295491da65140ffd2369f49" ma:index="11" ma:taxonomy="true" ma:internalName="e46fe2894295491da65140ffd2369f49" ma:taxonomyFieldName="Function_x0020_Operations_x0020_IDB" ma:displayName="Function Operations IDB" ma:readOnly="false" ma:default="" ma:fieldId="{e46fe289-4295-491d-a651-40ffd2369f49}" ma:sspId="ae61f9b1-e23d-4f49-b3d7-56b991556c4b" ma:termSetId="90662247-c2d7-4c02-8f80-a99fdf3aec7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a21e8572-655e-4c0d-bfdb-c52ee7bb5839}" ma:internalName="TaxCatchAll" ma:showField="CatchAllData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21e8572-655e-4c0d-bfdb-c52ee7bb5839}" ma:internalName="TaxCatchAllLabel" ma:readOnly="true" ma:showField="CatchAllDataLabel" ma:web="0ae48fe9-e043-4151-95b7-4d4bdf090fb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b26cdb1da78c4bb4b1c1bac2f6ac5911" ma:index="16" nillable="true" ma:taxonomy="true" ma:internalName="b26cdb1da78c4bb4b1c1bac2f6ac5911" ma:taxonomyFieldName="Series_x0020_Operations_x0020_IDB" ma:displayName="Series Operations IDB" ma:default="" ma:fieldId="{b26cdb1d-a78c-4bb4-b1c1-bac2f6ac5911}" ma:sspId="ae61f9b1-e23d-4f49-b3d7-56b991556c4b" ma:termSetId="aa8fb583-e935-416d-8a2e-4b97a8eb068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default="HA-L1107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g511464f9e53401d84b16fa9b379a574" ma:index="24" nillable="true" ma:taxonomy="true" ma:internalName="g511464f9e53401d84b16fa9b379a574" ma:taxonomyFieldName="Fund_x0020_IDB" ma:displayName="Fund IDB" ma:default="" ma:fieldId="{0511464f-9e53-401d-84b1-6fa9b379a574}" ma:taxonomyMulti="true" ma:sspId="ae61f9b1-e23d-4f49-b3d7-56b991556c4b" ma:termSetId="69abb71a-f64f-4893-ac0e-66eb1be268a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nddeef1749674d76abdbe4b239a70bc6" ma:index="26" nillable="true" ma:taxonomy="true" ma:internalName="nddeef1749674d76abdbe4b239a70bc6" ma:taxonomyFieldName="Sector_x0020_IDB" ma:displayName="Sector IDB" ma:default="" ma:fieldId="{7ddeef17-4967-4d76-abdb-e4b239a70bc6}" ma:taxonomyMulti="true" ma:sspId="ae61f9b1-e23d-4f49-b3d7-56b991556c4b" ma:termSetId="12408410-0417-4253-a5ed-d52c55de15d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b2ec7cfb18674cb8803df6b262e8b107" ma:index="28" nillable="true" ma:taxonomy="true" ma:internalName="b2ec7cfb18674cb8803df6b262e8b107" ma:taxonomyFieldName="Sub_x002d_Sector" ma:displayName="Sub-Sector" ma:default="" ma:fieldId="{b2ec7cfb-1867-4cb8-803d-f6b262e8b107}" ma:taxonomyMulti="true" ma:sspId="ae61f9b1-e23d-4f49-b3d7-56b991556c4b" ma:termSetId="73c9b9c8-b29b-461e-b5a6-c7e93795fb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Fiscal_x0020_Year_x0020_IDB" ma:index="33" nillable="true" ma:displayName="Fiscal Year IDB" ma:internalName="Fiscal_x0020_Year_x0020_IDB">
      <xsd:simpleType>
        <xsd:restriction base="dms:Text">
          <xsd:maxLength value="255"/>
        </xsd:restriction>
      </xsd:simpleType>
    </xsd:element>
    <xsd:element name="ic46d7e087fd4a108fb86518ca413cc6" ma:index="3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6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7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8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9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40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1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2" nillable="true" ma:displayName="Abstract" ma:internalName="Abstract">
      <xsd:simpleType>
        <xsd:restriction base="dms:Note"/>
      </xsd:simpleType>
    </xsd:element>
    <xsd:element name="Migration_x0020_Info" ma:index="43" nillable="true" ma:displayName="Migration Info" ma:internalName="Migration_x0020_Info">
      <xsd:simpleType>
        <xsd:restriction base="dms:Note"/>
      </xsd:simpleType>
    </xsd:element>
    <xsd:element name="SISCOR_x0020_Number" ma:index="44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5" nillable="true" ma:displayName="IDBDocs Number" ma:internalName="IDBDocs_x0020_Number">
      <xsd:simpleType>
        <xsd:restriction base="dms:Text">
          <xsd:maxLength value="255"/>
        </xsd:restriction>
      </xsd:simpleType>
    </xsd:element>
    <xsd:element name="Editor1" ma:index="46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7" nillable="true" ma:displayName="Issue Date" ma:format="DateOnly" ma:internalName="Issue_x0020_Date">
      <xsd:simpleType>
        <xsd:restriction base="dms:DateTime"/>
      </xsd:simpleType>
    </xsd:element>
    <xsd:element name="Publishing_x0020_House" ma:index="48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9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50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1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Disclosed" ma:index="52" nillable="true" ma:displayName="Disclosed" ma:default="0" ma:internalName="Disclosed">
      <xsd:simpleType>
        <xsd:restriction base="dms:Boolean"/>
      </xsd:simpleType>
    </xsd:element>
    <xsd:element name="Record_x0020_Number" ma:index="53" nillable="true" ma:displayName="Record Number" ma:internalName="Record_x0020_Number">
      <xsd:simpleType>
        <xsd:restriction base="dms:Text">
          <xsd:maxLength value="255"/>
        </xsd:restriction>
      </xsd:simpleType>
    </xsd:element>
    <xsd:element name="Related_x0020_SisCor_x0020_Number" ma:index="54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  <xsd:element name="Extracted_x0020_Keywords" ma:index="55" nillable="true" ma:displayName="Extracted Keywords" ma:hidden="true" ma:internalName="Extracted_x0020_Keywords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ez"/>
                  </xsd:restriction>
                </xsd:simple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?mso-contentType ?>
<FormUrls xmlns="http://schemas.microsoft.com/sharepoint/v3/contenttype/forms/url">
  <Display>_catalogs/masterpage/ECMForms/OperationsCT/View.aspx</Display>
  <Edit>_catalogs/masterpage/ECMForms/OperationsCT/Edit.aspx</Edit>
</FormUrls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_x0020_to_x0020_Information_x00a0_Policy xmlns="cdc7663a-08f0-4737-9e8c-148ce897a09c">Public</Access_x0020_to_x0020_Information_x00a0_Policy>
    <SISCOR_x0020_Number xmlns="cdc7663a-08f0-4737-9e8c-148ce897a09c" xsi:nil="true"/>
    <b26cdb1da78c4bb4b1c1bac2f6ac5911 xmlns="cdc7663a-08f0-4737-9e8c-148ce897a09c">
      <Terms xmlns="http://schemas.microsoft.com/office/infopath/2007/PartnerControls"/>
    </b26cdb1da78c4bb4b1c1bac2f6ac5911>
    <ic46d7e087fd4a108fb86518ca413c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HA</TermName>
          <TermId xmlns="http://schemas.microsoft.com/office/infopath/2007/PartnerControls">77a11ace-c854-4e9c-9e19-c924bca0dd43</TermId>
        </TermInfo>
      </Terms>
    </ic46d7e087fd4a108fb86518ca413cc6>
    <IDBDocs_x0020_Number xmlns="cdc7663a-08f0-4737-9e8c-148ce897a09c" xsi:nil="true"/>
    <Division_x0020_or_x0020_Unit xmlns="cdc7663a-08f0-4737-9e8c-148ce897a09c">CID/CHA</Division_x0020_or_x0020_Unit>
    <Fiscal_x0020_Year_x0020_IDB xmlns="cdc7663a-08f0-4737-9e8c-148ce897a09c">2021</Fiscal_x0020_Year_x0020_IDB>
    <e46fe2894295491da65140ffd2369f49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Goods and Services</TermName>
          <TermId xmlns="http://schemas.microsoft.com/office/infopath/2007/PartnerControls">5bfebf1b-9f1f-4411-b1dd-4c19b807b799</TermId>
        </TermInfo>
      </Terms>
    </e46fe2894295491da65140ffd2369f49>
    <Other_x0020_Author xmlns="cdc7663a-08f0-4737-9e8c-148ce897a09c" xsi:nil="true"/>
    <Migration_x0020_Info xmlns="cdc7663a-08f0-4737-9e8c-148ce897a09c" xsi:nil="true"/>
    <Approval_x0020_Number xmlns="cdc7663a-08f0-4737-9e8c-148ce897a09c">4359/GR-HA</Approval_x0020_Number>
    <Phase xmlns="cdc7663a-08f0-4737-9e8c-148ce897a09c">PHASE_IMPLEMENTATION</Phase>
    <Document_x0020_Author xmlns="cdc7663a-08f0-4737-9e8c-148ce897a09c">Joseph Cedrick Guy</Document_x0020_Author>
    <b2ec7cfb18674cb8803df6b262e8b107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AG-TEC</TermName>
          <TermId xmlns="http://schemas.microsoft.com/office/infopath/2007/PartnerControls">db8b8452-d8b2-4894-b528-07e8f73b4d05</TermId>
        </TermInfo>
      </Terms>
    </b2ec7cfb18674cb8803df6b262e8b107>
    <Business_x0020_Area xmlns="cdc7663a-08f0-4737-9e8c-148ce897a09c">ESG</Business_x0020_Area>
    <Key_x0020_Document xmlns="cdc7663a-08f0-4737-9e8c-148ce897a09c">false</Key_x0020_Document>
    <Document_x0020_Language_x0020_IDB xmlns="cdc7663a-08f0-4737-9e8c-148ce897a09c">French</Document_x0020_Language_x0020_IDB>
    <Project_x0020_Document_x0020_Type xmlns="cdc7663a-08f0-4737-9e8c-148ce897a09c" xsi:nil="true"/>
    <g511464f9e53401d84b16fa9b379a574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GRF</TermName>
          <TermId xmlns="http://schemas.microsoft.com/office/infopath/2007/PartnerControls">91c131c5-8288-4ee4-8c9c-34395b8e8fd9</TermId>
        </TermInfo>
      </Terms>
    </g511464f9e53401d84b16fa9b379a574>
    <Related_x0020_SisCor_x0020_Number xmlns="cdc7663a-08f0-4737-9e8c-148ce897a09c" xsi:nil="true"/>
    <TaxCatchAll xmlns="cdc7663a-08f0-4737-9e8c-148ce897a09c">
      <Value>41</Value>
      <Value>40</Value>
      <Value>39</Value>
      <Value>8</Value>
      <Value>42</Value>
    </TaxCatchAll>
    <Operation_x0020_Type xmlns="cdc7663a-08f0-4737-9e8c-148ce897a09c">GRF</Operation_x0020_Type>
    <Package_x0020_Code xmlns="cdc7663a-08f0-4737-9e8c-148ce897a09c" xsi:nil="true"/>
    <Identifier xmlns="cdc7663a-08f0-4737-9e8c-148ce897a09c" xsi:nil="true"/>
    <Project_x0020_Number xmlns="cdc7663a-08f0-4737-9e8c-148ce897a09c">HA-L1107</Project_x0020_Number>
    <nddeef1749674d76abdbe4b239a70bc6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AG</TermName>
          <TermId xmlns="http://schemas.microsoft.com/office/infopath/2007/PartnerControls">d219a801-c2c3-4618-9f55-1bc987044feb</TermId>
        </TermInfo>
      </Terms>
    </nddeef1749674d76abdbe4b239a70bc6>
    <Record_x0020_Number xmlns="cdc7663a-08f0-4737-9e8c-148ce897a09c" xsi:nil="true"/>
    <Extracted_x0020_Keywords xmlns="cdc7663a-08f0-4737-9e8c-148ce897a09c"/>
    <_dlc_DocId xmlns="cdc7663a-08f0-4737-9e8c-148ce897a09c">EZSHARE-2053365213-1168</_dlc_DocId>
    <_dlc_DocIdUrl xmlns="cdc7663a-08f0-4737-9e8c-148ce897a09c">
      <Url>https://idbg.sharepoint.com/teams/EZ-HA-LON/HA-L1107/_layouts/15/DocIdRedir.aspx?ID=EZSHARE-2053365213-1168</Url>
      <Description>EZSHARE-2053365213-1168</Description>
    </_dlc_DocIdUrl>
    <Disclosure_x0020_Activity xmlns="cdc7663a-08f0-4737-9e8c-148ce897a09c">Procurement Plan</Disclosure_x0020_Activity>
    <Issue_x0020_Date xmlns="cdc7663a-08f0-4737-9e8c-148ce897a09c" xsi:nil="true"/>
    <KP_x0020_Topics xmlns="cdc7663a-08f0-4737-9e8c-148ce897a09c" xsi:nil="true"/>
    <Disclosed xmlns="cdc7663a-08f0-4737-9e8c-148ce897a09c">false</Disclosed>
    <Publication_x0020_Type xmlns="cdc7663a-08f0-4737-9e8c-148ce897a09c" xsi:nil="true"/>
    <Editor1 xmlns="cdc7663a-08f0-4737-9e8c-148ce897a09c" xsi:nil="true"/>
    <Region xmlns="cdc7663a-08f0-4737-9e8c-148ce897a09c" xsi:nil="true"/>
    <Webtopic xmlns="cdc7663a-08f0-4737-9e8c-148ce897a09c" xsi:nil="true"/>
    <Abstract xmlns="cdc7663a-08f0-4737-9e8c-148ce897a09c" xsi:nil="true"/>
    <Publishing_x0020_House xmlns="cdc7663a-08f0-4737-9e8c-148ce897a09c" xsi:nil="true"/>
  </documentManagement>
</p:properties>
</file>

<file path=customXml/itemProps1.xml><?xml version="1.0" encoding="utf-8"?>
<ds:datastoreItem xmlns:ds="http://schemas.openxmlformats.org/officeDocument/2006/customXml" ds:itemID="{8DDBCB65-BC80-4724-BD0E-DFA60B0E861A}"/>
</file>

<file path=customXml/itemProps2.xml><?xml version="1.0" encoding="utf-8"?>
<ds:datastoreItem xmlns:ds="http://schemas.openxmlformats.org/officeDocument/2006/customXml" ds:itemID="{D9891287-961F-42A0-8AC5-46175D9557C6}"/>
</file>

<file path=customXml/itemProps3.xml><?xml version="1.0" encoding="utf-8"?>
<ds:datastoreItem xmlns:ds="http://schemas.openxmlformats.org/officeDocument/2006/customXml" ds:itemID="{52908217-0118-4BC9-BCA7-10DC290A6203}"/>
</file>

<file path=customXml/itemProps4.xml><?xml version="1.0" encoding="utf-8"?>
<ds:datastoreItem xmlns:ds="http://schemas.openxmlformats.org/officeDocument/2006/customXml" ds:itemID="{4743EA30-AAE6-4925-83AF-CE2C54CF2F2D}"/>
</file>

<file path=customXml/itemProps5.xml><?xml version="1.0" encoding="utf-8"?>
<ds:datastoreItem xmlns:ds="http://schemas.openxmlformats.org/officeDocument/2006/customXml" ds:itemID="{CE8B3818-003D-4AF3-B1E5-71A1941F1060}"/>
</file>

<file path=customXml/itemProps6.xml><?xml version="1.0" encoding="utf-8"?>
<ds:datastoreItem xmlns:ds="http://schemas.openxmlformats.org/officeDocument/2006/customXml" ds:itemID="{94E24CBF-D041-4CD4-A4DF-12590837BF5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 Pour POD</vt:lpstr>
      <vt:lpstr>PPM 2021</vt:lpstr>
      <vt:lpstr>'PPM 2021'!Print_Titles</vt:lpstr>
    </vt:vector>
  </TitlesOfParts>
  <Company>Inter-American Development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IADB</dc:creator>
  <cp:keywords/>
  <cp:lastModifiedBy>Joseph, Cedrick Guy</cp:lastModifiedBy>
  <cp:lastPrinted>2021-02-26T16:02:00Z</cp:lastPrinted>
  <dcterms:created xsi:type="dcterms:W3CDTF">2016-05-11T19:36:09Z</dcterms:created>
  <dcterms:modified xsi:type="dcterms:W3CDTF">2021-04-28T00:27:40Z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TaxKeyword">
    <vt:lpwstr/>
  </property>
  <property fmtid="{D5CDD505-2E9C-101B-9397-08002B2CF9AE}" pid="4" name="Sub_x002d_Sector">
    <vt:lpwstr/>
  </property>
  <property fmtid="{D5CDD505-2E9C-101B-9397-08002B2CF9AE}" pid="5" name="TaxKeywordTaxHTField">
    <vt:lpwstr/>
  </property>
  <property fmtid="{D5CDD505-2E9C-101B-9397-08002B2CF9AE}" pid="6" name="Country">
    <vt:lpwstr>42;#HA|77a11ace-c854-4e9c-9e19-c924bca0dd43</vt:lpwstr>
  </property>
  <property fmtid="{D5CDD505-2E9C-101B-9397-08002B2CF9AE}" pid="7" name="Fund_x0020_IDB">
    <vt:lpwstr/>
  </property>
  <property fmtid="{D5CDD505-2E9C-101B-9397-08002B2CF9AE}" pid="8" name="Series_x0020_Operations_x0020_IDB">
    <vt:lpwstr/>
  </property>
  <property fmtid="{D5CDD505-2E9C-101B-9397-08002B2CF9AE}" pid="9" name="Function Operations IDB">
    <vt:lpwstr>8;#Goods and Services|5bfebf1b-9f1f-4411-b1dd-4c19b807b799</vt:lpwstr>
  </property>
  <property fmtid="{D5CDD505-2E9C-101B-9397-08002B2CF9AE}" pid="10" name="Sector_x0020_IDB">
    <vt:lpwstr/>
  </property>
  <property fmtid="{D5CDD505-2E9C-101B-9397-08002B2CF9AE}" pid="11" name="Sub-Sector">
    <vt:lpwstr>41;#AG-TEC|db8b8452-d8b2-4894-b528-07e8f73b4d05</vt:lpwstr>
  </property>
  <property fmtid="{D5CDD505-2E9C-101B-9397-08002B2CF9AE}" pid="13" name="Fund IDB">
    <vt:lpwstr>40;#GRF|91c131c5-8288-4ee4-8c9c-34395b8e8fd9</vt:lpwstr>
  </property>
  <property fmtid="{D5CDD505-2E9C-101B-9397-08002B2CF9AE}" pid="14" name="Sector IDB">
    <vt:lpwstr>39;#AG|d219a801-c2c3-4618-9f55-1bc987044feb</vt:lpwstr>
  </property>
  <property fmtid="{D5CDD505-2E9C-101B-9397-08002B2CF9AE}" pid="15" name="_dlc_DocIdItemGuid">
    <vt:lpwstr>723273f1-a634-49dd-b3fc-bafd5ea3a4f3</vt:lpwstr>
  </property>
  <property fmtid="{D5CDD505-2E9C-101B-9397-08002B2CF9AE}" pid="16" name="Disclosure Activity">
    <vt:lpwstr>Procurement Plan</vt:lpwstr>
  </property>
  <property fmtid="{D5CDD505-2E9C-101B-9397-08002B2CF9AE}" pid="18" name="ContentTypeId">
    <vt:lpwstr>0x0101001A458A224826124E8B45B1D613300CFC0050BF0AB701F5D748AB78EAB9E24BBD43</vt:lpwstr>
  </property>
  <property fmtid="{D5CDD505-2E9C-101B-9397-08002B2CF9AE}" pid="19" name="Series Operations IDB">
    <vt:lpwstr/>
  </property>
</Properties>
</file>