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412" activeTab="1"/>
  </bookViews>
  <sheets>
    <sheet name="Instruções" sheetId="4" r:id="rId1"/>
    <sheet name="Detalhes Plano de Aquisições" sheetId="1" r:id="rId2"/>
    <sheet name="Sheet1" sheetId="5" state="hidden" r:id="rId3"/>
    <sheet name="Folha de Comentários" sheetId="6" r:id="rId4"/>
  </sheets>
  <definedNames>
    <definedName name="capacitacao">'Detalhes Plano de Aquisições'!$E$161:$E$169</definedName>
    <definedName name="_xlnm.Print_Area" localSheetId="1">'Detalhes Plano de Aquisições'!$A$11:$Q$144</definedName>
  </definedNames>
  <calcPr calcId="145621"/>
</workbook>
</file>

<file path=xl/calcChain.xml><?xml version="1.0" encoding="utf-8"?>
<calcChain xmlns="http://schemas.openxmlformats.org/spreadsheetml/2006/main">
  <c r="A8" i="6" l="1"/>
  <c r="A9" i="6"/>
  <c r="A10" i="6"/>
  <c r="G124" i="1" l="1"/>
  <c r="H34" i="1" l="1"/>
  <c r="H33" i="1"/>
  <c r="H21" i="1"/>
  <c r="H20" i="1"/>
  <c r="H19" i="1"/>
  <c r="H17" i="1"/>
  <c r="H144" i="1" l="1"/>
  <c r="H134" i="1" l="1"/>
  <c r="H101" i="1"/>
  <c r="H55" i="1"/>
  <c r="H37" i="1"/>
  <c r="H24" i="1"/>
  <c r="H145" i="1" l="1"/>
</calcChain>
</file>

<file path=xl/sharedStrings.xml><?xml version="1.0" encoding="utf-8"?>
<sst xmlns="http://schemas.openxmlformats.org/spreadsheetml/2006/main" count="1053" uniqueCount="409">
  <si>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</si>
  <si>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</si>
  <si>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</si>
  <si>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</si>
  <si>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</si>
  <si>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</si>
  <si>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</si>
  <si>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</si>
  <si>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</si>
  <si>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</si>
  <si>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</si>
  <si>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</si>
  <si>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</si>
  <si>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</si>
  <si>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</si>
  <si>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</si>
  <si>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</si>
  <si>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</si>
  <si>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INFORMAÇÃO PARA PREENCHIMENTO INICIAL DO PLANO DE AQUISIÇÕES (EM CURSO E/OU ÚLTIMO APRESENTADO)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</si>
  <si>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</si>
  <si>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</si>
  <si>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</si>
  <si>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</si>
  <si>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</si>
  <si>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</si>
  <si>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</si>
  <si>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</si>
  <si>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</si>
  <si>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</si>
  <si>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</si>
  <si>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</si>
  <si>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</si>
  <si>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</si>
  <si>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</si>
  <si>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</si>
  <si>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Montante Estimado 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</si>
  <si>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</si>
  <si>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</si>
  <si>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</si>
  <si>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</si>
  <si>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</si>
  <si>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</si>
  <si>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</si>
  <si>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</si>
  <si>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</si>
  <si>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</si>
  <si>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</si>
  <si>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</si>
  <si>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</si>
  <si>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</si>
  <si>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</si>
  <si>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</si>
  <si>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</si>
  <si>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</si>
  <si>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</si>
  <si>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</si>
  <si>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</si>
  <si>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</si>
  <si>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</si>
  <si>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</si>
  <si>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</si>
  <si>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</si>
  <si>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</si>
  <si>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</si>
  <si>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</si>
  <si>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Objeto da Transferência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</si>
  <si>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</si>
  <si>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</si>
  <si>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</si>
  <si>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</si>
  <si>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</si>
  <si>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</si>
  <si>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</si>
  <si>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</si>
  <si>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</si>
  <si>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</si>
  <si>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</si>
  <si>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</si>
  <si>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</si>
  <si>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</si>
  <si>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</si>
  <si>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</si>
  <si>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</si>
  <si>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</si>
  <si>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</si>
  <si>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</si>
  <si>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</si>
  <si>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</si>
  <si>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</si>
  <si>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</si>
  <si>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</si>
  <si>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</si>
  <si>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</si>
  <si>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</si>
  <si>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</si>
  <si>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</si>
  <si>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</si>
  <si>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</si>
  <si>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</si>
  <si>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</si>
  <si>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</si>
  <si>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</si>
  <si>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</si>
  <si>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</si>
  <si>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</si>
  <si>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</si>
  <si>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</si>
  <si>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</si>
  <si>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</si>
  <si>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</si>
  <si>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</si>
  <si>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</si>
  <si>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</si>
  <si>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</si>
  <si>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</si>
  <si>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</si>
  <si>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</si>
  <si>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</si>
  <si>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</si>
  <si>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</si>
  <si>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</si>
  <si>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</si>
  <si>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</si>
  <si>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</si>
  <si>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</si>
  <si>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</si>
  <si>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</si>
  <si>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</si>
  <si>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</si>
  <si>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</si>
  <si>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</si>
  <si>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</si>
  <si>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</si>
  <si>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</si>
  <si>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</si>
  <si>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</si>
  <si>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</si>
  <si>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</si>
  <si>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</si>
  <si>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</si>
  <si>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</si>
  <si>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[indicar]</t>
  </si>
  <si>
    <r>
      <t xml:space="preserve">Método 
</t>
    </r>
    <r>
      <rPr>
        <i/>
        <sz val="12"/>
        <color indexed="9"/>
        <rFont val="Times New Roman"/>
        <family val="1"/>
      </rPr>
      <t>(Selecionar uma das Opções)</t>
    </r>
    <r>
      <rPr>
        <sz val="12"/>
        <color indexed="9"/>
        <rFont val="Times New Roman"/>
        <family val="1"/>
      </rPr>
      <t>*</t>
    </r>
  </si>
  <si>
    <t>2.3.1</t>
  </si>
  <si>
    <t>Contrato de Empréstimo: 2646/OC-BR</t>
  </si>
  <si>
    <t>Atualização Nº: 8</t>
  </si>
  <si>
    <t>UEPSAM</t>
  </si>
  <si>
    <t>Obras complementares dos Troncos Cidade Nova e São Cristóvão/Tijuca</t>
  </si>
  <si>
    <t>Construção do Sistema Esgotamento Sanitário de Alcântara</t>
  </si>
  <si>
    <t>Interligação da coleta de Esgoto da área do Conjunto Habitacional Trio e Ouro e Adjacências (SJM), ao tronco Sarapuí</t>
  </si>
  <si>
    <t>Montante Estimado em US$ X milhão</t>
  </si>
  <si>
    <t>fev-16</t>
  </si>
  <si>
    <t>out-13</t>
  </si>
  <si>
    <t>Programa de Saneamento Ambiental dos Municípios do Entorno da Baía de Guanabara</t>
  </si>
  <si>
    <t>CONTRATO DE EMPRÉSTIMO: 2646/OC-BR</t>
  </si>
  <si>
    <t>1.1 Construção do tronco Cidade Nova e adequação da rede de coleta de esgotos da região</t>
  </si>
  <si>
    <t>1.2 Obras complementares dos Troncos Cidade Nova e São Cristóvão/Tijuca</t>
  </si>
  <si>
    <t>Item inserido na atualização do PA 5, desmembrado da atividade 2.2 que atenderá à implementação dos TRs para as ETES Barra, Alegria Sarapui, Ilha, Penha, Pavuna e Sistema de Esgotamento Sanitário da Zona Sul.</t>
  </si>
  <si>
    <t>Equipamentos de Informática e Comunicação diversos</t>
  </si>
  <si>
    <t>Móveis de escritório para o novo prédio da UEPSAM</t>
  </si>
  <si>
    <t>Outros Móveis de escritório</t>
  </si>
  <si>
    <t>Materiais de apoio a UEPSAM</t>
  </si>
  <si>
    <t>Modernizaçao da infraestrutura informática nos municípios beneficiários (09 municípios)</t>
  </si>
  <si>
    <t>Mobiliário e Equipamentos para Municípios Beneficiários (08 municípios)</t>
  </si>
  <si>
    <t xml:space="preserve">Equipamentos de medição de vazão de Rios </t>
  </si>
  <si>
    <t>Equipamentos para o laboratório do INEA</t>
  </si>
  <si>
    <t>set-13</t>
  </si>
  <si>
    <t>set-14</t>
  </si>
  <si>
    <t>abr-15</t>
  </si>
  <si>
    <t>out-15</t>
  </si>
  <si>
    <t>1,1</t>
  </si>
  <si>
    <t>Ata de Registro de preços</t>
  </si>
  <si>
    <t>2.6 Mobiliário e Equipamentos para Municípios Beneficiários (08 municípios)</t>
  </si>
  <si>
    <t>2.8 Equipamentos para o laboratório do INEA</t>
  </si>
  <si>
    <t>Método de Aquisição mudado  para LPN, pois o valor da contratação excede o previsto para a modalidade CP.</t>
  </si>
  <si>
    <t>Item inserido na atualização do PA 8.</t>
  </si>
  <si>
    <t>Item inserido na atualização do PA 5, devido a necessidade de serviços complementares no projeto Tronco Cidade Nova.</t>
  </si>
  <si>
    <t xml:space="preserve">Aluguel de Automóveis </t>
  </si>
  <si>
    <t xml:space="preserve">Combustível </t>
  </si>
  <si>
    <t>Capacitação para UEPSAM</t>
  </si>
  <si>
    <t>Adiantamento para pequenas despesas</t>
  </si>
  <si>
    <t>Passagens aéreas</t>
  </si>
  <si>
    <t>Outros Serviços de Suporte para Gestão ao Programa</t>
  </si>
  <si>
    <t>Serviços de Mapeamentos Geofísicos de Interferências, Estratigráfico e de Elementos Arqueológicos no traçado do Coletor Tronco C. Nova</t>
  </si>
  <si>
    <t>Análise de amostras de solo e água subterrânea</t>
  </si>
  <si>
    <t>Prestação de Serviço de Apoio às ações de gestão de comunicação do PSAM</t>
  </si>
  <si>
    <t>Diagnóstico e Limpeza do Sistema de Esgotamento Sanitário de Cidade Nova</t>
  </si>
  <si>
    <t>Implantação dos processos digitais para o licenciamento e a fiscalização do INEA</t>
  </si>
  <si>
    <t>Apoio aos Levantamentos Planialtimétricos</t>
  </si>
  <si>
    <t>74</t>
  </si>
  <si>
    <t>set-12</t>
  </si>
  <si>
    <t>mai-13</t>
  </si>
  <si>
    <t>ago-13</t>
  </si>
  <si>
    <t>ago-15</t>
  </si>
  <si>
    <t>3.7.Aquisição de Assinatura anual do Software ArcGIS-Online</t>
  </si>
  <si>
    <t xml:space="preserve">Qualquer outros serviços que a UEPSAM necessite como suporte para execução de suas atividades. Como modalidade EXA, será informado ao Banco na oportunidade da solicitação da Não Objeção. Ítem aprovado conforme CBR-4384 de 10/12/12. </t>
  </si>
  <si>
    <t>3.8 Serviços de Mapeamentos Geofísicos de Interferências, Estratigráfico e de Elementos Arqueológicos no traçado do Coletor Tronco C. Nova</t>
  </si>
  <si>
    <t>Atividade inserida na atualização do PA 5, incluída no projeto do Construção do tronco Cidade Nova e readequação da rede de coleta de esgotos da região</t>
  </si>
  <si>
    <t>3.9 Análise de amostras de solo e água subterrânea</t>
  </si>
  <si>
    <t>3.10 Prestação de Serviço de Apoio às ações de gestão de comunicação do PSAM</t>
  </si>
  <si>
    <t>3.1 Diagnóstico e Limpeza do Sistema de Esgotamento Sanitário de Cidade Nova</t>
  </si>
  <si>
    <t>3.12 Implantação dos processos digitais para o licenciamento e a fiscalização do INEA</t>
  </si>
  <si>
    <t>3.13 Apoio aos Lervantamentos Planoaltimétricos</t>
  </si>
  <si>
    <t>Atividade inserida na atualização do PA 5, incluída no projeto de Consultorias para Comunicação Social (Item 1.2).</t>
  </si>
  <si>
    <t>Item inserido na atualização do PA 6.</t>
  </si>
  <si>
    <t>Item mudado do grupo de consultoria para serviço, conforme orientação do BID em missão de 10 a 12/11 - atualização do PA 7.</t>
  </si>
  <si>
    <t>Capacitações em formulação e execução de projetos nos municípios beneficiários (até 16)</t>
  </si>
  <si>
    <t>6.1 Capacitações em formulação e execução de projetos nos municípios beneficiários (até 16)</t>
  </si>
  <si>
    <t>Assessoria ao Coordenador Executivo</t>
  </si>
  <si>
    <t>5.1 Assessoria ao Coordenador Executivo</t>
  </si>
  <si>
    <t>O Contrato com o consultor Fidel Lerner foi prorrogado até set-14, aprovado de acordo com CBR-4156/2013 de 18/11/2013.</t>
  </si>
  <si>
    <t>Consultoria de Apoio aos processos de contratações modelo BID</t>
  </si>
  <si>
    <t xml:space="preserve">Apoio ao desenvolvimento dos Planos Municipais de Saneamento Básico  e Estudos Regionais de saneamento dos municipios </t>
  </si>
  <si>
    <t>Auditoria para análise e apresentação de laudo pericial do Sistema integrado de Gestão</t>
  </si>
  <si>
    <t>5.4 Auditoria para análise e apresentação de laudo pericial do Sistema integrado de Gestão</t>
  </si>
  <si>
    <t>Item inserido na atualização do PA 5.</t>
  </si>
  <si>
    <t>Serão realizadas várias seleções de empresas apara atendimento aos diversos municípios, não ultrapassando cada seleção o montnte de US$ 200 mil.</t>
  </si>
  <si>
    <t>Consultoria Individual de Engenharia para Orientação e Avaliações Técnicas à Concepções, Estudos e Projetos de Soluções em Topografia para o PSAM.</t>
  </si>
  <si>
    <t>Consultoria Individual de Engenharia para Orientação e Avaliações Técnicas à Concepções, Estudos e Projetos de Soluções Geotécnicas para o PSAM.</t>
  </si>
  <si>
    <t>Consultoria Individual de Engenharia para Orientação de Fundações e Estruturas.</t>
  </si>
  <si>
    <t xml:space="preserve">Consultoria para Apoio à Formulação de Novos Modelos Institucionais para o Saneamento Ambiental da Baia de Guanabara </t>
  </si>
  <si>
    <t>5.8 Consultoria Individual de Engenharia para Orientação de Fundações e Estruturas.</t>
  </si>
  <si>
    <t xml:space="preserve">5.11 Consultoria para Apoio à Formulação de Novos Modelos Institucionais para o Saneamento Ambiental da Baia de Guanabara </t>
  </si>
  <si>
    <t>Elaboração do Hotsite</t>
  </si>
  <si>
    <t>abr-13</t>
  </si>
  <si>
    <t>Diagnóstico para o monitoramento e avaliação dos efluentes industriais</t>
  </si>
  <si>
    <t>Outros Serviços de Consultoria para Sustentabilidade das Politicas Municipais de Saneamento (até 10)</t>
  </si>
  <si>
    <t>Outras consultorias para UEPSAM</t>
  </si>
  <si>
    <t>5.13 Outros Serviços de Consultoria para Sustentabilidade das Politicas Municipais de Saneamento (até 10)</t>
  </si>
  <si>
    <t>Outros Serviços de Consultoria para o Fortalecimento Institucional dos Municípios(até 10)</t>
  </si>
  <si>
    <t>Consultoria de Apoio ao Gerenciamento e Supervisão</t>
  </si>
  <si>
    <t>Auditoria de Qualidade Sócio - Ambiental - Alcântara</t>
  </si>
  <si>
    <t>Auditoria de Qualidade Sócio-Ambiental - Cidade Nova</t>
  </si>
  <si>
    <t>Auditoria de Qualidade Sócio-Ambiental - Baixada Fluminense</t>
  </si>
  <si>
    <t>Estudo de concepção da Bacia do Acarí</t>
  </si>
  <si>
    <t>Elaboração do projeto executivo do sistema de esgotamento sanitário da ETE Pavuna - Sistema complementar (lote 5)</t>
  </si>
  <si>
    <t>Ampliação do Projeto Agenda Água nas Escolas nas áreas de atuação do PSAM</t>
  </si>
  <si>
    <t>out-14</t>
  </si>
  <si>
    <t>Elaboração de Pesquisas Qualitativas e Quantitativas de Disposição a Pagar - DAP</t>
  </si>
  <si>
    <t>Outros Estudos e Consultorias para Apoio ao Gerenciamento e Supervisão</t>
  </si>
  <si>
    <t>dez-13</t>
  </si>
  <si>
    <t>4.10 Outros Estudos e Consultorias para Apoio ao Gerenciamento e Supervisão</t>
  </si>
  <si>
    <t>Outros Estudos e Consultorias de Apoio ao Gerenciamento e Supervisão (aprovado no CBR-3082/13 de 23/08/13).</t>
  </si>
  <si>
    <t>Estudo de concepção da Bacia do rio Botas - Nova Iguaçu</t>
  </si>
  <si>
    <t>Projeto básico para Sistema de Esgotamento do Rio Roncador - Magé</t>
  </si>
  <si>
    <t>4.11 Estudo de concepção da Bacia do rio Botas - Nova Iguaçu</t>
  </si>
  <si>
    <t>4.12 Estudo de concepção da Bacia do rio Botas - Nova Iguaçu</t>
  </si>
  <si>
    <t>Consultoria para Apoio às Ações de Comunicação</t>
  </si>
  <si>
    <t>Publicidade do PSAM em periódico especializado</t>
  </si>
  <si>
    <t>4.15 Publicidade do PSAM em periódico especializado</t>
  </si>
  <si>
    <t>Atividade inserida na atualização do PA 5, incluída no projeto de Consultorias para Comunicação Social (Item 1.2). Na atualização do PA 7, o valor desta consultoria foi ampliado para atender todo o período do Programa, sem que seja necessária nova Não Objeção a cada ano, tendo em vista a continuidade e experiência. Conforme orientações do BID, a cada ciclo, a contratada deverá apresentar um Plano de Trabalho para que seja avaliado o desempenho e a necessidade da continuação.</t>
  </si>
  <si>
    <t>Fortalecimento Institucional da CEDAE para adequação à Lei 11.445</t>
  </si>
  <si>
    <t>Desenho da estratégia para a gestão dos lodos produzidos nas ETE's da CEDAE na área de abrangência do PSAM e início de implementação</t>
  </si>
  <si>
    <t>Programa de Melhoria da Eficiência na Gestão Comercial e Operacional do Sistema Distribuidor de Água da CEDAE</t>
  </si>
  <si>
    <t>Campanha de Promoção do Uso Racional da Água</t>
  </si>
  <si>
    <t>Certificação dos processos de gestão ambiental da CEDAE - Etapa 1</t>
  </si>
  <si>
    <t>4.20 Certificação dos processos de gestão ambiental da CEDAE - Etapa 1</t>
  </si>
  <si>
    <t>Ítem inserido na atualização do PA 5, desmembrado da atividade 2.2 que atenderá à implementação dos TRs para as ETES Barra, Alegria Sarapui, Ilha, Penha, Pavuna e Sistema de Esgotamento Sanitário da Zona Sul.</t>
  </si>
  <si>
    <t>Melhorias para o monitoramento da Qualidade dos Corpos Hídricos</t>
  </si>
  <si>
    <t>Melhorias para Gestão estratégica do INEA</t>
  </si>
  <si>
    <t>Programa de Melhoria do laboratório do INEA para análise da qualidade da água</t>
  </si>
  <si>
    <t>Implantação do sistema gerencial da SEA</t>
  </si>
  <si>
    <t>Estudo para Ampliação da Regulação dos Serviços de Saneamento no Estado</t>
  </si>
  <si>
    <t>Auditoria do PSAM</t>
  </si>
  <si>
    <t>Avaliação Intermediária</t>
  </si>
  <si>
    <t>Convênio</t>
  </si>
  <si>
    <t>4.23 Programa de Melhoria do laboratório do INEA para análise da qualidade da água</t>
  </si>
  <si>
    <t>Atividade inserida na atualização do PA 5, incluída no projeto de Fortalecimento das Ações do INEA (Item 1.8)</t>
  </si>
  <si>
    <t>4.28 Avaliação Intermediária</t>
  </si>
  <si>
    <t>Item com prazo alterado, conforme orientação do BID em missão de 10 a 12/11 - atualização do PA 7.</t>
  </si>
  <si>
    <t>Apoio a elaboração dos Planos Municipais de Saneamento Básico (água e esgoto) para Magé, Guapimirim, Tanguá, Cachoeiras de Macacú e Rio Bonito</t>
  </si>
  <si>
    <t>Apoio a elaboração do Plano Municipal de Saneamento Básico (água e esgoto) para N. Iguaçu</t>
  </si>
  <si>
    <t>Estudos Regionais visando os Planos de Saneamento Básico (água e esgoto) para Mesquita, Nilópolis, S. J. Meriti, B. Roxo e Duque de Caxias</t>
  </si>
  <si>
    <t>Apoio a elaboração do Plano Municipal de Saneamento Básico(A, E,D,R) para Niterói</t>
  </si>
  <si>
    <t>Apoio a elaboração do Plano Municipal de Saneamento Básico (A,E,D,R)  para D. Caxias</t>
  </si>
  <si>
    <t>Apoio à elaboração dos PMSBs de Mágé, Rio Bonito, C. Macacu, Guapimirim e Tanguá (resíduos e drenagem)</t>
  </si>
  <si>
    <t>Elaboração de projeto executivo do Sistema de Esgotamento Sanitário da ETE Pavuna - Caxias Leste (lote 1)</t>
  </si>
  <si>
    <t>Elaboração de projeto executivo  do Sistema de Esgotamento Sanitário da ETE Pavuna - Caxias Oeste e São João de Meriti (lote 2)</t>
  </si>
  <si>
    <t>Elaboração de projeto executivo  do Sistema de Esgotamento Sanitário da ETE Pavuna - Rio de Janeiro (lote 3)</t>
  </si>
  <si>
    <t>Projeto da bacia do rio Sarapuí - São João de Meriti (lote 4)</t>
  </si>
  <si>
    <t>Elaboração de projetos de engenharia para obras no município São Gonçalo (Sistema Alcântara)</t>
  </si>
  <si>
    <t>Melhoria cadastros IPTU nos municípios beneficiários</t>
  </si>
  <si>
    <t xml:space="preserve">Construção do tronco Cidade Nova </t>
  </si>
  <si>
    <t>Revisão do Projeto coletor do tronco  Pavuna (lote 6)</t>
  </si>
  <si>
    <t>Ampliação do Projeto Agenda Água nas Escolas nas áreas de atuação do PSAM - Fase 2</t>
  </si>
  <si>
    <t>BRA-9951</t>
  </si>
  <si>
    <t>BRA-6494</t>
  </si>
  <si>
    <t>BRA-2269</t>
  </si>
  <si>
    <t>BRA-6445</t>
  </si>
  <si>
    <t>Consultoria Individual de Engenharia Elétrica  e Automação EE e Processos.</t>
  </si>
  <si>
    <t>BRA-10865</t>
  </si>
  <si>
    <t>BRA-2761</t>
  </si>
  <si>
    <t>BRA-9842</t>
  </si>
  <si>
    <t>BRA-9878</t>
  </si>
  <si>
    <t>BRA-9843</t>
  </si>
  <si>
    <t>BRA-2440</t>
  </si>
  <si>
    <t>Não Tem</t>
  </si>
  <si>
    <t>BRB-2454</t>
  </si>
  <si>
    <t>BRB-2406 BRB 2403</t>
  </si>
  <si>
    <t>BRB-2388</t>
  </si>
  <si>
    <t>BRB-2532</t>
  </si>
  <si>
    <t>BR-10565</t>
  </si>
  <si>
    <t>BR-10507</t>
  </si>
  <si>
    <t>BR-10612</t>
  </si>
  <si>
    <t>BR-10329</t>
  </si>
  <si>
    <t>BR-10298</t>
  </si>
  <si>
    <t>BR-10999</t>
  </si>
  <si>
    <t>BR-10299</t>
  </si>
  <si>
    <t>BR-10168</t>
  </si>
  <si>
    <t>Não tem</t>
  </si>
  <si>
    <t>Apoio ao detalhamento das Proposições de Projetos e Recursos relacionados com a Tecnologia da Informação nos Municípios beneficiários</t>
  </si>
  <si>
    <t>BR-10330</t>
  </si>
  <si>
    <t>Ampliação da rede de coleta para ETE Pavuna - Rio de Janeiro (Obras lote 3)</t>
  </si>
  <si>
    <t>Extensão do Coletor Tronco Pavuna - Fase 1 (Obra lote 6)</t>
  </si>
  <si>
    <t>Consultoria Individual em Planejamento e Controle ao PSAM- Coordenação Executiva</t>
  </si>
  <si>
    <t xml:space="preserve">Consultoria para Apoio à Formulação do conceito estratégico com vistas a continuidade do Saneamento Ambiental da Baia de Guanabara </t>
  </si>
  <si>
    <t>Acompanhamento Técnico das Obras do Aterro de Sustentação da ETE Alcântara (Até 02 consultores)</t>
  </si>
  <si>
    <t>BR-10512</t>
  </si>
  <si>
    <t>BR-10114</t>
  </si>
  <si>
    <t>BRA-9960</t>
  </si>
  <si>
    <t>BR-10166</t>
  </si>
  <si>
    <t>BR-10597</t>
  </si>
  <si>
    <t>BRA-9930</t>
  </si>
  <si>
    <t>E-07/000/551/2012</t>
  </si>
  <si>
    <t>E-07/000.013/2012</t>
  </si>
  <si>
    <t>E-07/001.228/2013</t>
  </si>
  <si>
    <t>E-07/000.222/2013</t>
  </si>
  <si>
    <t>E-07/001/233/2013</t>
  </si>
  <si>
    <t>E-07/000/567/2012</t>
  </si>
  <si>
    <t>E-07/001.247/2013</t>
  </si>
  <si>
    <t>E-07/013/038/2014</t>
  </si>
  <si>
    <t>E-07/013.096/2014</t>
  </si>
  <si>
    <t>E-07/001.234/2014</t>
  </si>
  <si>
    <t>E-07/013.011/2013</t>
  </si>
  <si>
    <t>E-07/013.007/2014</t>
  </si>
  <si>
    <t>E-07/013.095/2014</t>
  </si>
  <si>
    <t>E-07/001.303/2013</t>
  </si>
  <si>
    <t>E-07/000.277/2011</t>
  </si>
  <si>
    <t>E-07/000.327/2011</t>
  </si>
  <si>
    <t>E-07/000.634/2011</t>
  </si>
  <si>
    <t>E-07/001.229/2013</t>
  </si>
  <si>
    <t>E-07/001.221/2013</t>
  </si>
  <si>
    <t>E-07/000.362/2011</t>
  </si>
  <si>
    <t>BR-10328</t>
  </si>
  <si>
    <t>E-07/001.576/2013</t>
  </si>
  <si>
    <t>E-07/001.415/2013</t>
  </si>
  <si>
    <t>E-07/000.428/2012</t>
  </si>
  <si>
    <t>E-07/001.230/2013</t>
  </si>
  <si>
    <t>E-07/001.435/2013</t>
  </si>
  <si>
    <t>E-07/001.586/2013  E-07/013.008/2014</t>
  </si>
  <si>
    <t>E-07/000.600/2012</t>
  </si>
  <si>
    <t>E-07/000.615/2012</t>
  </si>
  <si>
    <t>Total PA</t>
  </si>
  <si>
    <t>Quantidade Lotes</t>
  </si>
  <si>
    <t>Consultoria Individual de Engenharia para Orientação e Avaliações Técnicas à Concepções, Estudos e Projetos de Soluções Mecânicas para o PSAM.</t>
  </si>
  <si>
    <t>Acompanhamento Técnico das Obras do aterro de Sustentação da ETE Alcântara (Até 2 Consultores)</t>
  </si>
  <si>
    <t>E-07/013.090/2015                                  E-07/013.090/2015</t>
  </si>
  <si>
    <t>Ampliação da rede de coleta para ETE Pavuna - Duque de Caxias Leste (Lote 1)</t>
  </si>
  <si>
    <t>Ampliação da rede de coleta para ETE Pavuna - Duque de Caxias Oeste (Lote 2)</t>
  </si>
  <si>
    <t>CD ex post? 100% BID? Data de contrato? Contrato em execução?</t>
  </si>
  <si>
    <t>jul-16</t>
  </si>
  <si>
    <t>mar-16</t>
  </si>
  <si>
    <t>jun-16</t>
  </si>
  <si>
    <t>RETIRAR ITEM DO PA (Contratação pelo BID)</t>
  </si>
  <si>
    <t>dez-15</t>
  </si>
  <si>
    <t>4.40</t>
  </si>
  <si>
    <t>mai-16</t>
  </si>
  <si>
    <t>E-07/013.36/2015</t>
  </si>
  <si>
    <t>E-07/013.110/2014</t>
  </si>
  <si>
    <t>TIRAR DO PA</t>
  </si>
  <si>
    <t>TIRAR</t>
  </si>
  <si>
    <t>3.3 Capacitação para UEPSAM</t>
  </si>
  <si>
    <t xml:space="preserve">3.4 Adiantamento para pequenas Despesas </t>
  </si>
  <si>
    <t>Retirada no PA 08 por não tratar-se de aquisição do Programa, e sim de previsão de despesas correntes - CBR 3728/2015.</t>
  </si>
  <si>
    <t>E-07/013.74/2014</t>
  </si>
  <si>
    <t>Inscrição em Curso de Mercado</t>
  </si>
  <si>
    <t>E-07/001.172/2013</t>
  </si>
  <si>
    <t xml:space="preserve">E-07/001.442/2013        </t>
  </si>
  <si>
    <t>E-07/013.014/2013</t>
  </si>
  <si>
    <t>E-07/013.14/2013</t>
  </si>
  <si>
    <t>E-07/013.63/2014 E-07/013.87/2014  E-07/013.95/2014</t>
  </si>
  <si>
    <t xml:space="preserve">E-07/013.8/2013    E-07/013.4/2015          </t>
  </si>
  <si>
    <t xml:space="preserve">E-07/013.96/2015        </t>
  </si>
  <si>
    <t>E-07/000.227/2013</t>
  </si>
  <si>
    <t>E-07/013.042/2015</t>
  </si>
  <si>
    <t>E-07/013.041/2015</t>
  </si>
  <si>
    <t>E-07/013.011/2015</t>
  </si>
  <si>
    <t>E-07/013.21/2015</t>
  </si>
  <si>
    <t>E-07/013.038/2015</t>
  </si>
  <si>
    <t>E-07/013.119/2015</t>
  </si>
  <si>
    <t>Aquisição de Assinatura anual do Software ArcGIS Online</t>
  </si>
  <si>
    <t xml:space="preserve">E-07/013.12/2013    E-07/013.106/2014          </t>
  </si>
  <si>
    <t>E-07/001.349/2013</t>
  </si>
  <si>
    <t>E-07/001.313/2013</t>
  </si>
  <si>
    <t>BR-11049</t>
  </si>
  <si>
    <t xml:space="preserve">E-07/013.672015       </t>
  </si>
  <si>
    <t xml:space="preserve">E-07/013.100/2014        </t>
  </si>
  <si>
    <t xml:space="preserve">CD  Ex-Post - Trata-se de Aquisição em Inscrição de Curso de Mercado, com valor estimado em até U$ 100 mil - CBR 3728/2015 </t>
  </si>
  <si>
    <t>AF-200</t>
  </si>
  <si>
    <t>Atualizado em: 29/10/2015</t>
  </si>
  <si>
    <t>Atualizado por:  Flávio B. Silveira</t>
  </si>
  <si>
    <t>Implantação de nota  fiscal Eletrônica</t>
  </si>
  <si>
    <t>5.5 Consultoria Individual de Engenharia para Orientação e Avaliações Técnicas à Concepções, Estudos e Projetos de Soluções em Topografia para o PSAM.</t>
  </si>
  <si>
    <t>5.6 Consultoria Individual de Engenharia para Orientação e Avaliações Técnicas à Concepções, Estudos e Projetos de Soluções Geotécnicas para o PSAM.</t>
  </si>
  <si>
    <t>5.7 Consultoria Individual de Engenharia para Orientação e Avaliações Técnicas à Concepções, Estudos e Projetos de Soluções Mecânicas para o PSAM.</t>
  </si>
  <si>
    <t>5.9 Consultoria Individual de Engenharia Elétrica e Automação EE e Processos.</t>
  </si>
  <si>
    <t>3. Serviços que Não são de Consultoria</t>
  </si>
  <si>
    <t xml:space="preserve">Método de Aquisição SBQC - (AF200, indicada no PA 07, não refere-se à método de Aquisição do Banco) - CBR 3728/2015 </t>
  </si>
  <si>
    <t>4.26 Auditoria do PSAM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</si>
</sst>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-416]mmm\-yy;@"/>
    <numFmt numFmtId="166" formatCode="0.0"/>
    <numFmt numFmtId="167" formatCode="[$-416]d\-mmm;@"/>
    <numFmt numFmtId="168" formatCode="#,##0.00_ ;\-#,##0.0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164" fontId="44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Fill="1"/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vertical="center" wrapText="1"/>
    </xf>
    <xf numFmtId="0" fontId="32" fillId="0" borderId="0" xfId="38" applyFont="1"/>
    <xf numFmtId="0" fontId="33" fillId="0" borderId="0" xfId="38" applyFont="1" applyFill="1" applyBorder="1" applyAlignment="1">
      <alignment horizontal="left" vertical="center" wrapText="1"/>
    </xf>
    <xf numFmtId="0" fontId="32" fillId="0" borderId="28" xfId="38" applyFont="1" applyBorder="1"/>
    <xf numFmtId="0" fontId="30" fillId="0" borderId="28" xfId="0" applyFont="1" applyBorder="1"/>
    <xf numFmtId="0" fontId="0" fillId="0" borderId="0" xfId="0"/>
    <xf numFmtId="0" fontId="21" fillId="0" borderId="0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2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vertical="center" wrapText="1"/>
    </xf>
    <xf numFmtId="0" fontId="23" fillId="0" borderId="0" xfId="0" applyFont="1"/>
    <xf numFmtId="0" fontId="29" fillId="27" borderId="32" xfId="44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9" fillId="27" borderId="25" xfId="44" applyFont="1" applyFill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7" fillId="27" borderId="31" xfId="0" applyFont="1" applyFill="1" applyBorder="1" applyAlignment="1">
      <alignment horizontal="center" vertical="center"/>
    </xf>
    <xf numFmtId="0" fontId="29" fillId="27" borderId="26" xfId="44" applyFont="1" applyFill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9" fillId="27" borderId="18" xfId="44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8" fillId="0" borderId="13" xfId="1" applyFont="1" applyFill="1" applyBorder="1" applyAlignment="1">
      <alignment vertical="center" wrapText="1"/>
    </xf>
    <xf numFmtId="0" fontId="28" fillId="0" borderId="14" xfId="1" applyFont="1" applyFill="1" applyBorder="1" applyAlignment="1">
      <alignment vertical="center" wrapText="1"/>
    </xf>
    <xf numFmtId="0" fontId="28" fillId="0" borderId="16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6" xfId="1" applyFont="1" applyFill="1" applyBorder="1" applyAlignment="1">
      <alignment vertical="center" wrapText="1"/>
    </xf>
    <xf numFmtId="0" fontId="28" fillId="0" borderId="30" xfId="1" applyFont="1" applyFill="1" applyBorder="1" applyAlignment="1">
      <alignment vertical="center" wrapText="1"/>
    </xf>
    <xf numFmtId="0" fontId="32" fillId="0" borderId="10" xfId="38" applyFont="1" applyFill="1" applyBorder="1" applyAlignment="1">
      <alignment vertical="center" wrapText="1"/>
    </xf>
    <xf numFmtId="0" fontId="40" fillId="0" borderId="10" xfId="38" applyFont="1" applyFill="1" applyBorder="1" applyAlignment="1">
      <alignment vertical="center" wrapText="1"/>
    </xf>
    <xf numFmtId="0" fontId="32" fillId="0" borderId="14" xfId="38" applyFont="1" applyFill="1" applyBorder="1" applyAlignment="1">
      <alignment vertical="center" wrapText="1"/>
    </xf>
    <xf numFmtId="0" fontId="31" fillId="0" borderId="0" xfId="0" applyFont="1" applyAlignment="1">
      <alignment horizontal="justify" vertical="center"/>
    </xf>
    <xf numFmtId="0" fontId="32" fillId="0" borderId="0" xfId="38" applyFont="1" applyFill="1" applyBorder="1" applyAlignment="1">
      <alignment vertical="center" wrapText="1"/>
    </xf>
    <xf numFmtId="4" fontId="32" fillId="0" borderId="0" xfId="38" applyNumberFormat="1" applyFont="1" applyFill="1" applyBorder="1" applyAlignment="1">
      <alignment vertical="center" wrapText="1"/>
    </xf>
    <xf numFmtId="10" fontId="32" fillId="0" borderId="0" xfId="38" applyNumberFormat="1" applyFont="1" applyFill="1" applyBorder="1" applyAlignment="1">
      <alignment vertical="center" wrapText="1"/>
    </xf>
    <xf numFmtId="4" fontId="32" fillId="0" borderId="10" xfId="38" applyNumberFormat="1" applyFont="1" applyFill="1" applyBorder="1" applyAlignment="1">
      <alignment vertical="center" wrapText="1"/>
    </xf>
    <xf numFmtId="10" fontId="32" fillId="0" borderId="10" xfId="38" applyNumberFormat="1" applyFont="1" applyFill="1" applyBorder="1" applyAlignment="1">
      <alignment vertical="center" wrapText="1"/>
    </xf>
    <xf numFmtId="0" fontId="32" fillId="0" borderId="10" xfId="1" applyFont="1" applyFill="1" applyBorder="1" applyAlignment="1">
      <alignment vertical="center" wrapText="1"/>
    </xf>
    <xf numFmtId="0" fontId="32" fillId="0" borderId="10" xfId="0" applyFont="1" applyBorder="1"/>
    <xf numFmtId="0" fontId="42" fillId="0" borderId="0" xfId="46" applyFont="1" applyAlignment="1">
      <alignment horizontal="left" vertical="center"/>
    </xf>
    <xf numFmtId="0" fontId="18" fillId="0" borderId="0" xfId="46" applyFont="1"/>
    <xf numFmtId="0" fontId="30" fillId="0" borderId="36" xfId="0" applyFont="1" applyBorder="1" applyAlignment="1">
      <alignment horizontal="justify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0" xfId="0" applyFont="1" applyFill="1" applyBorder="1"/>
    <xf numFmtId="0" fontId="33" fillId="0" borderId="0" xfId="46" applyFont="1" applyAlignment="1">
      <alignment horizontal="left" vertical="center"/>
    </xf>
    <xf numFmtId="0" fontId="43" fillId="0" borderId="0" xfId="46" applyFont="1"/>
    <xf numFmtId="0" fontId="31" fillId="0" borderId="0" xfId="0" applyFont="1" applyBorder="1"/>
    <xf numFmtId="0" fontId="31" fillId="0" borderId="39" xfId="0" applyFont="1" applyBorder="1" applyAlignment="1">
      <alignment horizontal="justify" vertical="center" wrapText="1"/>
    </xf>
    <xf numFmtId="0" fontId="30" fillId="0" borderId="39" xfId="0" applyFont="1" applyBorder="1" applyAlignment="1">
      <alignment horizontal="justify" vertical="center" wrapText="1"/>
    </xf>
    <xf numFmtId="0" fontId="32" fillId="0" borderId="31" xfId="0" applyFont="1" applyFill="1" applyBorder="1" applyAlignment="1">
      <alignment horizontal="justify" vertical="justify" wrapText="1"/>
    </xf>
    <xf numFmtId="0" fontId="30" fillId="0" borderId="0" xfId="0" applyFont="1" applyAlignment="1">
      <alignment horizontal="justify" vertical="justify"/>
    </xf>
    <xf numFmtId="0" fontId="30" fillId="0" borderId="39" xfId="0" applyFont="1" applyBorder="1" applyAlignment="1">
      <alignment horizontal="justify" vertical="center" wrapText="1"/>
    </xf>
    <xf numFmtId="2" fontId="32" fillId="0" borderId="10" xfId="38" applyNumberFormat="1" applyFont="1" applyFill="1" applyBorder="1" applyAlignment="1">
      <alignment vertical="center" wrapText="1"/>
    </xf>
    <xf numFmtId="2" fontId="30" fillId="0" borderId="0" xfId="0" applyNumberFormat="1" applyFont="1"/>
    <xf numFmtId="0" fontId="32" fillId="0" borderId="38" xfId="0" applyFont="1" applyFill="1" applyBorder="1" applyAlignment="1">
      <alignment horizontal="left" vertical="center" wrapText="1"/>
    </xf>
    <xf numFmtId="0" fontId="32" fillId="29" borderId="38" xfId="0" applyFont="1" applyFill="1" applyBorder="1" applyAlignment="1">
      <alignment horizontal="left" vertical="center" wrapText="1"/>
    </xf>
    <xf numFmtId="4" fontId="32" fillId="0" borderId="10" xfId="38" applyNumberFormat="1" applyFont="1" applyFill="1" applyBorder="1" applyAlignment="1">
      <alignment horizontal="center" vertical="center" wrapText="1"/>
    </xf>
    <xf numFmtId="2" fontId="32" fillId="0" borderId="10" xfId="38" applyNumberFormat="1" applyFont="1" applyFill="1" applyBorder="1" applyAlignment="1">
      <alignment horizontal="center" vertical="center" wrapText="1"/>
    </xf>
    <xf numFmtId="49" fontId="32" fillId="0" borderId="10" xfId="38" applyNumberFormat="1" applyFont="1" applyFill="1" applyBorder="1" applyAlignment="1">
      <alignment horizontal="center" vertical="center" wrapText="1"/>
    </xf>
    <xf numFmtId="1" fontId="32" fillId="0" borderId="10" xfId="38" applyNumberFormat="1" applyFont="1" applyFill="1" applyBorder="1" applyAlignment="1">
      <alignment horizontal="center" vertical="center" wrapText="1"/>
    </xf>
    <xf numFmtId="166" fontId="32" fillId="0" borderId="10" xfId="38" applyNumberFormat="1" applyFont="1" applyFill="1" applyBorder="1" applyAlignment="1">
      <alignment horizontal="center" vertical="center" wrapText="1"/>
    </xf>
    <xf numFmtId="0" fontId="30" fillId="0" borderId="10" xfId="0" applyFont="1" applyBorder="1"/>
    <xf numFmtId="4" fontId="32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0" fontId="30" fillId="29" borderId="38" xfId="0" applyFont="1" applyFill="1" applyBorder="1" applyAlignment="1">
      <alignment horizontal="left" vertical="center" wrapText="1"/>
    </xf>
    <xf numFmtId="0" fontId="30" fillId="0" borderId="31" xfId="0" applyFont="1" applyBorder="1"/>
    <xf numFmtId="0" fontId="30" fillId="0" borderId="31" xfId="0" applyFont="1" applyBorder="1" applyAlignment="1">
      <alignment horizontal="justify" vertical="center" wrapText="1"/>
    </xf>
    <xf numFmtId="0" fontId="30" fillId="0" borderId="43" xfId="0" applyFont="1" applyBorder="1"/>
    <xf numFmtId="0" fontId="30" fillId="0" borderId="0" xfId="0" applyFont="1" applyBorder="1" applyAlignment="1">
      <alignment horizontal="justify" vertical="center" wrapText="1"/>
    </xf>
    <xf numFmtId="0" fontId="31" fillId="0" borderId="0" xfId="0" applyFont="1" applyAlignment="1"/>
    <xf numFmtId="0" fontId="38" fillId="24" borderId="10" xfId="38" applyFont="1" applyFill="1" applyBorder="1" applyAlignment="1">
      <alignment horizontal="center" vertical="center" wrapText="1"/>
    </xf>
    <xf numFmtId="10" fontId="38" fillId="24" borderId="10" xfId="38" applyNumberFormat="1" applyFont="1" applyFill="1" applyBorder="1" applyAlignment="1">
      <alignment horizontal="center" vertical="center" wrapText="1"/>
    </xf>
    <xf numFmtId="0" fontId="32" fillId="30" borderId="10" xfId="38" applyFont="1" applyFill="1" applyBorder="1" applyAlignment="1">
      <alignment vertical="center" wrapText="1"/>
    </xf>
    <xf numFmtId="17" fontId="32" fillId="0" borderId="10" xfId="38" applyNumberFormat="1" applyFont="1" applyFill="1" applyBorder="1" applyAlignment="1">
      <alignment horizontal="center" vertical="center" wrapText="1"/>
    </xf>
    <xf numFmtId="165" fontId="32" fillId="29" borderId="10" xfId="38" applyNumberFormat="1" applyFont="1" applyFill="1" applyBorder="1" applyAlignment="1">
      <alignment horizontal="center" vertical="center" wrapText="1"/>
    </xf>
    <xf numFmtId="4" fontId="38" fillId="24" borderId="10" xfId="38" applyNumberFormat="1" applyFont="1" applyFill="1" applyBorder="1" applyAlignment="1">
      <alignment horizontal="center" vertical="center" wrapText="1"/>
    </xf>
    <xf numFmtId="4" fontId="32" fillId="29" borderId="10" xfId="0" applyNumberFormat="1" applyFont="1" applyFill="1" applyBorder="1" applyAlignment="1">
      <alignment horizontal="center" vertical="center"/>
    </xf>
    <xf numFmtId="165" fontId="32" fillId="29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29" borderId="10" xfId="0" applyFont="1" applyFill="1" applyBorder="1" applyAlignment="1">
      <alignment horizontal="left" vertical="center" wrapText="1"/>
    </xf>
    <xf numFmtId="1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6" fillId="28" borderId="11" xfId="0" applyFont="1" applyFill="1" applyBorder="1"/>
    <xf numFmtId="0" fontId="30" fillId="0" borderId="17" xfId="0" applyFont="1" applyFill="1" applyBorder="1"/>
    <xf numFmtId="0" fontId="30" fillId="0" borderId="40" xfId="0" applyFont="1" applyFill="1" applyBorder="1"/>
    <xf numFmtId="0" fontId="32" fillId="0" borderId="41" xfId="38" applyFont="1" applyFill="1" applyBorder="1" applyAlignment="1">
      <alignment vertical="center" wrapText="1"/>
    </xf>
    <xf numFmtId="0" fontId="30" fillId="0" borderId="0" xfId="0" applyFont="1" applyBorder="1"/>
    <xf numFmtId="4" fontId="30" fillId="0" borderId="0" xfId="0" applyNumberFormat="1" applyFont="1" applyBorder="1"/>
    <xf numFmtId="10" fontId="30" fillId="0" borderId="0" xfId="0" applyNumberFormat="1" applyFont="1" applyBorder="1"/>
    <xf numFmtId="0" fontId="30" fillId="0" borderId="41" xfId="0" applyFont="1" applyBorder="1"/>
    <xf numFmtId="0" fontId="36" fillId="28" borderId="17" xfId="0" applyFont="1" applyFill="1" applyBorder="1"/>
    <xf numFmtId="0" fontId="41" fillId="28" borderId="17" xfId="0" applyFont="1" applyFill="1" applyBorder="1"/>
    <xf numFmtId="0" fontId="30" fillId="0" borderId="18" xfId="0" applyFont="1" applyBorder="1"/>
    <xf numFmtId="0" fontId="30" fillId="0" borderId="15" xfId="0" applyFont="1" applyBorder="1"/>
    <xf numFmtId="4" fontId="30" fillId="0" borderId="15" xfId="0" applyNumberFormat="1" applyFont="1" applyBorder="1"/>
    <xf numFmtId="10" fontId="30" fillId="0" borderId="15" xfId="0" applyNumberFormat="1" applyFont="1" applyBorder="1"/>
    <xf numFmtId="0" fontId="30" fillId="0" borderId="16" xfId="0" applyFont="1" applyBorder="1"/>
    <xf numFmtId="0" fontId="32" fillId="29" borderId="10" xfId="38" applyFont="1" applyFill="1" applyBorder="1" applyAlignment="1">
      <alignment vertical="center" wrapText="1"/>
    </xf>
    <xf numFmtId="1" fontId="32" fillId="29" borderId="10" xfId="0" applyNumberFormat="1" applyFont="1" applyFill="1" applyBorder="1" applyAlignment="1">
      <alignment horizontal="center" vertical="center"/>
    </xf>
    <xf numFmtId="0" fontId="32" fillId="29" borderId="10" xfId="0" applyFont="1" applyFill="1" applyBorder="1" applyAlignment="1">
      <alignment horizontal="center" vertical="center"/>
    </xf>
    <xf numFmtId="168" fontId="32" fillId="0" borderId="10" xfId="47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5" fillId="0" borderId="0" xfId="38" applyFont="1" applyAlignment="1">
      <alignment horizontal="center" vertical="center"/>
    </xf>
    <xf numFmtId="0" fontId="35" fillId="0" borderId="49" xfId="38" applyFont="1" applyBorder="1" applyAlignment="1">
      <alignment horizontal="center" vertical="center"/>
    </xf>
    <xf numFmtId="1" fontId="32" fillId="30" borderId="10" xfId="0" applyNumberFormat="1" applyFont="1" applyFill="1" applyBorder="1" applyAlignment="1">
      <alignment horizontal="center" vertical="center"/>
    </xf>
    <xf numFmtId="0" fontId="32" fillId="30" borderId="10" xfId="0" applyFont="1" applyFill="1" applyBorder="1" applyAlignment="1">
      <alignment horizontal="center" vertical="center"/>
    </xf>
    <xf numFmtId="17" fontId="32" fillId="0" borderId="10" xfId="38" applyNumberFormat="1" applyFont="1" applyFill="1" applyBorder="1" applyAlignment="1">
      <alignment vertical="center" wrapText="1"/>
    </xf>
    <xf numFmtId="0" fontId="32" fillId="0" borderId="10" xfId="38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justify" vertical="center" wrapText="1"/>
    </xf>
    <xf numFmtId="0" fontId="30" fillId="0" borderId="37" xfId="0" applyFont="1" applyBorder="1" applyAlignment="1">
      <alignment horizontal="justify" vertical="center" wrapText="1"/>
    </xf>
    <xf numFmtId="0" fontId="30" fillId="0" borderId="39" xfId="0" applyFont="1" applyBorder="1" applyAlignment="1">
      <alignment horizontal="justify" vertical="center" wrapText="1"/>
    </xf>
    <xf numFmtId="0" fontId="30" fillId="0" borderId="31" xfId="0" applyFont="1" applyBorder="1" applyAlignment="1">
      <alignment horizontal="justify" vertical="center" wrapText="1"/>
    </xf>
    <xf numFmtId="0" fontId="32" fillId="29" borderId="14" xfId="38" applyFont="1" applyFill="1" applyBorder="1" applyAlignment="1">
      <alignment vertical="center" wrapText="1"/>
    </xf>
    <xf numFmtId="2" fontId="32" fillId="29" borderId="10" xfId="38" applyNumberFormat="1" applyFont="1" applyFill="1" applyBorder="1" applyAlignment="1">
      <alignment vertical="center" wrapText="1"/>
    </xf>
    <xf numFmtId="2" fontId="32" fillId="29" borderId="14" xfId="38" applyNumberFormat="1" applyFont="1" applyFill="1" applyBorder="1" applyAlignment="1">
      <alignment vertical="center" wrapText="1"/>
    </xf>
    <xf numFmtId="49" fontId="32" fillId="29" borderId="10" xfId="0" applyNumberFormat="1" applyFont="1" applyFill="1" applyBorder="1" applyAlignment="1">
      <alignment horizontal="center" vertical="center"/>
    </xf>
    <xf numFmtId="0" fontId="32" fillId="0" borderId="17" xfId="0" applyFont="1" applyFill="1" applyBorder="1"/>
    <xf numFmtId="165" fontId="32" fillId="0" borderId="10" xfId="0" applyNumberFormat="1" applyFont="1" applyFill="1" applyBorder="1" applyAlignment="1">
      <alignment horizontal="center" vertical="center"/>
    </xf>
    <xf numFmtId="0" fontId="32" fillId="0" borderId="17" xfId="0" applyFont="1" applyBorder="1"/>
    <xf numFmtId="0" fontId="32" fillId="0" borderId="40" xfId="0" applyFont="1" applyFill="1" applyBorder="1"/>
    <xf numFmtId="4" fontId="32" fillId="0" borderId="0" xfId="38" applyNumberFormat="1" applyFont="1" applyFill="1" applyBorder="1" applyAlignment="1">
      <alignment horizontal="center" vertical="center" wrapText="1"/>
    </xf>
    <xf numFmtId="2" fontId="32" fillId="29" borderId="10" xfId="0" applyNumberFormat="1" applyFont="1" applyFill="1" applyBorder="1" applyAlignment="1">
      <alignment horizontal="center" vertical="center"/>
    </xf>
    <xf numFmtId="165" fontId="32" fillId="0" borderId="10" xfId="38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/>
    </xf>
    <xf numFmtId="0" fontId="32" fillId="0" borderId="17" xfId="0" applyFont="1" applyFill="1" applyBorder="1" applyAlignment="1">
      <alignment horizontal="left"/>
    </xf>
    <xf numFmtId="16" fontId="32" fillId="0" borderId="10" xfId="38" applyNumberFormat="1" applyFont="1" applyFill="1" applyBorder="1" applyAlignment="1">
      <alignment horizontal="center" vertical="center" wrapText="1"/>
    </xf>
    <xf numFmtId="0" fontId="32" fillId="29" borderId="10" xfId="38" applyFont="1" applyFill="1" applyBorder="1" applyAlignment="1">
      <alignment horizontal="center" vertical="center" wrapText="1"/>
    </xf>
    <xf numFmtId="0" fontId="32" fillId="29" borderId="17" xfId="0" applyFont="1" applyFill="1" applyBorder="1" applyAlignment="1">
      <alignment horizontal="left"/>
    </xf>
    <xf numFmtId="0" fontId="32" fillId="29" borderId="10" xfId="0" applyFont="1" applyFill="1" applyBorder="1"/>
    <xf numFmtId="16" fontId="32" fillId="29" borderId="10" xfId="38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/>
    </xf>
    <xf numFmtId="2" fontId="32" fillId="0" borderId="17" xfId="0" applyNumberFormat="1" applyFont="1" applyFill="1" applyBorder="1" applyAlignment="1">
      <alignment horizontal="left"/>
    </xf>
    <xf numFmtId="4" fontId="20" fillId="0" borderId="10" xfId="0" applyNumberFormat="1" applyFont="1" applyFill="1" applyBorder="1" applyAlignment="1">
      <alignment horizontal="center" vertical="center"/>
    </xf>
    <xf numFmtId="2" fontId="32" fillId="0" borderId="17" xfId="0" applyNumberFormat="1" applyFont="1" applyBorder="1"/>
    <xf numFmtId="0" fontId="32" fillId="30" borderId="17" xfId="0" applyFont="1" applyFill="1" applyBorder="1"/>
    <xf numFmtId="0" fontId="32" fillId="30" borderId="10" xfId="0" applyFont="1" applyFill="1" applyBorder="1"/>
    <xf numFmtId="0" fontId="32" fillId="30" borderId="10" xfId="0" applyFont="1" applyFill="1" applyBorder="1" applyAlignment="1">
      <alignment horizontal="left" vertical="center" wrapText="1"/>
    </xf>
    <xf numFmtId="4" fontId="32" fillId="30" borderId="10" xfId="0" applyNumberFormat="1" applyFont="1" applyFill="1" applyBorder="1" applyAlignment="1">
      <alignment horizontal="center" vertical="center"/>
    </xf>
    <xf numFmtId="2" fontId="32" fillId="29" borderId="17" xfId="0" applyNumberFormat="1" applyFont="1" applyFill="1" applyBorder="1"/>
    <xf numFmtId="0" fontId="32" fillId="0" borderId="17" xfId="0" applyFont="1" applyBorder="1" applyAlignment="1">
      <alignment horizontal="right"/>
    </xf>
    <xf numFmtId="4" fontId="32" fillId="0" borderId="10" xfId="0" applyNumberFormat="1" applyFont="1" applyBorder="1" applyAlignment="1">
      <alignment horizontal="center" vertical="center"/>
    </xf>
    <xf numFmtId="2" fontId="32" fillId="0" borderId="17" xfId="0" applyNumberFormat="1" applyFont="1" applyFill="1" applyBorder="1"/>
    <xf numFmtId="0" fontId="32" fillId="29" borderId="17" xfId="0" applyFont="1" applyFill="1" applyBorder="1"/>
    <xf numFmtId="3" fontId="32" fillId="0" borderId="10" xfId="38" applyNumberFormat="1" applyFont="1" applyFill="1" applyBorder="1" applyAlignment="1">
      <alignment horizontal="center" wrapText="1"/>
    </xf>
    <xf numFmtId="1" fontId="32" fillId="0" borderId="10" xfId="38" applyNumberFormat="1" applyFont="1" applyFill="1" applyBorder="1" applyAlignment="1">
      <alignment horizontal="center" wrapText="1"/>
    </xf>
    <xf numFmtId="17" fontId="32" fillId="29" borderId="10" xfId="38" applyNumberFormat="1" applyFont="1" applyFill="1" applyBorder="1" applyAlignment="1">
      <alignment horizontal="center" vertical="center" wrapText="1"/>
    </xf>
    <xf numFmtId="167" fontId="32" fillId="29" borderId="10" xfId="38" applyNumberFormat="1" applyFont="1" applyFill="1" applyBorder="1" applyAlignment="1">
      <alignment horizontal="center" vertical="center" wrapText="1"/>
    </xf>
    <xf numFmtId="0" fontId="32" fillId="29" borderId="31" xfId="0" applyFont="1" applyFill="1" applyBorder="1" applyAlignment="1">
      <alignment horizontal="left" vertical="center" wrapText="1"/>
    </xf>
    <xf numFmtId="0" fontId="27" fillId="26" borderId="35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7" fillId="27" borderId="32" xfId="0" applyFont="1" applyFill="1" applyBorder="1" applyAlignment="1">
      <alignment horizontal="center" vertical="center"/>
    </xf>
    <xf numFmtId="0" fontId="27" fillId="27" borderId="26" xfId="0" applyFont="1" applyFill="1" applyBorder="1" applyAlignment="1">
      <alignment horizontal="center" vertical="center"/>
    </xf>
    <xf numFmtId="0" fontId="27" fillId="27" borderId="27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left" vertical="center" wrapText="1"/>
    </xf>
    <xf numFmtId="0" fontId="27" fillId="27" borderId="26" xfId="0" applyFont="1" applyFill="1" applyBorder="1" applyAlignment="1">
      <alignment horizontal="left" vertical="center" wrapText="1"/>
    </xf>
    <xf numFmtId="0" fontId="27" fillId="27" borderId="27" xfId="0" applyFont="1" applyFill="1" applyBorder="1" applyAlignment="1">
      <alignment horizontal="left" vertical="center" wrapText="1"/>
    </xf>
    <xf numFmtId="0" fontId="27" fillId="27" borderId="20" xfId="0" applyFont="1" applyFill="1" applyBorder="1" applyAlignment="1">
      <alignment horizontal="center" vertical="center"/>
    </xf>
    <xf numFmtId="0" fontId="27" fillId="27" borderId="19" xfId="0" applyFont="1" applyFill="1" applyBorder="1" applyAlignment="1">
      <alignment horizontal="center" vertical="center"/>
    </xf>
    <xf numFmtId="0" fontId="27" fillId="27" borderId="30" xfId="0" applyFont="1" applyFill="1" applyBorder="1" applyAlignment="1">
      <alignment horizontal="center" vertical="center"/>
    </xf>
    <xf numFmtId="0" fontId="22" fillId="0" borderId="19" xfId="1" applyFont="1" applyFill="1" applyBorder="1" applyAlignment="1">
      <alignment horizontal="center" vertical="center" wrapText="1"/>
    </xf>
    <xf numFmtId="0" fontId="22" fillId="0" borderId="30" xfId="1" applyFont="1" applyFill="1" applyBorder="1" applyAlignment="1">
      <alignment horizontal="center" vertical="center" wrapText="1"/>
    </xf>
    <xf numFmtId="0" fontId="42" fillId="30" borderId="48" xfId="0" applyFont="1" applyFill="1" applyBorder="1" applyAlignment="1">
      <alignment horizontal="center" wrapText="1"/>
    </xf>
    <xf numFmtId="0" fontId="42" fillId="30" borderId="49" xfId="0" applyFont="1" applyFill="1" applyBorder="1" applyAlignment="1">
      <alignment horizontal="center" wrapText="1"/>
    </xf>
    <xf numFmtId="0" fontId="35" fillId="30" borderId="48" xfId="38" applyFont="1" applyFill="1" applyBorder="1" applyAlignment="1">
      <alignment horizontal="center" vertical="center" wrapText="1"/>
    </xf>
    <xf numFmtId="0" fontId="35" fillId="30" borderId="49" xfId="38" applyFont="1" applyFill="1" applyBorder="1" applyAlignment="1">
      <alignment horizontal="center" vertical="center" wrapText="1"/>
    </xf>
    <xf numFmtId="0" fontId="32" fillId="0" borderId="23" xfId="38" applyFont="1" applyFill="1" applyBorder="1" applyAlignment="1">
      <alignment horizontal="center" vertical="center" wrapText="1"/>
    </xf>
    <xf numFmtId="0" fontId="32" fillId="0" borderId="24" xfId="38" applyFont="1" applyFill="1" applyBorder="1" applyAlignment="1">
      <alignment horizontal="center" vertical="center" wrapText="1"/>
    </xf>
    <xf numFmtId="0" fontId="38" fillId="24" borderId="21" xfId="38" applyFont="1" applyFill="1" applyBorder="1" applyAlignment="1">
      <alignment horizontal="center" vertical="center" wrapText="1"/>
    </xf>
    <xf numFmtId="0" fontId="38" fillId="24" borderId="44" xfId="38" applyFont="1" applyFill="1" applyBorder="1" applyAlignment="1">
      <alignment horizontal="center" vertical="center" wrapText="1"/>
    </xf>
    <xf numFmtId="0" fontId="38" fillId="24" borderId="42" xfId="38" applyFont="1" applyFill="1" applyBorder="1" applyAlignment="1">
      <alignment horizontal="center" vertical="center" wrapText="1"/>
    </xf>
    <xf numFmtId="0" fontId="38" fillId="24" borderId="45" xfId="38" applyFont="1" applyFill="1" applyBorder="1" applyAlignment="1">
      <alignment horizontal="center" vertical="center" wrapText="1"/>
    </xf>
    <xf numFmtId="0" fontId="30" fillId="0" borderId="23" xfId="38" applyFont="1" applyFill="1" applyBorder="1" applyAlignment="1">
      <alignment horizontal="center" vertical="center" wrapText="1"/>
    </xf>
    <xf numFmtId="0" fontId="30" fillId="0" borderId="24" xfId="38" applyFont="1" applyFill="1" applyBorder="1" applyAlignment="1">
      <alignment horizontal="center" vertical="center" wrapText="1"/>
    </xf>
    <xf numFmtId="0" fontId="37" fillId="24" borderId="23" xfId="38" applyFont="1" applyFill="1" applyBorder="1" applyAlignment="1">
      <alignment horizontal="center" vertical="center" wrapText="1"/>
    </xf>
    <xf numFmtId="0" fontId="37" fillId="24" borderId="24" xfId="38" applyFont="1" applyFill="1" applyBorder="1" applyAlignment="1">
      <alignment horizontal="center" vertical="center" wrapText="1"/>
    </xf>
    <xf numFmtId="0" fontId="32" fillId="29" borderId="23" xfId="38" applyFont="1" applyFill="1" applyBorder="1" applyAlignment="1">
      <alignment horizontal="center" vertical="center" wrapText="1"/>
    </xf>
    <xf numFmtId="0" fontId="32" fillId="29" borderId="24" xfId="38" applyFont="1" applyFill="1" applyBorder="1" applyAlignment="1">
      <alignment horizontal="center" vertical="center" wrapText="1"/>
    </xf>
    <xf numFmtId="0" fontId="32" fillId="30" borderId="23" xfId="38" applyFont="1" applyFill="1" applyBorder="1" applyAlignment="1">
      <alignment horizontal="center" vertical="center" wrapText="1"/>
    </xf>
    <xf numFmtId="0" fontId="32" fillId="30" borderId="24" xfId="38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center" vertical="center" wrapText="1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30" xfId="0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vertical="center" wrapText="1"/>
    </xf>
    <xf numFmtId="0" fontId="32" fillId="0" borderId="10" xfId="38" applyFont="1" applyFill="1" applyBorder="1" applyAlignment="1">
      <alignment horizontal="center" vertical="center" wrapText="1"/>
    </xf>
    <xf numFmtId="0" fontId="38" fillId="24" borderId="10" xfId="38" applyFont="1" applyFill="1" applyBorder="1" applyAlignment="1">
      <alignment horizontal="center" vertical="center" wrapText="1"/>
    </xf>
    <xf numFmtId="0" fontId="38" fillId="24" borderId="10" xfId="38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0" fontId="38" fillId="24" borderId="10" xfId="38" applyNumberFormat="1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/>
    </xf>
    <xf numFmtId="0" fontId="37" fillId="24" borderId="12" xfId="38" applyFont="1" applyFill="1" applyBorder="1" applyAlignment="1">
      <alignment horizontal="left" vertical="center" wrapText="1"/>
    </xf>
    <xf numFmtId="0" fontId="37" fillId="24" borderId="13" xfId="38" applyFont="1" applyFill="1" applyBorder="1" applyAlignment="1">
      <alignment horizontal="left" vertical="center" wrapText="1"/>
    </xf>
    <xf numFmtId="0" fontId="37" fillId="24" borderId="10" xfId="38" applyFont="1" applyFill="1" applyBorder="1" applyAlignment="1">
      <alignment horizontal="left" vertical="center" wrapText="1"/>
    </xf>
    <xf numFmtId="0" fontId="37" fillId="24" borderId="14" xfId="38" applyFont="1" applyFill="1" applyBorder="1" applyAlignment="1">
      <alignment horizontal="left" vertical="center" wrapText="1"/>
    </xf>
    <xf numFmtId="0" fontId="38" fillId="24" borderId="14" xfId="38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29" xfId="38" applyFont="1" applyFill="1" applyBorder="1" applyAlignment="1">
      <alignment horizontal="left" vertical="center" wrapText="1"/>
    </xf>
    <xf numFmtId="0" fontId="33" fillId="0" borderId="0" xfId="38" applyFont="1" applyFill="1" applyBorder="1" applyAlignment="1">
      <alignment horizontal="left" vertical="center" wrapText="1"/>
    </xf>
    <xf numFmtId="0" fontId="38" fillId="24" borderId="23" xfId="38" applyFont="1" applyFill="1" applyBorder="1" applyAlignment="1">
      <alignment horizontal="center" vertical="center" wrapText="1"/>
    </xf>
    <xf numFmtId="0" fontId="38" fillId="24" borderId="24" xfId="38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6" fillId="24" borderId="10" xfId="38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justify" vertical="center" wrapText="1"/>
    </xf>
    <xf numFmtId="0" fontId="30" fillId="0" borderId="37" xfId="0" applyFont="1" applyBorder="1" applyAlignment="1">
      <alignment horizontal="justify" vertical="center" wrapText="1"/>
    </xf>
    <xf numFmtId="0" fontId="33" fillId="0" borderId="0" xfId="38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justify" vertical="center" wrapText="1"/>
    </xf>
    <xf numFmtId="0" fontId="31" fillId="0" borderId="37" xfId="0" applyFont="1" applyBorder="1" applyAlignment="1">
      <alignment horizontal="justify" vertical="center" wrapText="1"/>
    </xf>
    <xf numFmtId="0" fontId="30" fillId="0" borderId="31" xfId="0" applyFont="1" applyBorder="1" applyAlignment="1">
      <alignment horizontal="justify" vertical="center" wrapText="1"/>
    </xf>
    <xf numFmtId="0" fontId="30" fillId="0" borderId="39" xfId="0" applyFont="1" applyBorder="1" applyAlignment="1">
      <alignment horizontal="justify" vertical="center" wrapText="1"/>
    </xf>
    <xf numFmtId="0" fontId="0" fillId="0" borderId="31" xfId="0" applyBorder="1" applyAlignment="1">
      <alignment horizontal="left"/>
    </xf>
    <xf numFmtId="0" fontId="32" fillId="0" borderId="36" xfId="0" applyFont="1" applyBorder="1" applyAlignment="1">
      <alignment horizontal="justify" vertical="center" wrapText="1"/>
    </xf>
    <xf numFmtId="0" fontId="32" fillId="0" borderId="37" xfId="0" applyFont="1" applyBorder="1" applyAlignment="1">
      <alignment horizontal="justify" vertical="center" wrapText="1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47" builtinId="3"/>
    <cellStyle name="Excel Built-in Normal" xfId="4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4"/>
    <cellStyle name="Normal 3" xfId="1"/>
    <cellStyle name="Note 2" xfId="39"/>
    <cellStyle name="Note 2 2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1</xdr:row>
      <xdr:rowOff>65995</xdr:rowOff>
    </xdr:from>
    <xdr:to>
      <xdr:col>11</xdr:col>
      <xdr:colOff>456455</xdr:colOff>
      <xdr:row>3</xdr:row>
      <xdr:rowOff>108069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="85" zoomScaleNormal="85" workbookViewId="0"/>
  </sheetViews>
  <sheetFormatPr defaultRowHeight="15" x14ac:dyDescent="0.25"/>
  <cols>
    <col min="1" max="1" width="20.85546875" bestFit="1" customWidth="1"/>
    <col min="2" max="2" width="86.5703125" bestFit="1" customWidth="1"/>
    <col min="3" max="3" width="51.7109375" bestFit="1" customWidth="1"/>
    <col min="5" max="5" width="14.140625" customWidth="1"/>
    <col min="6" max="6" width="18" customWidth="1"/>
    <col min="7" max="7" width="78.5703125" customWidth="1"/>
  </cols>
  <sheetData>
    <row r="1" spans="1:3" s="1" customFormat="1" ht="15" customHeight="1" x14ac:dyDescent="0.35">
      <c r="A1" s="24"/>
      <c r="B1" s="24"/>
      <c r="C1" s="24"/>
    </row>
    <row r="2" spans="1:3" s="1" customFormat="1" ht="15" customHeight="1" x14ac:dyDescent="0.25">
      <c r="A2" s="24"/>
      <c r="B2" s="24"/>
      <c r="C2" s="24"/>
    </row>
    <row r="3" spans="1:3" s="1" customFormat="1" ht="15" customHeight="1" x14ac:dyDescent="0.25">
      <c r="A3" s="24"/>
      <c r="B3" s="24"/>
      <c r="C3" s="24"/>
    </row>
    <row r="4" spans="1:3" s="1" customFormat="1" ht="67.5" customHeight="1" x14ac:dyDescent="0.25">
      <c r="A4" s="177" t="s">
        <v>79</v>
      </c>
      <c r="B4" s="177"/>
      <c r="C4" s="177"/>
    </row>
    <row r="5" spans="1:3" s="1" customFormat="1" x14ac:dyDescent="0.25">
      <c r="A5" s="24"/>
      <c r="B5" s="24"/>
      <c r="C5" s="24"/>
    </row>
    <row r="6" spans="1:3" s="1" customFormat="1" ht="15.75" thickBot="1" x14ac:dyDescent="0.3">
      <c r="A6" s="24"/>
      <c r="B6" s="24"/>
      <c r="C6" s="24"/>
    </row>
    <row r="7" spans="1:3" ht="16.5" thickBot="1" x14ac:dyDescent="0.3">
      <c r="A7" s="27"/>
      <c r="B7" s="38" t="s">
        <v>75</v>
      </c>
      <c r="C7" s="27"/>
    </row>
    <row r="8" spans="1:3" ht="47.25" x14ac:dyDescent="0.25">
      <c r="A8" s="34" t="s">
        <v>74</v>
      </c>
      <c r="B8" s="35" t="s">
        <v>133</v>
      </c>
      <c r="C8" s="27"/>
    </row>
    <row r="9" spans="1:3" ht="31.5" x14ac:dyDescent="0.25">
      <c r="A9" s="36" t="s">
        <v>76</v>
      </c>
      <c r="B9" s="37" t="s">
        <v>134</v>
      </c>
      <c r="C9" s="27"/>
    </row>
    <row r="10" spans="1:3" s="1" customFormat="1" x14ac:dyDescent="0.25">
      <c r="A10" s="26"/>
      <c r="B10" s="28"/>
      <c r="C10" s="27"/>
    </row>
    <row r="11" spans="1:3" s="1" customFormat="1" ht="15.75" thickBot="1" x14ac:dyDescent="0.3">
      <c r="A11" s="25"/>
      <c r="B11" s="29"/>
      <c r="C11" s="27"/>
    </row>
    <row r="12" spans="1:3" s="2" customFormat="1" ht="16.5" thickBot="1" x14ac:dyDescent="0.3">
      <c r="A12" s="33"/>
      <c r="B12" s="38" t="s">
        <v>78</v>
      </c>
      <c r="C12" s="30"/>
    </row>
    <row r="13" spans="1:3" ht="31.5" x14ac:dyDescent="0.25">
      <c r="A13" s="39" t="s">
        <v>135</v>
      </c>
      <c r="B13" s="40" t="s">
        <v>77</v>
      </c>
      <c r="C13" s="27"/>
    </row>
    <row r="14" spans="1:3" ht="16.5" thickBot="1" x14ac:dyDescent="0.3">
      <c r="A14" s="41" t="s">
        <v>31</v>
      </c>
      <c r="B14" s="42" t="s">
        <v>136</v>
      </c>
      <c r="C14" s="27"/>
    </row>
    <row r="15" spans="1:3" ht="16.5" thickBot="1" x14ac:dyDescent="0.3">
      <c r="A15" s="33"/>
      <c r="B15" s="33"/>
      <c r="C15" s="27"/>
    </row>
    <row r="16" spans="1:3" ht="16.5" thickBot="1" x14ac:dyDescent="0.3">
      <c r="A16" s="33"/>
      <c r="B16" s="38" t="s">
        <v>80</v>
      </c>
      <c r="C16" s="27"/>
    </row>
    <row r="17" spans="1:3" ht="15.75" x14ac:dyDescent="0.25">
      <c r="A17" s="181" t="s">
        <v>137</v>
      </c>
      <c r="B17" s="43" t="s">
        <v>5</v>
      </c>
      <c r="C17" s="27"/>
    </row>
    <row r="18" spans="1:3" ht="15.75" customHeight="1" x14ac:dyDescent="0.25">
      <c r="A18" s="182"/>
      <c r="B18" s="44" t="s">
        <v>3</v>
      </c>
      <c r="C18" s="27"/>
    </row>
    <row r="19" spans="1:3" ht="16.5" thickBot="1" x14ac:dyDescent="0.3">
      <c r="A19" s="183"/>
      <c r="B19" s="45" t="s">
        <v>4</v>
      </c>
      <c r="C19" s="27"/>
    </row>
    <row r="20" spans="1:3" ht="16.5" thickBot="1" x14ac:dyDescent="0.3">
      <c r="A20" s="33"/>
      <c r="B20" s="33"/>
      <c r="C20" s="27"/>
    </row>
    <row r="21" spans="1:3" ht="16.5" thickBot="1" x14ac:dyDescent="0.3">
      <c r="A21" s="46"/>
      <c r="B21" s="38" t="s">
        <v>80</v>
      </c>
      <c r="C21" s="27"/>
    </row>
    <row r="22" spans="1:3" ht="15.75" x14ac:dyDescent="0.25">
      <c r="A22" s="184" t="s">
        <v>21</v>
      </c>
      <c r="B22" s="43" t="s">
        <v>1</v>
      </c>
      <c r="C22" s="27"/>
    </row>
    <row r="23" spans="1:3" ht="15.75" x14ac:dyDescent="0.25">
      <c r="A23" s="185"/>
      <c r="B23" s="44" t="s">
        <v>73</v>
      </c>
      <c r="C23" s="27"/>
    </row>
    <row r="24" spans="1:3" ht="15.75" x14ac:dyDescent="0.25">
      <c r="A24" s="185"/>
      <c r="B24" s="44" t="s">
        <v>47</v>
      </c>
      <c r="C24" s="27"/>
    </row>
    <row r="25" spans="1:3" ht="15.75" x14ac:dyDescent="0.25">
      <c r="A25" s="185"/>
      <c r="B25" s="44" t="s">
        <v>7</v>
      </c>
      <c r="C25" s="27"/>
    </row>
    <row r="26" spans="1:3" s="1" customFormat="1" ht="15.75" x14ac:dyDescent="0.25">
      <c r="A26" s="185"/>
      <c r="B26" s="44" t="s">
        <v>82</v>
      </c>
      <c r="C26" s="27"/>
    </row>
    <row r="27" spans="1:3" s="1" customFormat="1" ht="15.75" x14ac:dyDescent="0.25">
      <c r="A27" s="185"/>
      <c r="B27" s="44" t="s">
        <v>68</v>
      </c>
      <c r="C27" s="27"/>
    </row>
    <row r="28" spans="1:3" ht="15" customHeight="1" x14ac:dyDescent="0.25">
      <c r="A28" s="185"/>
      <c r="B28" s="44" t="s">
        <v>23</v>
      </c>
      <c r="C28" s="27"/>
    </row>
    <row r="29" spans="1:3" ht="16.5" thickBot="1" x14ac:dyDescent="0.3">
      <c r="A29" s="186"/>
      <c r="B29" s="47" t="s">
        <v>81</v>
      </c>
      <c r="C29" s="27"/>
    </row>
    <row r="30" spans="1:3" ht="15.75" thickBot="1" x14ac:dyDescent="0.3">
      <c r="A30" s="27"/>
      <c r="B30" s="27"/>
      <c r="C30" s="27"/>
    </row>
    <row r="31" spans="1:3" ht="16.5" thickBot="1" x14ac:dyDescent="0.3">
      <c r="A31" s="33"/>
      <c r="B31" s="38" t="s">
        <v>30</v>
      </c>
      <c r="C31" s="38" t="s">
        <v>29</v>
      </c>
    </row>
    <row r="32" spans="1:3" ht="15.75" x14ac:dyDescent="0.25">
      <c r="A32" s="187" t="s">
        <v>72</v>
      </c>
      <c r="B32" s="190" t="s">
        <v>83</v>
      </c>
      <c r="C32" s="48" t="s">
        <v>38</v>
      </c>
    </row>
    <row r="33" spans="1:3" ht="15.75" x14ac:dyDescent="0.25">
      <c r="A33" s="188"/>
      <c r="B33" s="190"/>
      <c r="C33" s="32" t="s">
        <v>39</v>
      </c>
    </row>
    <row r="34" spans="1:3" ht="15.75" x14ac:dyDescent="0.25">
      <c r="A34" s="188"/>
      <c r="B34" s="190"/>
      <c r="C34" s="32" t="s">
        <v>20</v>
      </c>
    </row>
    <row r="35" spans="1:3" ht="15.75" x14ac:dyDescent="0.25">
      <c r="A35" s="188"/>
      <c r="B35" s="190"/>
      <c r="C35" s="32" t="s">
        <v>40</v>
      </c>
    </row>
    <row r="36" spans="1:3" ht="15.75" x14ac:dyDescent="0.25">
      <c r="A36" s="188"/>
      <c r="B36" s="190"/>
      <c r="C36" s="32" t="s">
        <v>43</v>
      </c>
    </row>
    <row r="37" spans="1:3" ht="15.75" x14ac:dyDescent="0.25">
      <c r="A37" s="188"/>
      <c r="B37" s="190"/>
      <c r="C37" s="32" t="s">
        <v>41</v>
      </c>
    </row>
    <row r="38" spans="1:3" ht="15.75" x14ac:dyDescent="0.25">
      <c r="A38" s="188"/>
      <c r="B38" s="191"/>
      <c r="C38" s="32" t="s">
        <v>42</v>
      </c>
    </row>
    <row r="39" spans="1:3" ht="15.75" x14ac:dyDescent="0.25">
      <c r="A39" s="188"/>
      <c r="B39" s="178" t="s">
        <v>71</v>
      </c>
      <c r="C39" s="32" t="s">
        <v>44</v>
      </c>
    </row>
    <row r="40" spans="1:3" ht="15.75" x14ac:dyDescent="0.25">
      <c r="A40" s="188"/>
      <c r="B40" s="179"/>
      <c r="C40" s="32" t="s">
        <v>45</v>
      </c>
    </row>
    <row r="41" spans="1:3" ht="15.75" x14ac:dyDescent="0.25">
      <c r="A41" s="188"/>
      <c r="B41" s="179"/>
      <c r="C41" s="32" t="s">
        <v>46</v>
      </c>
    </row>
    <row r="42" spans="1:3" ht="15.75" x14ac:dyDescent="0.25">
      <c r="A42" s="188"/>
      <c r="B42" s="179"/>
      <c r="C42" s="32" t="s">
        <v>40</v>
      </c>
    </row>
    <row r="43" spans="1:3" ht="15.75" x14ac:dyDescent="0.25">
      <c r="A43" s="188"/>
      <c r="B43" s="179"/>
      <c r="C43" s="32" t="s">
        <v>43</v>
      </c>
    </row>
    <row r="44" spans="1:3" ht="15.75" x14ac:dyDescent="0.25">
      <c r="A44" s="188"/>
      <c r="B44" s="179"/>
      <c r="C44" s="32" t="s">
        <v>138</v>
      </c>
    </row>
    <row r="45" spans="1:3" ht="15.75" x14ac:dyDescent="0.25">
      <c r="A45" s="188"/>
      <c r="B45" s="179"/>
      <c r="C45" s="32" t="s">
        <v>96</v>
      </c>
    </row>
    <row r="46" spans="1:3" ht="15.75" x14ac:dyDescent="0.25">
      <c r="A46" s="188"/>
      <c r="B46" s="179"/>
      <c r="C46" s="32" t="s">
        <v>70</v>
      </c>
    </row>
    <row r="47" spans="1:3" ht="15.75" x14ac:dyDescent="0.25">
      <c r="A47" s="188"/>
      <c r="B47" s="179"/>
      <c r="C47" s="32" t="s">
        <v>6</v>
      </c>
    </row>
    <row r="48" spans="1:3" ht="15.75" x14ac:dyDescent="0.25">
      <c r="A48" s="188"/>
      <c r="B48" s="180"/>
      <c r="C48" s="32" t="s">
        <v>19</v>
      </c>
    </row>
    <row r="49" spans="1:3" ht="15.75" x14ac:dyDescent="0.25">
      <c r="A49" s="188"/>
      <c r="B49" s="178" t="s">
        <v>22</v>
      </c>
      <c r="C49" s="32" t="s">
        <v>84</v>
      </c>
    </row>
    <row r="50" spans="1:3" ht="15.75" x14ac:dyDescent="0.25">
      <c r="A50" s="188"/>
      <c r="B50" s="179"/>
      <c r="C50" s="32" t="s">
        <v>40</v>
      </c>
    </row>
    <row r="51" spans="1:3" ht="15.75" x14ac:dyDescent="0.25">
      <c r="A51" s="189"/>
      <c r="B51" s="180"/>
      <c r="C51" s="32" t="s">
        <v>43</v>
      </c>
    </row>
    <row r="52" spans="1:3" s="1" customFormat="1" x14ac:dyDescent="0.25">
      <c r="A52" s="24"/>
      <c r="B52" s="24"/>
      <c r="C52" s="31"/>
    </row>
    <row r="53" spans="1:3" s="1" customFormat="1" ht="16.5" thickBot="1" x14ac:dyDescent="0.3">
      <c r="A53" s="33"/>
      <c r="B53" s="33"/>
      <c r="C53" s="31"/>
    </row>
    <row r="54" spans="1:3" ht="16.5" thickBot="1" x14ac:dyDescent="0.3">
      <c r="A54" s="33"/>
      <c r="B54" s="38" t="s">
        <v>49</v>
      </c>
      <c r="C54" s="24"/>
    </row>
    <row r="55" spans="1:3" ht="15.6" customHeight="1" x14ac:dyDescent="0.25">
      <c r="A55" s="176" t="s">
        <v>140</v>
      </c>
      <c r="B55" s="48" t="s">
        <v>48</v>
      </c>
      <c r="C55" s="24"/>
    </row>
    <row r="56" spans="1:3" ht="15.75" x14ac:dyDescent="0.25">
      <c r="A56" s="176"/>
      <c r="B56" s="32" t="s">
        <v>85</v>
      </c>
      <c r="C56" s="24"/>
    </row>
    <row r="57" spans="1:3" ht="15.75" x14ac:dyDescent="0.25">
      <c r="A57" s="176"/>
      <c r="B57" s="32" t="s">
        <v>86</v>
      </c>
      <c r="C57" s="24"/>
    </row>
    <row r="58" spans="1:3" ht="15.75" x14ac:dyDescent="0.25">
      <c r="A58" s="176"/>
      <c r="B58" s="32" t="s">
        <v>139</v>
      </c>
      <c r="C58" s="24"/>
    </row>
    <row r="59" spans="1:3" ht="15.75" x14ac:dyDescent="0.25">
      <c r="A59" s="176"/>
      <c r="B59" s="32" t="s">
        <v>87</v>
      </c>
      <c r="C59" s="24"/>
    </row>
    <row r="60" spans="1:3" ht="15.75" x14ac:dyDescent="0.25">
      <c r="A60" s="176"/>
      <c r="B60" s="32" t="s">
        <v>88</v>
      </c>
      <c r="C60" s="24"/>
    </row>
    <row r="61" spans="1:3" ht="15.75" x14ac:dyDescent="0.25">
      <c r="A61" s="176"/>
      <c r="B61" s="32" t="s">
        <v>99</v>
      </c>
      <c r="C61" s="24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0"/>
  <sheetViews>
    <sheetView tabSelected="1" topLeftCell="A80" zoomScale="90" zoomScaleNormal="90" workbookViewId="0">
      <selection activeCell="A86" sqref="A86"/>
    </sheetView>
  </sheetViews>
  <sheetFormatPr defaultColWidth="8.7109375" defaultRowHeight="15.75" x14ac:dyDescent="0.25"/>
  <cols>
    <col min="1" max="1" width="6.42578125" style="4" customWidth="1"/>
    <col min="2" max="2" width="9.85546875" style="4" customWidth="1"/>
    <col min="3" max="3" width="48.42578125" style="4" customWidth="1"/>
    <col min="4" max="4" width="21.5703125" style="4" customWidth="1"/>
    <col min="5" max="5" width="36.7109375" style="4" customWidth="1"/>
    <col min="6" max="6" width="19.7109375" style="4" customWidth="1"/>
    <col min="7" max="7" width="18.71093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6.5703125" style="4" customWidth="1"/>
    <col min="14" max="14" width="15" style="4" customWidth="1"/>
    <col min="15" max="15" width="18.85546875" style="4" customWidth="1"/>
    <col min="16" max="16" width="12.140625" style="4" customWidth="1"/>
    <col min="17" max="17" width="20" style="4" customWidth="1"/>
    <col min="18" max="16384" width="8.7109375" style="4"/>
  </cols>
  <sheetData>
    <row r="1" spans="1:20" ht="15.6" x14ac:dyDescent="0.35">
      <c r="B1" s="3"/>
    </row>
    <row r="2" spans="1:20" x14ac:dyDescent="0.25">
      <c r="B2" s="52" t="s">
        <v>26</v>
      </c>
    </row>
    <row r="3" spans="1:20" x14ac:dyDescent="0.25">
      <c r="B3" s="234" t="s">
        <v>153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20" x14ac:dyDescent="0.25">
      <c r="B4" s="234" t="s">
        <v>144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20" x14ac:dyDescent="0.25">
      <c r="B5" s="15" t="s">
        <v>27</v>
      </c>
    </row>
    <row r="6" spans="1:20" x14ac:dyDescent="0.25">
      <c r="B6" s="3"/>
    </row>
    <row r="7" spans="1:20" x14ac:dyDescent="0.25">
      <c r="A7" s="60"/>
      <c r="B7" s="66" t="s">
        <v>399</v>
      </c>
      <c r="C7" s="66"/>
    </row>
    <row r="8" spans="1:20" x14ac:dyDescent="0.25">
      <c r="A8" s="61"/>
      <c r="B8" s="67" t="s">
        <v>145</v>
      </c>
      <c r="C8" s="67"/>
    </row>
    <row r="9" spans="1:20" x14ac:dyDescent="0.25">
      <c r="A9" s="61"/>
      <c r="B9" s="67" t="s">
        <v>400</v>
      </c>
      <c r="C9" s="67"/>
    </row>
    <row r="10" spans="1:20" x14ac:dyDescent="0.25">
      <c r="B10" s="18"/>
    </row>
    <row r="11" spans="1:20" ht="15.75" customHeight="1" x14ac:dyDescent="0.25">
      <c r="B11" s="230" t="s">
        <v>18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0"/>
      <c r="S11" s="20"/>
      <c r="T11" s="20"/>
    </row>
    <row r="12" spans="1:20" ht="15.75" customHeight="1" thickBot="1" x14ac:dyDescent="0.3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  <c r="S12" s="20"/>
      <c r="T12" s="20"/>
    </row>
    <row r="13" spans="1:20" x14ac:dyDescent="0.25">
      <c r="A13" s="108">
        <v>1</v>
      </c>
      <c r="B13" s="224" t="s">
        <v>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5"/>
      <c r="R13" s="20"/>
      <c r="S13" s="20"/>
      <c r="T13" s="20"/>
    </row>
    <row r="14" spans="1:20" ht="14.45" customHeight="1" x14ac:dyDescent="0.25">
      <c r="A14" s="109"/>
      <c r="B14" s="215" t="s">
        <v>33</v>
      </c>
      <c r="C14" s="215" t="s">
        <v>34</v>
      </c>
      <c r="D14" s="215" t="s">
        <v>54</v>
      </c>
      <c r="E14" s="215" t="s">
        <v>142</v>
      </c>
      <c r="F14" s="215" t="s">
        <v>53</v>
      </c>
      <c r="G14" s="215" t="s">
        <v>55</v>
      </c>
      <c r="H14" s="216" t="s">
        <v>35</v>
      </c>
      <c r="I14" s="216"/>
      <c r="J14" s="216"/>
      <c r="K14" s="236" t="s">
        <v>64</v>
      </c>
      <c r="L14" s="215" t="s">
        <v>58</v>
      </c>
      <c r="M14" s="215" t="s">
        <v>36</v>
      </c>
      <c r="N14" s="215"/>
      <c r="O14" s="215" t="s">
        <v>24</v>
      </c>
      <c r="P14" s="215" t="s">
        <v>59</v>
      </c>
      <c r="Q14" s="228" t="s">
        <v>21</v>
      </c>
      <c r="R14" s="20"/>
      <c r="S14" s="20"/>
      <c r="T14" s="20"/>
    </row>
    <row r="15" spans="1:20" ht="54.75" customHeight="1" x14ac:dyDescent="0.25">
      <c r="A15" s="109"/>
      <c r="B15" s="215"/>
      <c r="C15" s="215"/>
      <c r="D15" s="215"/>
      <c r="E15" s="215"/>
      <c r="F15" s="215"/>
      <c r="G15" s="215"/>
      <c r="H15" s="99" t="s">
        <v>150</v>
      </c>
      <c r="I15" s="95" t="s">
        <v>57</v>
      </c>
      <c r="J15" s="95" t="s">
        <v>56</v>
      </c>
      <c r="K15" s="236"/>
      <c r="L15" s="215"/>
      <c r="M15" s="94" t="s">
        <v>37</v>
      </c>
      <c r="N15" s="94" t="s">
        <v>9</v>
      </c>
      <c r="O15" s="215"/>
      <c r="P15" s="215"/>
      <c r="Q15" s="228"/>
      <c r="R15" s="20"/>
      <c r="S15" s="20"/>
      <c r="T15" s="20"/>
    </row>
    <row r="16" spans="1:20" ht="31.5" x14ac:dyDescent="0.25">
      <c r="A16" s="142">
        <v>1.1000000000000001</v>
      </c>
      <c r="B16" s="59" t="s">
        <v>146</v>
      </c>
      <c r="C16" s="102" t="s">
        <v>282</v>
      </c>
      <c r="D16" s="49"/>
      <c r="E16" s="49" t="s">
        <v>44</v>
      </c>
      <c r="F16" s="49" t="s">
        <v>141</v>
      </c>
      <c r="G16" s="49" t="s">
        <v>350</v>
      </c>
      <c r="H16" s="100">
        <v>28.428000000000001</v>
      </c>
      <c r="I16" s="85">
        <v>74</v>
      </c>
      <c r="J16" s="85">
        <v>26</v>
      </c>
      <c r="K16" s="86">
        <v>2.1</v>
      </c>
      <c r="L16" s="49" t="s">
        <v>4</v>
      </c>
      <c r="M16" s="101">
        <v>41609</v>
      </c>
      <c r="N16" s="101">
        <v>42065</v>
      </c>
      <c r="O16" s="49"/>
      <c r="P16" s="49" t="s">
        <v>291</v>
      </c>
      <c r="Q16" s="51" t="s">
        <v>23</v>
      </c>
      <c r="R16" s="20"/>
      <c r="S16" s="20"/>
      <c r="T16" s="20"/>
    </row>
    <row r="17" spans="1:20" ht="31.5" x14ac:dyDescent="0.25">
      <c r="A17" s="142">
        <v>1.2</v>
      </c>
      <c r="B17" s="59" t="s">
        <v>146</v>
      </c>
      <c r="C17" s="102" t="s">
        <v>147</v>
      </c>
      <c r="D17" s="49"/>
      <c r="E17" s="49" t="s">
        <v>44</v>
      </c>
      <c r="F17" s="49" t="s">
        <v>141</v>
      </c>
      <c r="G17" s="49"/>
      <c r="H17" s="100">
        <f>100/3</f>
        <v>33.333333333333336</v>
      </c>
      <c r="I17" s="85">
        <v>74</v>
      </c>
      <c r="J17" s="85">
        <v>26</v>
      </c>
      <c r="K17" s="86">
        <v>2.1</v>
      </c>
      <c r="L17" s="49" t="s">
        <v>4</v>
      </c>
      <c r="M17" s="101">
        <v>42385</v>
      </c>
      <c r="N17" s="101">
        <v>42461</v>
      </c>
      <c r="O17" s="49"/>
      <c r="P17" s="49"/>
      <c r="Q17" s="51" t="s">
        <v>1</v>
      </c>
      <c r="R17" s="20"/>
      <c r="S17" s="20"/>
      <c r="T17" s="20"/>
    </row>
    <row r="18" spans="1:20" ht="31.5" x14ac:dyDescent="0.25">
      <c r="A18" s="142">
        <v>1.3</v>
      </c>
      <c r="B18" s="59" t="s">
        <v>146</v>
      </c>
      <c r="C18" s="102" t="s">
        <v>148</v>
      </c>
      <c r="D18" s="49"/>
      <c r="E18" s="49" t="s">
        <v>44</v>
      </c>
      <c r="F18" s="49" t="s">
        <v>141</v>
      </c>
      <c r="G18" s="49" t="s">
        <v>351</v>
      </c>
      <c r="H18" s="100">
        <v>159.81399999999999</v>
      </c>
      <c r="I18" s="85">
        <v>74</v>
      </c>
      <c r="J18" s="85">
        <v>26</v>
      </c>
      <c r="K18" s="103">
        <v>2.1</v>
      </c>
      <c r="L18" s="49" t="s">
        <v>4</v>
      </c>
      <c r="M18" s="101">
        <v>41244</v>
      </c>
      <c r="N18" s="101">
        <v>41791</v>
      </c>
      <c r="O18" s="49"/>
      <c r="P18" s="49" t="s">
        <v>295</v>
      </c>
      <c r="Q18" s="51" t="s">
        <v>23</v>
      </c>
      <c r="R18" s="20"/>
      <c r="S18" s="20"/>
      <c r="T18" s="20"/>
    </row>
    <row r="19" spans="1:20" ht="31.5" x14ac:dyDescent="0.25">
      <c r="A19" s="142">
        <v>1.4</v>
      </c>
      <c r="B19" s="59" t="s">
        <v>146</v>
      </c>
      <c r="C19" s="102" t="s">
        <v>357</v>
      </c>
      <c r="D19" s="49"/>
      <c r="E19" s="49" t="s">
        <v>44</v>
      </c>
      <c r="F19" s="49" t="s">
        <v>141</v>
      </c>
      <c r="G19" s="49" t="s">
        <v>141</v>
      </c>
      <c r="H19" s="84">
        <f>400/3</f>
        <v>133.33333333333334</v>
      </c>
      <c r="I19" s="85">
        <v>74</v>
      </c>
      <c r="J19" s="85">
        <v>26</v>
      </c>
      <c r="K19" s="103">
        <v>2.1</v>
      </c>
      <c r="L19" s="49" t="s">
        <v>4</v>
      </c>
      <c r="M19" s="143" t="s">
        <v>151</v>
      </c>
      <c r="N19" s="101">
        <v>42461</v>
      </c>
      <c r="O19" s="49"/>
      <c r="P19" s="49"/>
      <c r="Q19" s="51" t="s">
        <v>1</v>
      </c>
      <c r="R19" s="20"/>
      <c r="S19" s="20"/>
      <c r="T19" s="20"/>
    </row>
    <row r="20" spans="1:20" ht="31.5" x14ac:dyDescent="0.25">
      <c r="A20" s="142">
        <v>1.5</v>
      </c>
      <c r="B20" s="59" t="s">
        <v>146</v>
      </c>
      <c r="C20" s="102" t="s">
        <v>358</v>
      </c>
      <c r="D20" s="49"/>
      <c r="E20" s="49" t="s">
        <v>44</v>
      </c>
      <c r="F20" s="49" t="s">
        <v>141</v>
      </c>
      <c r="G20" s="49" t="s">
        <v>141</v>
      </c>
      <c r="H20" s="84">
        <f>215/3</f>
        <v>71.666666666666671</v>
      </c>
      <c r="I20" s="85">
        <v>74</v>
      </c>
      <c r="J20" s="85">
        <v>26</v>
      </c>
      <c r="K20" s="103">
        <v>2.1</v>
      </c>
      <c r="L20" s="49" t="s">
        <v>4</v>
      </c>
      <c r="M20" s="143" t="s">
        <v>151</v>
      </c>
      <c r="N20" s="101">
        <v>42461</v>
      </c>
      <c r="O20" s="49"/>
      <c r="P20" s="49"/>
      <c r="Q20" s="51" t="s">
        <v>1</v>
      </c>
      <c r="R20" s="20"/>
      <c r="S20" s="20"/>
      <c r="T20" s="20"/>
    </row>
    <row r="21" spans="1:20" ht="31.5" x14ac:dyDescent="0.25">
      <c r="A21" s="142">
        <v>1.6</v>
      </c>
      <c r="B21" s="59" t="s">
        <v>146</v>
      </c>
      <c r="C21" s="102" t="s">
        <v>312</v>
      </c>
      <c r="D21" s="49"/>
      <c r="E21" s="49" t="s">
        <v>44</v>
      </c>
      <c r="F21" s="49" t="s">
        <v>141</v>
      </c>
      <c r="G21" s="49" t="s">
        <v>141</v>
      </c>
      <c r="H21" s="84">
        <f>200/3</f>
        <v>66.666666666666671</v>
      </c>
      <c r="I21" s="85">
        <v>74</v>
      </c>
      <c r="J21" s="85">
        <v>26</v>
      </c>
      <c r="K21" s="103">
        <v>2.1</v>
      </c>
      <c r="L21" s="49" t="s">
        <v>4</v>
      </c>
      <c r="M21" s="143" t="s">
        <v>151</v>
      </c>
      <c r="N21" s="101">
        <v>42461</v>
      </c>
      <c r="O21" s="49"/>
      <c r="P21" s="49"/>
      <c r="Q21" s="51" t="s">
        <v>1</v>
      </c>
      <c r="R21" s="20"/>
      <c r="S21" s="20"/>
      <c r="T21" s="20"/>
    </row>
    <row r="22" spans="1:20" ht="47.25" x14ac:dyDescent="0.25">
      <c r="A22" s="144">
        <v>1.7</v>
      </c>
      <c r="B22" s="59" t="s">
        <v>146</v>
      </c>
      <c r="C22" s="102" t="s">
        <v>149</v>
      </c>
      <c r="D22" s="49"/>
      <c r="E22" s="49" t="s">
        <v>40</v>
      </c>
      <c r="F22" s="49" t="s">
        <v>141</v>
      </c>
      <c r="G22" s="49" t="s">
        <v>379</v>
      </c>
      <c r="H22" s="84">
        <v>6.0830000000000002</v>
      </c>
      <c r="I22" s="85">
        <v>0</v>
      </c>
      <c r="J22" s="85">
        <v>100</v>
      </c>
      <c r="K22" s="86">
        <v>2.1</v>
      </c>
      <c r="L22" s="49" t="s">
        <v>3</v>
      </c>
      <c r="M22" s="87" t="s">
        <v>152</v>
      </c>
      <c r="N22" s="101">
        <v>41527</v>
      </c>
      <c r="O22" s="49"/>
      <c r="P22" s="49" t="s">
        <v>296</v>
      </c>
      <c r="Q22" s="51" t="s">
        <v>92</v>
      </c>
      <c r="R22" s="128"/>
      <c r="S22" s="20"/>
      <c r="T22" s="20"/>
    </row>
    <row r="23" spans="1:20" ht="31.5" x14ac:dyDescent="0.25">
      <c r="A23" s="144">
        <v>1.8</v>
      </c>
      <c r="B23" s="59" t="s">
        <v>146</v>
      </c>
      <c r="C23" s="102" t="s">
        <v>313</v>
      </c>
      <c r="D23" s="49"/>
      <c r="E23" s="49" t="s">
        <v>44</v>
      </c>
      <c r="F23" s="49" t="s">
        <v>141</v>
      </c>
      <c r="G23" s="49" t="s">
        <v>141</v>
      </c>
      <c r="H23" s="84">
        <v>26</v>
      </c>
      <c r="I23" s="85">
        <v>82</v>
      </c>
      <c r="J23" s="85">
        <v>18</v>
      </c>
      <c r="K23" s="86">
        <v>2.1</v>
      </c>
      <c r="L23" s="49" t="s">
        <v>4</v>
      </c>
      <c r="M23" s="101">
        <v>42385</v>
      </c>
      <c r="N23" s="101">
        <v>42461</v>
      </c>
      <c r="O23" s="49"/>
      <c r="P23" s="49"/>
      <c r="Q23" s="51" t="s">
        <v>1</v>
      </c>
      <c r="R23" s="20"/>
      <c r="S23" s="20"/>
      <c r="T23" s="20"/>
    </row>
    <row r="24" spans="1:20" x14ac:dyDescent="0.25">
      <c r="A24" s="145"/>
      <c r="B24" s="53"/>
      <c r="C24" s="53"/>
      <c r="D24" s="53"/>
      <c r="E24" s="53"/>
      <c r="F24" s="53"/>
      <c r="G24" s="53" t="s">
        <v>2</v>
      </c>
      <c r="H24" s="146">
        <f>SUM(H16:H23)</f>
        <v>525.32500000000005</v>
      </c>
      <c r="I24" s="55"/>
      <c r="J24" s="55"/>
      <c r="K24" s="53"/>
      <c r="L24" s="53"/>
      <c r="M24" s="53"/>
      <c r="N24" s="53"/>
      <c r="O24" s="53"/>
      <c r="P24" s="53"/>
      <c r="Q24" s="111"/>
      <c r="R24" s="20"/>
      <c r="S24" s="20"/>
      <c r="T24" s="20"/>
    </row>
    <row r="25" spans="1:20" x14ac:dyDescent="0.25">
      <c r="A25" s="110"/>
      <c r="B25" s="112"/>
      <c r="C25" s="65"/>
      <c r="D25" s="112"/>
      <c r="E25" s="112"/>
      <c r="F25" s="112"/>
      <c r="G25" s="112"/>
      <c r="H25" s="113"/>
      <c r="I25" s="114"/>
      <c r="J25" s="114"/>
      <c r="K25" s="112"/>
      <c r="L25" s="112"/>
      <c r="M25" s="112"/>
      <c r="N25" s="112"/>
      <c r="O25" s="112"/>
      <c r="P25" s="112"/>
      <c r="Q25" s="115"/>
    </row>
    <row r="26" spans="1:20" x14ac:dyDescent="0.25">
      <c r="A26" s="116">
        <v>2</v>
      </c>
      <c r="B26" s="226" t="s">
        <v>10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7"/>
      <c r="R26" s="20"/>
      <c r="S26" s="20"/>
      <c r="T26" s="20"/>
    </row>
    <row r="27" spans="1:20" ht="15" customHeight="1" x14ac:dyDescent="0.25">
      <c r="A27" s="109"/>
      <c r="B27" s="215" t="s">
        <v>61</v>
      </c>
      <c r="C27" s="215" t="s">
        <v>31</v>
      </c>
      <c r="D27" s="215" t="s">
        <v>54</v>
      </c>
      <c r="E27" s="215" t="s">
        <v>142</v>
      </c>
      <c r="F27" s="215" t="s">
        <v>353</v>
      </c>
      <c r="G27" s="215" t="s">
        <v>55</v>
      </c>
      <c r="H27" s="216" t="s">
        <v>8</v>
      </c>
      <c r="I27" s="216"/>
      <c r="J27" s="216"/>
      <c r="K27" s="215" t="s">
        <v>64</v>
      </c>
      <c r="L27" s="215" t="s">
        <v>58</v>
      </c>
      <c r="M27" s="215" t="s">
        <v>32</v>
      </c>
      <c r="N27" s="215"/>
      <c r="O27" s="215" t="s">
        <v>89</v>
      </c>
      <c r="P27" s="215" t="s">
        <v>59</v>
      </c>
      <c r="Q27" s="228" t="s">
        <v>21</v>
      </c>
      <c r="R27" s="20"/>
      <c r="S27" s="20"/>
      <c r="T27" s="20"/>
    </row>
    <row r="28" spans="1:20" ht="51.75" customHeight="1" x14ac:dyDescent="0.25">
      <c r="A28" s="109"/>
      <c r="B28" s="215"/>
      <c r="C28" s="215"/>
      <c r="D28" s="215"/>
      <c r="E28" s="215"/>
      <c r="F28" s="215"/>
      <c r="G28" s="215"/>
      <c r="H28" s="99" t="s">
        <v>150</v>
      </c>
      <c r="I28" s="95" t="s">
        <v>57</v>
      </c>
      <c r="J28" s="95" t="s">
        <v>56</v>
      </c>
      <c r="K28" s="215"/>
      <c r="L28" s="215"/>
      <c r="M28" s="94" t="s">
        <v>37</v>
      </c>
      <c r="N28" s="94" t="s">
        <v>9</v>
      </c>
      <c r="O28" s="215"/>
      <c r="P28" s="215"/>
      <c r="Q28" s="228"/>
      <c r="R28" s="20"/>
      <c r="S28" s="20"/>
      <c r="T28" s="20"/>
    </row>
    <row r="29" spans="1:20" ht="31.5" x14ac:dyDescent="0.25">
      <c r="A29" s="142">
        <v>2.1</v>
      </c>
      <c r="B29" s="59" t="s">
        <v>146</v>
      </c>
      <c r="C29" s="102" t="s">
        <v>158</v>
      </c>
      <c r="D29" s="49"/>
      <c r="E29" s="49" t="s">
        <v>46</v>
      </c>
      <c r="F29" s="49" t="s">
        <v>141</v>
      </c>
      <c r="G29" s="49" t="s">
        <v>141</v>
      </c>
      <c r="H29" s="100">
        <v>3.9195520000000005E-2</v>
      </c>
      <c r="I29" s="85">
        <v>100</v>
      </c>
      <c r="J29" s="85">
        <v>0</v>
      </c>
      <c r="K29" s="86">
        <v>1.1000000000000001</v>
      </c>
      <c r="L29" s="133" t="s">
        <v>3</v>
      </c>
      <c r="M29" s="87">
        <v>42537</v>
      </c>
      <c r="N29" s="101">
        <v>42614</v>
      </c>
      <c r="O29" s="49"/>
      <c r="P29" s="49"/>
      <c r="Q29" s="51" t="s">
        <v>1</v>
      </c>
      <c r="R29" s="20"/>
      <c r="S29" s="20"/>
      <c r="T29" s="20"/>
    </row>
    <row r="30" spans="1:20" ht="30.6" customHeight="1" x14ac:dyDescent="0.25">
      <c r="A30" s="142">
        <v>2.2000000000000002</v>
      </c>
      <c r="B30" s="59" t="s">
        <v>146</v>
      </c>
      <c r="C30" s="102" t="s">
        <v>159</v>
      </c>
      <c r="D30" s="49"/>
      <c r="E30" s="49" t="s">
        <v>43</v>
      </c>
      <c r="F30" s="49" t="s">
        <v>141</v>
      </c>
      <c r="G30" s="49" t="s">
        <v>346</v>
      </c>
      <c r="H30" s="147">
        <v>3.1304129999999999E-2</v>
      </c>
      <c r="I30" s="85">
        <v>0</v>
      </c>
      <c r="J30" s="85">
        <v>100</v>
      </c>
      <c r="K30" s="133" t="s">
        <v>170</v>
      </c>
      <c r="L30" s="133" t="s">
        <v>3</v>
      </c>
      <c r="M30" s="148">
        <v>41091</v>
      </c>
      <c r="N30" s="101">
        <v>41183</v>
      </c>
      <c r="O30" s="49" t="s">
        <v>171</v>
      </c>
      <c r="P30" s="49" t="s">
        <v>288</v>
      </c>
      <c r="Q30" s="51" t="s">
        <v>92</v>
      </c>
      <c r="R30" s="128"/>
      <c r="S30" s="20"/>
      <c r="T30" s="20"/>
    </row>
    <row r="31" spans="1:20" ht="31.5" x14ac:dyDescent="0.25">
      <c r="A31" s="142">
        <v>2.2999999999999998</v>
      </c>
      <c r="B31" s="59" t="s">
        <v>146</v>
      </c>
      <c r="C31" s="102" t="s">
        <v>160</v>
      </c>
      <c r="D31" s="49"/>
      <c r="E31" s="49" t="s">
        <v>40</v>
      </c>
      <c r="F31" s="49" t="s">
        <v>141</v>
      </c>
      <c r="G31" s="49" t="s">
        <v>347</v>
      </c>
      <c r="H31" s="100">
        <v>6.4726649999999997E-2</v>
      </c>
      <c r="I31" s="85">
        <v>100</v>
      </c>
      <c r="J31" s="85">
        <v>0</v>
      </c>
      <c r="K31" s="133">
        <v>1.1000000000000001</v>
      </c>
      <c r="L31" s="133" t="s">
        <v>4</v>
      </c>
      <c r="M31" s="148">
        <v>41456</v>
      </c>
      <c r="N31" s="101">
        <v>41548</v>
      </c>
      <c r="O31" s="49"/>
      <c r="P31" s="49" t="s">
        <v>287</v>
      </c>
      <c r="Q31" s="51" t="s">
        <v>92</v>
      </c>
      <c r="R31" s="128"/>
      <c r="S31" s="20"/>
      <c r="T31" s="20"/>
    </row>
    <row r="32" spans="1:20" ht="31.5" x14ac:dyDescent="0.25">
      <c r="A32" s="142">
        <v>2.4</v>
      </c>
      <c r="B32" s="59" t="s">
        <v>146</v>
      </c>
      <c r="C32" s="102" t="s">
        <v>161</v>
      </c>
      <c r="D32" s="49"/>
      <c r="E32" s="49" t="s">
        <v>46</v>
      </c>
      <c r="F32" s="49" t="s">
        <v>141</v>
      </c>
      <c r="G32" s="49" t="s">
        <v>141</v>
      </c>
      <c r="H32" s="100">
        <v>2.6666666666666668E-2</v>
      </c>
      <c r="I32" s="85">
        <v>100</v>
      </c>
      <c r="J32" s="85">
        <v>0</v>
      </c>
      <c r="K32" s="133">
        <v>1.1000000000000001</v>
      </c>
      <c r="L32" s="133" t="s">
        <v>3</v>
      </c>
      <c r="M32" s="97">
        <v>42370</v>
      </c>
      <c r="N32" s="101">
        <v>42461</v>
      </c>
      <c r="O32" s="132" t="s">
        <v>171</v>
      </c>
      <c r="P32" s="49"/>
      <c r="Q32" s="51" t="s">
        <v>1</v>
      </c>
      <c r="R32" s="20"/>
      <c r="S32" s="20"/>
      <c r="T32" s="20"/>
    </row>
    <row r="33" spans="1:23" ht="31.5" x14ac:dyDescent="0.25">
      <c r="A33" s="142">
        <v>2.5</v>
      </c>
      <c r="B33" s="59" t="s">
        <v>146</v>
      </c>
      <c r="C33" s="102" t="s">
        <v>162</v>
      </c>
      <c r="D33" s="49"/>
      <c r="E33" s="49" t="s">
        <v>45</v>
      </c>
      <c r="F33" s="49" t="s">
        <v>141</v>
      </c>
      <c r="G33" s="49" t="s">
        <v>141</v>
      </c>
      <c r="H33" s="100">
        <f>11.12/3</f>
        <v>3.7066666666666666</v>
      </c>
      <c r="I33" s="85">
        <v>100</v>
      </c>
      <c r="J33" s="85">
        <v>0</v>
      </c>
      <c r="K33" s="133">
        <v>2.2999999999999998</v>
      </c>
      <c r="L33" s="133" t="s">
        <v>4</v>
      </c>
      <c r="M33" s="97">
        <v>42370</v>
      </c>
      <c r="N33" s="101">
        <v>42461</v>
      </c>
      <c r="O33" s="49"/>
      <c r="P33" s="49"/>
      <c r="Q33" s="51" t="s">
        <v>1</v>
      </c>
      <c r="R33" s="20"/>
      <c r="S33" s="20"/>
      <c r="T33" s="20"/>
    </row>
    <row r="34" spans="1:23" ht="31.5" x14ac:dyDescent="0.25">
      <c r="A34" s="142">
        <v>2.6</v>
      </c>
      <c r="B34" s="59" t="s">
        <v>146</v>
      </c>
      <c r="C34" s="102" t="s">
        <v>163</v>
      </c>
      <c r="D34" s="49"/>
      <c r="E34" s="49" t="s">
        <v>45</v>
      </c>
      <c r="F34" s="49" t="s">
        <v>141</v>
      </c>
      <c r="G34" s="49" t="s">
        <v>141</v>
      </c>
      <c r="H34" s="100">
        <f>2.65/3</f>
        <v>0.8833333333333333</v>
      </c>
      <c r="I34" s="85">
        <v>100</v>
      </c>
      <c r="J34" s="85">
        <v>0</v>
      </c>
      <c r="K34" s="133">
        <v>2.2999999999999998</v>
      </c>
      <c r="L34" s="133" t="s">
        <v>4</v>
      </c>
      <c r="M34" s="97">
        <v>42370</v>
      </c>
      <c r="N34" s="101">
        <v>42461</v>
      </c>
      <c r="O34" s="49"/>
      <c r="P34" s="49"/>
      <c r="Q34" s="51" t="s">
        <v>1</v>
      </c>
      <c r="R34" s="20"/>
      <c r="S34" s="20"/>
      <c r="T34" s="20"/>
    </row>
    <row r="35" spans="1:23" ht="31.5" x14ac:dyDescent="0.25">
      <c r="A35" s="142">
        <v>2.7</v>
      </c>
      <c r="B35" s="59" t="s">
        <v>146</v>
      </c>
      <c r="C35" s="102" t="s">
        <v>164</v>
      </c>
      <c r="D35" s="49"/>
      <c r="E35" s="49" t="s">
        <v>45</v>
      </c>
      <c r="F35" s="49" t="s">
        <v>141</v>
      </c>
      <c r="G35" s="49" t="s">
        <v>348</v>
      </c>
      <c r="H35" s="100">
        <v>9.7000000000000003E-2</v>
      </c>
      <c r="I35" s="85">
        <v>100</v>
      </c>
      <c r="J35" s="85">
        <v>0</v>
      </c>
      <c r="K35" s="133">
        <v>2.2000000000000002</v>
      </c>
      <c r="L35" s="133" t="s">
        <v>4</v>
      </c>
      <c r="M35" s="133" t="s">
        <v>166</v>
      </c>
      <c r="N35" s="98">
        <v>41852</v>
      </c>
      <c r="O35" s="49"/>
      <c r="P35" s="49" t="s">
        <v>297</v>
      </c>
      <c r="Q35" s="51" t="s">
        <v>92</v>
      </c>
      <c r="R35" s="128"/>
      <c r="S35" s="20"/>
      <c r="T35" s="20"/>
    </row>
    <row r="36" spans="1:23" ht="47.25" x14ac:dyDescent="0.25">
      <c r="A36" s="149">
        <v>2.8</v>
      </c>
      <c r="B36" s="150" t="s">
        <v>146</v>
      </c>
      <c r="C36" s="102" t="s">
        <v>165</v>
      </c>
      <c r="D36" s="49"/>
      <c r="E36" s="49" t="s">
        <v>45</v>
      </c>
      <c r="F36" s="133">
        <v>16</v>
      </c>
      <c r="G36" s="49" t="s">
        <v>380</v>
      </c>
      <c r="H36" s="84">
        <v>0.43333333333333335</v>
      </c>
      <c r="I36" s="151">
        <v>70</v>
      </c>
      <c r="J36" s="151">
        <v>30</v>
      </c>
      <c r="K36" s="133">
        <v>2.2000000000000002</v>
      </c>
      <c r="L36" s="133" t="s">
        <v>4</v>
      </c>
      <c r="M36" s="133" t="s">
        <v>168</v>
      </c>
      <c r="N36" s="97">
        <v>42309</v>
      </c>
      <c r="O36" s="49"/>
      <c r="P36" s="49"/>
      <c r="Q36" s="51" t="s">
        <v>73</v>
      </c>
      <c r="R36" s="20"/>
      <c r="S36" s="20"/>
      <c r="T36" s="20"/>
    </row>
    <row r="37" spans="1:23" x14ac:dyDescent="0.25">
      <c r="A37" s="142"/>
      <c r="B37" s="49"/>
      <c r="C37" s="49"/>
      <c r="D37" s="49"/>
      <c r="E37" s="49"/>
      <c r="F37" s="49"/>
      <c r="G37" s="49" t="s">
        <v>2</v>
      </c>
      <c r="H37" s="78">
        <f>SUM(H29:H36)</f>
        <v>5.2822263000000005</v>
      </c>
      <c r="I37" s="57"/>
      <c r="J37" s="57"/>
      <c r="K37" s="49"/>
      <c r="L37" s="49"/>
      <c r="M37" s="49"/>
      <c r="N37" s="49"/>
      <c r="O37" s="49"/>
      <c r="P37" s="49"/>
      <c r="Q37" s="51"/>
      <c r="R37" s="20"/>
      <c r="S37" s="20"/>
      <c r="T37" s="20"/>
    </row>
    <row r="38" spans="1:23" x14ac:dyDescent="0.25">
      <c r="A38" s="110"/>
      <c r="B38" s="112"/>
      <c r="C38" s="112"/>
      <c r="D38" s="112"/>
      <c r="E38" s="112"/>
      <c r="F38" s="112"/>
      <c r="G38" s="112"/>
      <c r="H38" s="113"/>
      <c r="I38" s="114"/>
      <c r="J38" s="114"/>
      <c r="K38" s="112"/>
      <c r="L38" s="112"/>
      <c r="M38" s="112"/>
      <c r="N38" s="112"/>
      <c r="O38" s="112"/>
      <c r="P38" s="112"/>
      <c r="Q38" s="115"/>
    </row>
    <row r="39" spans="1:23" ht="15.75" customHeight="1" x14ac:dyDescent="0.25">
      <c r="A39" s="117">
        <v>3</v>
      </c>
      <c r="B39" s="226" t="s">
        <v>11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7"/>
    </row>
    <row r="40" spans="1:23" ht="15" customHeight="1" x14ac:dyDescent="0.25">
      <c r="A40" s="109"/>
      <c r="B40" s="215" t="s">
        <v>61</v>
      </c>
      <c r="C40" s="215" t="s">
        <v>31</v>
      </c>
      <c r="D40" s="215" t="s">
        <v>54</v>
      </c>
      <c r="E40" s="215" t="s">
        <v>142</v>
      </c>
      <c r="F40" s="215" t="s">
        <v>53</v>
      </c>
      <c r="G40" s="215" t="s">
        <v>55</v>
      </c>
      <c r="H40" s="216" t="s">
        <v>8</v>
      </c>
      <c r="I40" s="216"/>
      <c r="J40" s="216"/>
      <c r="K40" s="215" t="s">
        <v>64</v>
      </c>
      <c r="L40" s="215" t="s">
        <v>60</v>
      </c>
      <c r="M40" s="215" t="s">
        <v>32</v>
      </c>
      <c r="N40" s="215"/>
      <c r="O40" s="215" t="s">
        <v>89</v>
      </c>
      <c r="P40" s="215" t="s">
        <v>59</v>
      </c>
      <c r="Q40" s="228" t="s">
        <v>21</v>
      </c>
    </row>
    <row r="41" spans="1:23" ht="47.45" customHeight="1" x14ac:dyDescent="0.25">
      <c r="A41" s="109"/>
      <c r="B41" s="215"/>
      <c r="C41" s="215"/>
      <c r="D41" s="215"/>
      <c r="E41" s="215"/>
      <c r="F41" s="215"/>
      <c r="G41" s="215"/>
      <c r="H41" s="99" t="s">
        <v>150</v>
      </c>
      <c r="I41" s="95" t="s">
        <v>57</v>
      </c>
      <c r="J41" s="95" t="s">
        <v>56</v>
      </c>
      <c r="K41" s="215"/>
      <c r="L41" s="215"/>
      <c r="M41" s="94" t="s">
        <v>37</v>
      </c>
      <c r="N41" s="94" t="s">
        <v>9</v>
      </c>
      <c r="O41" s="215"/>
      <c r="P41" s="215"/>
      <c r="Q41" s="228"/>
      <c r="T41" s="127"/>
    </row>
    <row r="42" spans="1:23" ht="63" x14ac:dyDescent="0.25">
      <c r="A42" s="152">
        <v>3.1</v>
      </c>
      <c r="B42" s="59" t="s">
        <v>146</v>
      </c>
      <c r="C42" s="102" t="s">
        <v>177</v>
      </c>
      <c r="D42" s="49"/>
      <c r="E42" s="49" t="s">
        <v>43</v>
      </c>
      <c r="F42" s="49" t="s">
        <v>141</v>
      </c>
      <c r="G42" s="49" t="s">
        <v>349</v>
      </c>
      <c r="H42" s="100">
        <v>0.28527073999999997</v>
      </c>
      <c r="I42" s="105">
        <v>100</v>
      </c>
      <c r="J42" s="105">
        <v>0</v>
      </c>
      <c r="K42" s="103">
        <v>1.1000000000000001</v>
      </c>
      <c r="L42" s="49" t="s">
        <v>5</v>
      </c>
      <c r="M42" s="143">
        <v>41548</v>
      </c>
      <c r="N42" s="101">
        <v>41760</v>
      </c>
      <c r="O42" s="49" t="s">
        <v>85</v>
      </c>
      <c r="P42" s="133" t="s">
        <v>298</v>
      </c>
      <c r="Q42" s="51" t="s">
        <v>23</v>
      </c>
      <c r="T42" s="127"/>
    </row>
    <row r="43" spans="1:23" ht="31.5" x14ac:dyDescent="0.25">
      <c r="A43" s="152">
        <v>3.2</v>
      </c>
      <c r="B43" s="59" t="s">
        <v>146</v>
      </c>
      <c r="C43" s="102" t="s">
        <v>178</v>
      </c>
      <c r="D43" s="49"/>
      <c r="E43" s="49" t="s">
        <v>43</v>
      </c>
      <c r="F43" s="49" t="s">
        <v>141</v>
      </c>
      <c r="G43" s="49" t="s">
        <v>374</v>
      </c>
      <c r="H43" s="100">
        <v>0.22</v>
      </c>
      <c r="I43" s="105">
        <v>15</v>
      </c>
      <c r="J43" s="105">
        <v>85</v>
      </c>
      <c r="K43" s="103">
        <v>1.1000000000000001</v>
      </c>
      <c r="L43" s="49" t="s">
        <v>5</v>
      </c>
      <c r="M43" s="143">
        <v>41548</v>
      </c>
      <c r="N43" s="101">
        <v>41852</v>
      </c>
      <c r="O43" s="132" t="s">
        <v>171</v>
      </c>
      <c r="P43" s="133" t="s">
        <v>296</v>
      </c>
      <c r="Q43" s="51" t="s">
        <v>23</v>
      </c>
      <c r="T43" s="127"/>
    </row>
    <row r="44" spans="1:23" ht="39.75" customHeight="1" x14ac:dyDescent="0.25">
      <c r="A44" s="152">
        <v>3.3</v>
      </c>
      <c r="B44" s="150" t="s">
        <v>146</v>
      </c>
      <c r="C44" s="106" t="s">
        <v>179</v>
      </c>
      <c r="D44" s="49"/>
      <c r="E44" s="49" t="s">
        <v>40</v>
      </c>
      <c r="F44" s="49" t="s">
        <v>141</v>
      </c>
      <c r="G44" s="49"/>
      <c r="H44" s="147">
        <v>0.1</v>
      </c>
      <c r="I44" s="105">
        <v>100</v>
      </c>
      <c r="J44" s="105">
        <v>0</v>
      </c>
      <c r="K44" s="133">
        <v>2.2000000000000002</v>
      </c>
      <c r="L44" s="49" t="s">
        <v>3</v>
      </c>
      <c r="M44" s="133" t="s">
        <v>190</v>
      </c>
      <c r="N44" s="143"/>
      <c r="O44" s="49" t="s">
        <v>375</v>
      </c>
      <c r="P44" s="133" t="s">
        <v>296</v>
      </c>
      <c r="Q44" s="51" t="s">
        <v>23</v>
      </c>
      <c r="T44" s="127"/>
    </row>
    <row r="45" spans="1:23" ht="31.5" hidden="1" customHeight="1" x14ac:dyDescent="0.25">
      <c r="A45" s="152">
        <v>3.4</v>
      </c>
      <c r="B45" s="59" t="s">
        <v>146</v>
      </c>
      <c r="C45" s="104" t="s">
        <v>180</v>
      </c>
      <c r="D45" s="49"/>
      <c r="E45" s="49" t="s">
        <v>40</v>
      </c>
      <c r="F45" s="49" t="s">
        <v>141</v>
      </c>
      <c r="G45" s="49" t="s">
        <v>141</v>
      </c>
      <c r="H45" s="147">
        <v>0</v>
      </c>
      <c r="I45" s="105">
        <v>100</v>
      </c>
      <c r="J45" s="105">
        <v>0</v>
      </c>
      <c r="K45" s="103">
        <v>1.1000000000000001</v>
      </c>
      <c r="L45" s="49" t="s">
        <v>3</v>
      </c>
      <c r="M45" s="153">
        <v>42076</v>
      </c>
      <c r="N45" s="143"/>
      <c r="O45" s="49"/>
      <c r="P45" s="133"/>
      <c r="Q45" s="51" t="s">
        <v>23</v>
      </c>
      <c r="R45" s="194" t="s">
        <v>359</v>
      </c>
      <c r="S45" s="195"/>
      <c r="T45" s="195"/>
      <c r="U45" s="195"/>
      <c r="W45" s="4" t="s">
        <v>369</v>
      </c>
    </row>
    <row r="46" spans="1:23" ht="31.5" x14ac:dyDescent="0.25">
      <c r="A46" s="152">
        <v>3.4</v>
      </c>
      <c r="B46" s="59" t="s">
        <v>146</v>
      </c>
      <c r="C46" s="106" t="s">
        <v>181</v>
      </c>
      <c r="D46" s="49"/>
      <c r="E46" s="49" t="s">
        <v>43</v>
      </c>
      <c r="F46" s="49" t="s">
        <v>141</v>
      </c>
      <c r="G46" s="49" t="s">
        <v>376</v>
      </c>
      <c r="H46" s="78">
        <v>0.13</v>
      </c>
      <c r="I46" s="105">
        <v>100</v>
      </c>
      <c r="J46" s="105">
        <v>0</v>
      </c>
      <c r="K46" s="103">
        <v>1.1000000000000001</v>
      </c>
      <c r="L46" s="49" t="s">
        <v>5</v>
      </c>
      <c r="M46" s="97">
        <v>41214</v>
      </c>
      <c r="N46" s="101">
        <v>41426</v>
      </c>
      <c r="O46" s="123" t="s">
        <v>171</v>
      </c>
      <c r="P46" s="154" t="s">
        <v>286</v>
      </c>
      <c r="Q46" s="138" t="s">
        <v>92</v>
      </c>
      <c r="T46" s="127"/>
    </row>
    <row r="47" spans="1:23" ht="31.5" x14ac:dyDescent="0.25">
      <c r="A47" s="155">
        <v>3.5</v>
      </c>
      <c r="B47" s="156" t="s">
        <v>146</v>
      </c>
      <c r="C47" s="104" t="s">
        <v>182</v>
      </c>
      <c r="D47" s="123"/>
      <c r="E47" s="123" t="s">
        <v>43</v>
      </c>
      <c r="F47" s="123" t="s">
        <v>141</v>
      </c>
      <c r="G47" s="123" t="s">
        <v>141</v>
      </c>
      <c r="H47" s="100">
        <v>0.1</v>
      </c>
      <c r="I47" s="124">
        <v>100</v>
      </c>
      <c r="J47" s="124">
        <v>0</v>
      </c>
      <c r="K47" s="125">
        <v>1.1000000000000001</v>
      </c>
      <c r="L47" s="123" t="s">
        <v>5</v>
      </c>
      <c r="M47" s="157">
        <v>42020</v>
      </c>
      <c r="N47" s="101">
        <v>42430</v>
      </c>
      <c r="O47" s="123" t="s">
        <v>85</v>
      </c>
      <c r="P47" s="154"/>
      <c r="Q47" s="138" t="s">
        <v>1</v>
      </c>
      <c r="R47" s="129"/>
      <c r="W47" s="4" t="s">
        <v>370</v>
      </c>
    </row>
    <row r="48" spans="1:23" ht="31.5" customHeight="1" x14ac:dyDescent="0.25">
      <c r="A48" s="155">
        <v>3.6</v>
      </c>
      <c r="B48" s="59" t="s">
        <v>146</v>
      </c>
      <c r="C48" s="102" t="s">
        <v>390</v>
      </c>
      <c r="D48" s="49"/>
      <c r="E48" s="49" t="s">
        <v>40</v>
      </c>
      <c r="F48" s="49" t="s">
        <v>141</v>
      </c>
      <c r="G48" s="49" t="s">
        <v>377</v>
      </c>
      <c r="H48" s="100">
        <v>5.227478E-2</v>
      </c>
      <c r="I48" s="105">
        <v>100</v>
      </c>
      <c r="J48" s="105">
        <v>0</v>
      </c>
      <c r="K48" s="133">
        <v>2.2999999999999998</v>
      </c>
      <c r="L48" s="49" t="s">
        <v>4</v>
      </c>
      <c r="M48" s="133" t="s">
        <v>192</v>
      </c>
      <c r="N48" s="101">
        <v>41487</v>
      </c>
      <c r="O48" s="123"/>
      <c r="P48" s="154" t="s">
        <v>296</v>
      </c>
      <c r="Q48" s="138" t="s">
        <v>23</v>
      </c>
      <c r="T48" s="127"/>
      <c r="U48" s="75"/>
    </row>
    <row r="49" spans="1:20" ht="63" x14ac:dyDescent="0.25">
      <c r="A49" s="152">
        <v>3.7</v>
      </c>
      <c r="B49" s="150" t="s">
        <v>146</v>
      </c>
      <c r="C49" s="102" t="s">
        <v>183</v>
      </c>
      <c r="D49" s="49"/>
      <c r="E49" s="49" t="s">
        <v>46</v>
      </c>
      <c r="F49" s="49" t="s">
        <v>141</v>
      </c>
      <c r="G49" s="49" t="s">
        <v>381</v>
      </c>
      <c r="H49" s="100">
        <v>6.1473160000000006E-2</v>
      </c>
      <c r="I49" s="105">
        <v>100</v>
      </c>
      <c r="J49" s="105">
        <v>0</v>
      </c>
      <c r="K49" s="133">
        <v>2.1</v>
      </c>
      <c r="L49" s="49" t="s">
        <v>4</v>
      </c>
      <c r="M49" s="133" t="s">
        <v>192</v>
      </c>
      <c r="N49" s="98">
        <v>41699</v>
      </c>
      <c r="O49" s="123"/>
      <c r="P49" s="154" t="s">
        <v>299</v>
      </c>
      <c r="Q49" s="138" t="s">
        <v>92</v>
      </c>
      <c r="R49" s="128"/>
    </row>
    <row r="50" spans="1:20" ht="47.25" x14ac:dyDescent="0.25">
      <c r="A50" s="158">
        <v>3.8</v>
      </c>
      <c r="B50" s="59" t="s">
        <v>146</v>
      </c>
      <c r="C50" s="102" t="s">
        <v>184</v>
      </c>
      <c r="D50" s="49"/>
      <c r="E50" s="49" t="s">
        <v>46</v>
      </c>
      <c r="F50" s="49" t="s">
        <v>141</v>
      </c>
      <c r="G50" s="49" t="s">
        <v>391</v>
      </c>
      <c r="H50" s="100">
        <v>8.6999999999999994E-2</v>
      </c>
      <c r="I50" s="105">
        <v>100</v>
      </c>
      <c r="J50" s="105">
        <v>0</v>
      </c>
      <c r="K50" s="133">
        <v>2.1</v>
      </c>
      <c r="L50" s="49" t="s">
        <v>4</v>
      </c>
      <c r="M50" s="133" t="s">
        <v>192</v>
      </c>
      <c r="N50" s="98">
        <v>41852</v>
      </c>
      <c r="O50" s="123"/>
      <c r="P50" s="154" t="s">
        <v>300</v>
      </c>
      <c r="Q50" s="138" t="s">
        <v>92</v>
      </c>
      <c r="R50" s="128"/>
    </row>
    <row r="51" spans="1:20" s="75" customFormat="1" ht="31.5" x14ac:dyDescent="0.25">
      <c r="A51" s="152">
        <v>3.9</v>
      </c>
      <c r="B51" s="59" t="s">
        <v>146</v>
      </c>
      <c r="C51" s="102" t="s">
        <v>185</v>
      </c>
      <c r="D51" s="74"/>
      <c r="E51" s="74" t="s">
        <v>45</v>
      </c>
      <c r="F51" s="49" t="s">
        <v>141</v>
      </c>
      <c r="G51" s="49" t="s">
        <v>395</v>
      </c>
      <c r="H51" s="84">
        <v>1.25</v>
      </c>
      <c r="I51" s="81">
        <v>75</v>
      </c>
      <c r="J51" s="81">
        <v>25</v>
      </c>
      <c r="K51" s="82">
        <v>1.3</v>
      </c>
      <c r="L51" s="74" t="s">
        <v>3</v>
      </c>
      <c r="M51" s="79" t="s">
        <v>193</v>
      </c>
      <c r="N51" s="101">
        <v>42323</v>
      </c>
      <c r="O51" s="139"/>
      <c r="P51" s="154"/>
      <c r="Q51" s="140" t="s">
        <v>73</v>
      </c>
    </row>
    <row r="52" spans="1:20" ht="31.5" x14ac:dyDescent="0.25">
      <c r="A52" s="159">
        <v>3.1</v>
      </c>
      <c r="B52" s="59" t="s">
        <v>146</v>
      </c>
      <c r="C52" s="104" t="s">
        <v>186</v>
      </c>
      <c r="D52" s="49"/>
      <c r="E52" s="49" t="s">
        <v>45</v>
      </c>
      <c r="F52" s="49" t="s">
        <v>141</v>
      </c>
      <c r="G52" s="49" t="s">
        <v>141</v>
      </c>
      <c r="H52" s="100">
        <v>3.3333333333333335</v>
      </c>
      <c r="I52" s="80" t="s">
        <v>189</v>
      </c>
      <c r="J52" s="81">
        <v>26</v>
      </c>
      <c r="K52" s="133">
        <v>2.1</v>
      </c>
      <c r="L52" s="49" t="s">
        <v>4</v>
      </c>
      <c r="M52" s="97">
        <v>42370</v>
      </c>
      <c r="N52" s="101">
        <v>42461</v>
      </c>
      <c r="O52" s="123"/>
      <c r="P52" s="154"/>
      <c r="Q52" s="138" t="s">
        <v>1</v>
      </c>
      <c r="R52" s="75"/>
      <c r="S52" s="75"/>
      <c r="T52" s="75"/>
    </row>
    <row r="53" spans="1:20" ht="31.5" x14ac:dyDescent="0.25">
      <c r="A53" s="152">
        <v>3.11</v>
      </c>
      <c r="B53" s="156" t="s">
        <v>146</v>
      </c>
      <c r="C53" s="104" t="s">
        <v>187</v>
      </c>
      <c r="D53" s="123"/>
      <c r="E53" s="123" t="s">
        <v>43</v>
      </c>
      <c r="F53" s="123" t="s">
        <v>141</v>
      </c>
      <c r="G53" s="123" t="s">
        <v>396</v>
      </c>
      <c r="H53" s="100">
        <v>2.1160000000000001</v>
      </c>
      <c r="I53" s="81">
        <v>70</v>
      </c>
      <c r="J53" s="81">
        <v>30</v>
      </c>
      <c r="K53" s="133">
        <v>2.2000000000000002</v>
      </c>
      <c r="L53" s="49" t="s">
        <v>5</v>
      </c>
      <c r="M53" s="133" t="s">
        <v>167</v>
      </c>
      <c r="N53" s="98">
        <v>42156</v>
      </c>
      <c r="O53" s="123" t="s">
        <v>86</v>
      </c>
      <c r="P53" s="154" t="s">
        <v>296</v>
      </c>
      <c r="Q53" s="138" t="s">
        <v>23</v>
      </c>
    </row>
    <row r="54" spans="1:20" x14ac:dyDescent="0.25">
      <c r="A54" s="152">
        <v>3.12</v>
      </c>
      <c r="B54" s="156" t="s">
        <v>146</v>
      </c>
      <c r="C54" s="123" t="s">
        <v>188</v>
      </c>
      <c r="D54" s="123"/>
      <c r="E54" s="123" t="s">
        <v>45</v>
      </c>
      <c r="F54" s="123" t="s">
        <v>141</v>
      </c>
      <c r="G54" s="123" t="s">
        <v>382</v>
      </c>
      <c r="H54" s="78">
        <v>0.48</v>
      </c>
      <c r="I54" s="81">
        <v>70</v>
      </c>
      <c r="J54" s="81">
        <v>30</v>
      </c>
      <c r="K54" s="133">
        <v>1.2</v>
      </c>
      <c r="L54" s="49" t="s">
        <v>4</v>
      </c>
      <c r="M54" s="97">
        <v>42309</v>
      </c>
      <c r="N54" s="101">
        <v>42370</v>
      </c>
      <c r="O54" s="123"/>
      <c r="P54" s="154"/>
      <c r="Q54" s="138" t="s">
        <v>73</v>
      </c>
    </row>
    <row r="55" spans="1:20" x14ac:dyDescent="0.25">
      <c r="A55" s="152"/>
      <c r="B55" s="49"/>
      <c r="C55" s="49"/>
      <c r="D55" s="49"/>
      <c r="E55" s="49"/>
      <c r="F55" s="49"/>
      <c r="G55" s="49" t="s">
        <v>2</v>
      </c>
      <c r="H55" s="78">
        <f>SUM(H42:H54)</f>
        <v>8.2153520133333338</v>
      </c>
      <c r="I55" s="57"/>
      <c r="J55" s="57"/>
      <c r="K55" s="49"/>
      <c r="L55" s="49"/>
      <c r="M55" s="49"/>
      <c r="N55" s="49"/>
      <c r="O55" s="49"/>
      <c r="P55" s="49"/>
      <c r="Q55" s="51"/>
    </row>
    <row r="56" spans="1:20" x14ac:dyDescent="0.25">
      <c r="A56" s="110"/>
      <c r="B56" s="112"/>
      <c r="C56" s="112"/>
      <c r="D56" s="112"/>
      <c r="E56" s="112"/>
      <c r="F56" s="112"/>
      <c r="G56" s="112"/>
      <c r="H56" s="113"/>
      <c r="I56" s="114"/>
      <c r="J56" s="114"/>
      <c r="K56" s="112"/>
      <c r="L56" s="112"/>
      <c r="M56" s="112"/>
      <c r="N56" s="112"/>
      <c r="O56" s="112"/>
      <c r="P56" s="112"/>
      <c r="Q56" s="115"/>
    </row>
    <row r="57" spans="1:20" ht="15.75" customHeight="1" x14ac:dyDescent="0.25">
      <c r="A57" s="117">
        <v>4</v>
      </c>
      <c r="B57" s="226" t="s">
        <v>12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7"/>
    </row>
    <row r="58" spans="1:20" ht="15" customHeight="1" x14ac:dyDescent="0.25">
      <c r="A58" s="109"/>
      <c r="B58" s="215" t="s">
        <v>61</v>
      </c>
      <c r="C58" s="215" t="s">
        <v>31</v>
      </c>
      <c r="D58" s="215" t="s">
        <v>54</v>
      </c>
      <c r="E58" s="215" t="s">
        <v>142</v>
      </c>
      <c r="F58" s="204"/>
      <c r="G58" s="205"/>
      <c r="H58" s="216" t="s">
        <v>8</v>
      </c>
      <c r="I58" s="216"/>
      <c r="J58" s="216"/>
      <c r="K58" s="215" t="s">
        <v>64</v>
      </c>
      <c r="L58" s="215" t="s">
        <v>60</v>
      </c>
      <c r="M58" s="215" t="s">
        <v>32</v>
      </c>
      <c r="N58" s="215"/>
      <c r="O58" s="215" t="s">
        <v>89</v>
      </c>
      <c r="P58" s="215" t="s">
        <v>59</v>
      </c>
      <c r="Q58" s="228" t="s">
        <v>21</v>
      </c>
    </row>
    <row r="59" spans="1:20" ht="44.45" customHeight="1" x14ac:dyDescent="0.25">
      <c r="A59" s="109"/>
      <c r="B59" s="215"/>
      <c r="C59" s="215"/>
      <c r="D59" s="215"/>
      <c r="E59" s="215"/>
      <c r="F59" s="232" t="s">
        <v>55</v>
      </c>
      <c r="G59" s="233"/>
      <c r="H59" s="99" t="s">
        <v>150</v>
      </c>
      <c r="I59" s="99" t="s">
        <v>57</v>
      </c>
      <c r="J59" s="95" t="s">
        <v>56</v>
      </c>
      <c r="K59" s="215"/>
      <c r="L59" s="215"/>
      <c r="M59" s="94" t="s">
        <v>25</v>
      </c>
      <c r="N59" s="94" t="s">
        <v>9</v>
      </c>
      <c r="O59" s="215"/>
      <c r="P59" s="215"/>
      <c r="Q59" s="228"/>
    </row>
    <row r="60" spans="1:20" ht="31.5" x14ac:dyDescent="0.25">
      <c r="A60" s="142">
        <v>4.0999999999999996</v>
      </c>
      <c r="B60" s="59" t="s">
        <v>146</v>
      </c>
      <c r="C60" s="102" t="s">
        <v>230</v>
      </c>
      <c r="D60" s="49"/>
      <c r="E60" s="49" t="s">
        <v>50</v>
      </c>
      <c r="F60" s="196" t="s">
        <v>324</v>
      </c>
      <c r="G60" s="197"/>
      <c r="H60" s="84">
        <v>36.5</v>
      </c>
      <c r="I60" s="85">
        <v>75</v>
      </c>
      <c r="J60" s="85">
        <v>25</v>
      </c>
      <c r="K60" s="86">
        <v>1.2</v>
      </c>
      <c r="L60" s="49" t="s">
        <v>4</v>
      </c>
      <c r="M60" s="143">
        <v>40909</v>
      </c>
      <c r="N60" s="101">
        <v>41244</v>
      </c>
      <c r="O60" s="49"/>
      <c r="P60" s="133" t="s">
        <v>322</v>
      </c>
      <c r="Q60" s="51" t="s">
        <v>23</v>
      </c>
    </row>
    <row r="61" spans="1:20" ht="31.5" x14ac:dyDescent="0.25">
      <c r="A61" s="142">
        <v>4.2</v>
      </c>
      <c r="B61" s="59" t="s">
        <v>146</v>
      </c>
      <c r="C61" s="102" t="s">
        <v>231</v>
      </c>
      <c r="D61" s="49"/>
      <c r="E61" s="49" t="s">
        <v>50</v>
      </c>
      <c r="F61" s="196" t="s">
        <v>326</v>
      </c>
      <c r="G61" s="197"/>
      <c r="H61" s="160">
        <v>0.45907403000000002</v>
      </c>
      <c r="I61" s="85">
        <v>75</v>
      </c>
      <c r="J61" s="85">
        <v>25</v>
      </c>
      <c r="K61" s="86">
        <v>1.2</v>
      </c>
      <c r="L61" s="49" t="s">
        <v>3</v>
      </c>
      <c r="M61" s="101" t="s">
        <v>224</v>
      </c>
      <c r="N61" s="101">
        <v>41791</v>
      </c>
      <c r="O61" s="123"/>
      <c r="P61" s="154" t="s">
        <v>301</v>
      </c>
      <c r="Q61" s="138" t="s">
        <v>23</v>
      </c>
    </row>
    <row r="62" spans="1:20" ht="31.5" customHeight="1" x14ac:dyDescent="0.25">
      <c r="A62" s="142">
        <v>4.3</v>
      </c>
      <c r="B62" s="59" t="s">
        <v>146</v>
      </c>
      <c r="C62" s="102" t="s">
        <v>232</v>
      </c>
      <c r="D62" s="49"/>
      <c r="E62" s="49" t="s">
        <v>50</v>
      </c>
      <c r="F62" s="196" t="s">
        <v>383</v>
      </c>
      <c r="G62" s="197"/>
      <c r="H62" s="160">
        <v>0.47</v>
      </c>
      <c r="I62" s="85">
        <v>75</v>
      </c>
      <c r="J62" s="85">
        <v>25</v>
      </c>
      <c r="K62" s="86">
        <v>1.2</v>
      </c>
      <c r="L62" s="49" t="s">
        <v>3</v>
      </c>
      <c r="M62" s="101">
        <v>41653</v>
      </c>
      <c r="N62" s="101">
        <v>42370</v>
      </c>
      <c r="O62" s="123"/>
      <c r="P62" s="154" t="s">
        <v>141</v>
      </c>
      <c r="Q62" s="138" t="s">
        <v>73</v>
      </c>
    </row>
    <row r="63" spans="1:20" ht="31.5" x14ac:dyDescent="0.25">
      <c r="A63" s="142">
        <v>4.4000000000000004</v>
      </c>
      <c r="B63" s="59" t="s">
        <v>146</v>
      </c>
      <c r="C63" s="102" t="s">
        <v>233</v>
      </c>
      <c r="D63" s="49"/>
      <c r="E63" s="49" t="s">
        <v>50</v>
      </c>
      <c r="F63" s="196" t="s">
        <v>141</v>
      </c>
      <c r="G63" s="197"/>
      <c r="H63" s="160">
        <v>0.56999999999999995</v>
      </c>
      <c r="I63" s="85">
        <v>75</v>
      </c>
      <c r="J63" s="85">
        <v>25</v>
      </c>
      <c r="K63" s="86">
        <v>1.2</v>
      </c>
      <c r="L63" s="49" t="s">
        <v>4</v>
      </c>
      <c r="M63" s="101">
        <v>42445</v>
      </c>
      <c r="N63" s="141" t="s">
        <v>360</v>
      </c>
      <c r="O63" s="123"/>
      <c r="P63" s="154" t="s">
        <v>141</v>
      </c>
      <c r="Q63" s="138" t="s">
        <v>1</v>
      </c>
    </row>
    <row r="64" spans="1:20" ht="31.5" x14ac:dyDescent="0.25">
      <c r="A64" s="142">
        <v>4.5</v>
      </c>
      <c r="B64" s="59" t="s">
        <v>146</v>
      </c>
      <c r="C64" s="104" t="s">
        <v>234</v>
      </c>
      <c r="D64" s="49"/>
      <c r="E64" s="49" t="s">
        <v>50</v>
      </c>
      <c r="F64" s="196" t="s">
        <v>141</v>
      </c>
      <c r="G64" s="197"/>
      <c r="H64" s="84">
        <v>1.33</v>
      </c>
      <c r="I64" s="85">
        <v>80</v>
      </c>
      <c r="J64" s="85">
        <v>20</v>
      </c>
      <c r="K64" s="86">
        <v>1.2</v>
      </c>
      <c r="L64" s="49" t="s">
        <v>4</v>
      </c>
      <c r="M64" s="101">
        <v>42445</v>
      </c>
      <c r="N64" s="141" t="s">
        <v>360</v>
      </c>
      <c r="O64" s="123"/>
      <c r="P64" s="154" t="s">
        <v>141</v>
      </c>
      <c r="Q64" s="138" t="s">
        <v>1</v>
      </c>
    </row>
    <row r="65" spans="1:20" ht="47.25" x14ac:dyDescent="0.25">
      <c r="A65" s="142">
        <v>4.5999999999999996</v>
      </c>
      <c r="B65" s="59" t="s">
        <v>146</v>
      </c>
      <c r="C65" s="104" t="s">
        <v>235</v>
      </c>
      <c r="D65" s="49"/>
      <c r="E65" s="49" t="s">
        <v>50</v>
      </c>
      <c r="F65" s="196" t="s">
        <v>141</v>
      </c>
      <c r="G65" s="197"/>
      <c r="H65" s="84">
        <v>0.67</v>
      </c>
      <c r="I65" s="85">
        <v>75</v>
      </c>
      <c r="J65" s="85">
        <v>25</v>
      </c>
      <c r="K65" s="86">
        <v>1.2</v>
      </c>
      <c r="L65" s="49" t="s">
        <v>3</v>
      </c>
      <c r="M65" s="101">
        <v>42445</v>
      </c>
      <c r="N65" s="141" t="s">
        <v>360</v>
      </c>
      <c r="O65" s="123"/>
      <c r="P65" s="154" t="s">
        <v>141</v>
      </c>
      <c r="Q65" s="138" t="s">
        <v>1</v>
      </c>
    </row>
    <row r="66" spans="1:20" ht="31.5" x14ac:dyDescent="0.25">
      <c r="A66" s="142">
        <v>4.7</v>
      </c>
      <c r="B66" s="59" t="s">
        <v>146</v>
      </c>
      <c r="C66" s="102" t="s">
        <v>283</v>
      </c>
      <c r="D66" s="49"/>
      <c r="E66" s="49" t="s">
        <v>50</v>
      </c>
      <c r="F66" s="196" t="s">
        <v>141</v>
      </c>
      <c r="G66" s="197"/>
      <c r="H66" s="84">
        <v>1.33</v>
      </c>
      <c r="I66" s="85">
        <v>80</v>
      </c>
      <c r="J66" s="85">
        <v>20</v>
      </c>
      <c r="K66" s="86">
        <v>1.2</v>
      </c>
      <c r="L66" s="49" t="s">
        <v>4</v>
      </c>
      <c r="M66" s="101">
        <v>42445</v>
      </c>
      <c r="N66" s="141" t="s">
        <v>360</v>
      </c>
      <c r="O66" s="123"/>
      <c r="P66" s="154" t="s">
        <v>141</v>
      </c>
      <c r="Q66" s="138" t="s">
        <v>1</v>
      </c>
    </row>
    <row r="67" spans="1:20" ht="31.5" x14ac:dyDescent="0.25">
      <c r="A67" s="142">
        <v>4.8</v>
      </c>
      <c r="B67" s="59" t="s">
        <v>146</v>
      </c>
      <c r="C67" s="102" t="s">
        <v>236</v>
      </c>
      <c r="D67" s="49"/>
      <c r="E67" s="49" t="s">
        <v>94</v>
      </c>
      <c r="F67" s="196" t="s">
        <v>329</v>
      </c>
      <c r="G67" s="197"/>
      <c r="H67" s="84">
        <v>0.18</v>
      </c>
      <c r="I67" s="85">
        <v>100</v>
      </c>
      <c r="J67" s="85">
        <v>0</v>
      </c>
      <c r="K67" s="86">
        <v>1.2</v>
      </c>
      <c r="L67" s="49" t="s">
        <v>3</v>
      </c>
      <c r="M67" s="101" t="s">
        <v>191</v>
      </c>
      <c r="N67" s="101" t="s">
        <v>237</v>
      </c>
      <c r="O67" s="123"/>
      <c r="P67" s="154" t="s">
        <v>305</v>
      </c>
      <c r="Q67" s="138" t="s">
        <v>92</v>
      </c>
    </row>
    <row r="68" spans="1:20" ht="31.5" x14ac:dyDescent="0.25">
      <c r="A68" s="142">
        <v>4.9000000000000004</v>
      </c>
      <c r="B68" s="59" t="s">
        <v>146</v>
      </c>
      <c r="C68" s="102" t="s">
        <v>238</v>
      </c>
      <c r="D68" s="49"/>
      <c r="E68" s="49" t="s">
        <v>94</v>
      </c>
      <c r="F68" s="196" t="s">
        <v>393</v>
      </c>
      <c r="G68" s="197"/>
      <c r="H68" s="84">
        <v>0.94</v>
      </c>
      <c r="I68" s="85">
        <v>100</v>
      </c>
      <c r="J68" s="85">
        <v>0</v>
      </c>
      <c r="K68" s="86">
        <v>2.1</v>
      </c>
      <c r="L68" s="49" t="s">
        <v>3</v>
      </c>
      <c r="M68" s="101" t="s">
        <v>152</v>
      </c>
      <c r="N68" s="101">
        <v>41548</v>
      </c>
      <c r="O68" s="123"/>
      <c r="P68" s="154" t="s">
        <v>304</v>
      </c>
      <c r="Q68" s="138" t="s">
        <v>92</v>
      </c>
    </row>
    <row r="69" spans="1:20" ht="31.5" x14ac:dyDescent="0.25">
      <c r="A69" s="161">
        <v>4.0999999999999996</v>
      </c>
      <c r="B69" s="59" t="s">
        <v>146</v>
      </c>
      <c r="C69" s="102" t="s">
        <v>239</v>
      </c>
      <c r="D69" s="49"/>
      <c r="E69" s="49" t="s">
        <v>50</v>
      </c>
      <c r="F69" s="196" t="s">
        <v>141</v>
      </c>
      <c r="G69" s="197"/>
      <c r="H69" s="84">
        <v>3.27</v>
      </c>
      <c r="I69" s="85">
        <v>70</v>
      </c>
      <c r="J69" s="85">
        <v>30</v>
      </c>
      <c r="K69" s="86">
        <v>1.2</v>
      </c>
      <c r="L69" s="49" t="s">
        <v>4</v>
      </c>
      <c r="M69" s="101">
        <v>42370</v>
      </c>
      <c r="N69" s="141" t="s">
        <v>361</v>
      </c>
      <c r="O69" s="123"/>
      <c r="P69" s="154" t="s">
        <v>141</v>
      </c>
      <c r="Q69" s="138" t="s">
        <v>1</v>
      </c>
    </row>
    <row r="70" spans="1:20" ht="31.5" x14ac:dyDescent="0.25">
      <c r="A70" s="144">
        <v>4.1100000000000003</v>
      </c>
      <c r="B70" s="59" t="s">
        <v>146</v>
      </c>
      <c r="C70" s="102" t="s">
        <v>243</v>
      </c>
      <c r="D70" s="49"/>
      <c r="E70" s="49" t="s">
        <v>50</v>
      </c>
      <c r="F70" s="196" t="s">
        <v>141</v>
      </c>
      <c r="G70" s="197"/>
      <c r="H70" s="84">
        <v>1</v>
      </c>
      <c r="I70" s="85">
        <v>74</v>
      </c>
      <c r="J70" s="85">
        <v>26</v>
      </c>
      <c r="K70" s="86">
        <v>1.2</v>
      </c>
      <c r="L70" s="49" t="s">
        <v>3</v>
      </c>
      <c r="M70" s="101">
        <v>42445</v>
      </c>
      <c r="N70" s="141" t="s">
        <v>362</v>
      </c>
      <c r="O70" s="123"/>
      <c r="P70" s="154" t="s">
        <v>141</v>
      </c>
      <c r="Q70" s="138" t="s">
        <v>1</v>
      </c>
    </row>
    <row r="71" spans="1:20" ht="31.5" x14ac:dyDescent="0.25">
      <c r="A71" s="144">
        <v>4.12</v>
      </c>
      <c r="B71" s="59" t="s">
        <v>146</v>
      </c>
      <c r="C71" s="102" t="s">
        <v>244</v>
      </c>
      <c r="D71" s="49"/>
      <c r="E71" s="49" t="s">
        <v>50</v>
      </c>
      <c r="F71" s="196" t="s">
        <v>141</v>
      </c>
      <c r="G71" s="197"/>
      <c r="H71" s="84">
        <v>0.67</v>
      </c>
      <c r="I71" s="85">
        <v>74</v>
      </c>
      <c r="J71" s="85">
        <v>26</v>
      </c>
      <c r="K71" s="86">
        <v>1.2</v>
      </c>
      <c r="L71" s="49" t="s">
        <v>3</v>
      </c>
      <c r="M71" s="101">
        <v>42445</v>
      </c>
      <c r="N71" s="141" t="s">
        <v>362</v>
      </c>
      <c r="O71" s="123"/>
      <c r="P71" s="154" t="s">
        <v>141</v>
      </c>
      <c r="Q71" s="138" t="s">
        <v>1</v>
      </c>
    </row>
    <row r="72" spans="1:20" ht="31.5" customHeight="1" x14ac:dyDescent="0.25">
      <c r="A72" s="144">
        <v>4.13</v>
      </c>
      <c r="B72" s="59" t="s">
        <v>146</v>
      </c>
      <c r="C72" s="102" t="s">
        <v>284</v>
      </c>
      <c r="D72" s="49"/>
      <c r="E72" s="49" t="s">
        <v>40</v>
      </c>
      <c r="F72" s="196" t="s">
        <v>331</v>
      </c>
      <c r="G72" s="197"/>
      <c r="H72" s="84">
        <v>0.09</v>
      </c>
      <c r="I72" s="85">
        <v>0</v>
      </c>
      <c r="J72" s="85">
        <v>100</v>
      </c>
      <c r="K72" s="86">
        <v>1.2</v>
      </c>
      <c r="L72" s="49" t="s">
        <v>5</v>
      </c>
      <c r="M72" s="101">
        <v>41957</v>
      </c>
      <c r="N72" s="101">
        <v>42036</v>
      </c>
      <c r="O72" s="123"/>
      <c r="P72" s="154" t="s">
        <v>290</v>
      </c>
      <c r="Q72" s="138" t="s">
        <v>23</v>
      </c>
    </row>
    <row r="73" spans="1:20" ht="31.5" hidden="1" x14ac:dyDescent="0.25">
      <c r="A73" s="162">
        <v>4.1399999999999997</v>
      </c>
      <c r="B73" s="163" t="s">
        <v>146</v>
      </c>
      <c r="C73" s="164" t="s">
        <v>355</v>
      </c>
      <c r="D73" s="96"/>
      <c r="E73" s="96" t="s">
        <v>40</v>
      </c>
      <c r="F73" s="208" t="s">
        <v>356</v>
      </c>
      <c r="G73" s="209"/>
      <c r="H73" s="165">
        <v>0</v>
      </c>
      <c r="I73" s="130">
        <v>75</v>
      </c>
      <c r="J73" s="130">
        <v>25</v>
      </c>
      <c r="K73" s="131">
        <v>1.2</v>
      </c>
      <c r="L73" s="96" t="s">
        <v>4</v>
      </c>
      <c r="M73" s="101">
        <v>42217</v>
      </c>
      <c r="N73" s="101"/>
      <c r="O73" s="123" t="s">
        <v>99</v>
      </c>
      <c r="P73" s="154"/>
      <c r="Q73" s="138"/>
      <c r="R73" s="192" t="s">
        <v>363</v>
      </c>
      <c r="S73" s="193"/>
      <c r="T73" s="193"/>
    </row>
    <row r="74" spans="1:20" ht="31.5" customHeight="1" x14ac:dyDescent="0.25">
      <c r="A74" s="144">
        <v>4.1399999999999997</v>
      </c>
      <c r="B74" s="59" t="s">
        <v>146</v>
      </c>
      <c r="C74" s="102" t="s">
        <v>247</v>
      </c>
      <c r="D74" s="49"/>
      <c r="E74" s="49" t="s">
        <v>50</v>
      </c>
      <c r="F74" s="206" t="s">
        <v>141</v>
      </c>
      <c r="G74" s="207"/>
      <c r="H74" s="84">
        <v>0.71</v>
      </c>
      <c r="I74" s="85">
        <v>75</v>
      </c>
      <c r="J74" s="85">
        <v>25</v>
      </c>
      <c r="K74" s="86">
        <v>1.3</v>
      </c>
      <c r="L74" s="49" t="s">
        <v>4</v>
      </c>
      <c r="M74" s="101" t="s">
        <v>152</v>
      </c>
      <c r="N74" s="101">
        <v>42339</v>
      </c>
      <c r="O74" s="123"/>
      <c r="P74" s="154" t="s">
        <v>141</v>
      </c>
      <c r="Q74" s="138" t="s">
        <v>73</v>
      </c>
    </row>
    <row r="75" spans="1:20" x14ac:dyDescent="0.25">
      <c r="A75" s="144">
        <v>4.1500000000000004</v>
      </c>
      <c r="B75" s="59" t="s">
        <v>146</v>
      </c>
      <c r="C75" s="104" t="s">
        <v>248</v>
      </c>
      <c r="D75" s="49"/>
      <c r="E75" s="49" t="s">
        <v>40</v>
      </c>
      <c r="F75" s="196" t="s">
        <v>333</v>
      </c>
      <c r="G75" s="197"/>
      <c r="H75" s="84">
        <v>0.02</v>
      </c>
      <c r="I75" s="85">
        <v>75</v>
      </c>
      <c r="J75" s="85">
        <v>25</v>
      </c>
      <c r="K75" s="86">
        <v>1.3</v>
      </c>
      <c r="L75" s="49" t="s">
        <v>4</v>
      </c>
      <c r="M75" s="101" t="s">
        <v>240</v>
      </c>
      <c r="N75" s="101">
        <v>41745</v>
      </c>
      <c r="O75" s="123"/>
      <c r="P75" s="154" t="s">
        <v>141</v>
      </c>
      <c r="Q75" s="138" t="s">
        <v>92</v>
      </c>
    </row>
    <row r="76" spans="1:20" ht="31.5" x14ac:dyDescent="0.25">
      <c r="A76" s="144">
        <v>4.16</v>
      </c>
      <c r="B76" s="59" t="s">
        <v>146</v>
      </c>
      <c r="C76" s="102" t="s">
        <v>251</v>
      </c>
      <c r="D76" s="49"/>
      <c r="E76" s="49" t="s">
        <v>50</v>
      </c>
      <c r="F76" s="196" t="s">
        <v>141</v>
      </c>
      <c r="G76" s="197"/>
      <c r="H76" s="84">
        <v>1</v>
      </c>
      <c r="I76" s="85">
        <v>95</v>
      </c>
      <c r="J76" s="85">
        <v>5</v>
      </c>
      <c r="K76" s="86">
        <v>2.2000000000000002</v>
      </c>
      <c r="L76" s="49" t="s">
        <v>4</v>
      </c>
      <c r="M76" s="101">
        <v>42385</v>
      </c>
      <c r="N76" s="101">
        <v>42445</v>
      </c>
      <c r="O76" s="123"/>
      <c r="P76" s="154" t="s">
        <v>141</v>
      </c>
      <c r="Q76" s="138" t="s">
        <v>1</v>
      </c>
    </row>
    <row r="77" spans="1:20" ht="47.25" x14ac:dyDescent="0.25">
      <c r="A77" s="144">
        <v>4.17</v>
      </c>
      <c r="B77" s="59" t="s">
        <v>146</v>
      </c>
      <c r="C77" s="102" t="s">
        <v>252</v>
      </c>
      <c r="D77" s="49"/>
      <c r="E77" s="49" t="s">
        <v>50</v>
      </c>
      <c r="F77" s="196" t="s">
        <v>141</v>
      </c>
      <c r="G77" s="197"/>
      <c r="H77" s="84">
        <v>0.87</v>
      </c>
      <c r="I77" s="85">
        <v>90</v>
      </c>
      <c r="J77" s="85">
        <v>10</v>
      </c>
      <c r="K77" s="86">
        <v>2.2000000000000002</v>
      </c>
      <c r="L77" s="49" t="s">
        <v>4</v>
      </c>
      <c r="M77" s="101">
        <v>42385</v>
      </c>
      <c r="N77" s="101">
        <v>42445</v>
      </c>
      <c r="O77" s="123"/>
      <c r="P77" s="154" t="s">
        <v>141</v>
      </c>
      <c r="Q77" s="138" t="s">
        <v>1</v>
      </c>
    </row>
    <row r="78" spans="1:20" ht="47.25" x14ac:dyDescent="0.25">
      <c r="A78" s="144">
        <v>4.18</v>
      </c>
      <c r="B78" s="59" t="s">
        <v>146</v>
      </c>
      <c r="C78" s="102" t="s">
        <v>253</v>
      </c>
      <c r="D78" s="49"/>
      <c r="E78" s="49" t="s">
        <v>50</v>
      </c>
      <c r="F78" s="196" t="s">
        <v>141</v>
      </c>
      <c r="G78" s="197"/>
      <c r="H78" s="84">
        <v>0.6</v>
      </c>
      <c r="I78" s="85">
        <v>90</v>
      </c>
      <c r="J78" s="85">
        <v>10</v>
      </c>
      <c r="K78" s="86">
        <v>2.2000000000000002</v>
      </c>
      <c r="L78" s="49" t="s">
        <v>4</v>
      </c>
      <c r="M78" s="101">
        <v>42385</v>
      </c>
      <c r="N78" s="101">
        <v>42445</v>
      </c>
      <c r="O78" s="123"/>
      <c r="P78" s="154" t="s">
        <v>141</v>
      </c>
      <c r="Q78" s="138" t="s">
        <v>1</v>
      </c>
    </row>
    <row r="79" spans="1:20" ht="31.5" customHeight="1" x14ac:dyDescent="0.25">
      <c r="A79" s="144">
        <v>4.1900000000000004</v>
      </c>
      <c r="B79" s="59" t="s">
        <v>146</v>
      </c>
      <c r="C79" s="102" t="s">
        <v>254</v>
      </c>
      <c r="D79" s="49"/>
      <c r="E79" s="49" t="s">
        <v>94</v>
      </c>
      <c r="F79" s="196" t="s">
        <v>141</v>
      </c>
      <c r="G79" s="197"/>
      <c r="H79" s="84">
        <v>0.2</v>
      </c>
      <c r="I79" s="85">
        <v>90</v>
      </c>
      <c r="J79" s="85">
        <v>10</v>
      </c>
      <c r="K79" s="86">
        <v>2.2000000000000002</v>
      </c>
      <c r="L79" s="49" t="s">
        <v>4</v>
      </c>
      <c r="M79" s="101">
        <v>42385</v>
      </c>
      <c r="N79" s="101">
        <v>42445</v>
      </c>
      <c r="O79" s="123"/>
      <c r="P79" s="154" t="s">
        <v>141</v>
      </c>
      <c r="Q79" s="138" t="s">
        <v>1</v>
      </c>
    </row>
    <row r="80" spans="1:20" ht="31.5" customHeight="1" x14ac:dyDescent="0.25">
      <c r="A80" s="161">
        <v>4.2</v>
      </c>
      <c r="B80" s="59" t="s">
        <v>146</v>
      </c>
      <c r="C80" s="102" t="s">
        <v>255</v>
      </c>
      <c r="D80" s="49"/>
      <c r="E80" s="49" t="s">
        <v>50</v>
      </c>
      <c r="F80" s="196" t="s">
        <v>378</v>
      </c>
      <c r="G80" s="197"/>
      <c r="H80" s="84">
        <v>0.73</v>
      </c>
      <c r="I80" s="85">
        <v>75</v>
      </c>
      <c r="J80" s="85">
        <v>25</v>
      </c>
      <c r="K80" s="86">
        <v>2.2000000000000002</v>
      </c>
      <c r="L80" s="49" t="s">
        <v>4</v>
      </c>
      <c r="M80" s="101" t="s">
        <v>240</v>
      </c>
      <c r="N80" s="101">
        <v>42430</v>
      </c>
      <c r="O80" s="123"/>
      <c r="P80" s="154" t="s">
        <v>141</v>
      </c>
      <c r="Q80" s="138" t="s">
        <v>73</v>
      </c>
    </row>
    <row r="81" spans="1:18" ht="31.5" x14ac:dyDescent="0.25">
      <c r="A81" s="144">
        <v>4.21</v>
      </c>
      <c r="B81" s="59" t="s">
        <v>146</v>
      </c>
      <c r="C81" s="102" t="s">
        <v>258</v>
      </c>
      <c r="D81" s="49"/>
      <c r="E81" s="49" t="s">
        <v>50</v>
      </c>
      <c r="F81" s="196" t="s">
        <v>334</v>
      </c>
      <c r="G81" s="197"/>
      <c r="H81" s="84">
        <v>1.1359999999999999</v>
      </c>
      <c r="I81" s="85">
        <v>80</v>
      </c>
      <c r="J81" s="85">
        <v>20</v>
      </c>
      <c r="K81" s="86">
        <v>2.2000000000000002</v>
      </c>
      <c r="L81" s="49" t="s">
        <v>4</v>
      </c>
      <c r="M81" s="87">
        <v>41653</v>
      </c>
      <c r="N81" s="101">
        <v>42156</v>
      </c>
      <c r="O81" s="49"/>
      <c r="P81" s="133" t="s">
        <v>306</v>
      </c>
      <c r="Q81" s="51" t="s">
        <v>23</v>
      </c>
    </row>
    <row r="82" spans="1:18" ht="31.5" customHeight="1" x14ac:dyDescent="0.25">
      <c r="A82" s="144">
        <v>4.22</v>
      </c>
      <c r="B82" s="59" t="s">
        <v>146</v>
      </c>
      <c r="C82" s="102" t="s">
        <v>259</v>
      </c>
      <c r="D82" s="49"/>
      <c r="E82" s="49" t="s">
        <v>94</v>
      </c>
      <c r="F82" s="196" t="s">
        <v>141</v>
      </c>
      <c r="G82" s="197"/>
      <c r="H82" s="84">
        <v>0.2</v>
      </c>
      <c r="I82" s="85">
        <v>100</v>
      </c>
      <c r="J82" s="85">
        <v>0</v>
      </c>
      <c r="K82" s="86">
        <v>2.2000000000000002</v>
      </c>
      <c r="L82" s="49" t="s">
        <v>4</v>
      </c>
      <c r="M82" s="101">
        <v>42385</v>
      </c>
      <c r="N82" s="101">
        <v>42430</v>
      </c>
      <c r="O82" s="49"/>
      <c r="P82" s="133" t="s">
        <v>141</v>
      </c>
      <c r="Q82" s="51" t="s">
        <v>1</v>
      </c>
    </row>
    <row r="83" spans="1:18" ht="31.5" x14ac:dyDescent="0.25">
      <c r="A83" s="144">
        <v>4.2300000000000004</v>
      </c>
      <c r="B83" s="59" t="s">
        <v>146</v>
      </c>
      <c r="C83" s="102" t="s">
        <v>260</v>
      </c>
      <c r="D83" s="49"/>
      <c r="E83" s="49" t="s">
        <v>94</v>
      </c>
      <c r="F83" s="196" t="s">
        <v>335</v>
      </c>
      <c r="G83" s="197"/>
      <c r="H83" s="84">
        <v>7.2999999999999995E-2</v>
      </c>
      <c r="I83" s="85">
        <v>100</v>
      </c>
      <c r="J83" s="85">
        <v>0</v>
      </c>
      <c r="K83" s="86">
        <v>2.2000000000000002</v>
      </c>
      <c r="L83" s="49" t="s">
        <v>3</v>
      </c>
      <c r="M83" s="101">
        <v>42020</v>
      </c>
      <c r="N83" s="101">
        <v>42217</v>
      </c>
      <c r="O83" s="49"/>
      <c r="P83" s="133" t="s">
        <v>394</v>
      </c>
      <c r="Q83" s="51" t="s">
        <v>23</v>
      </c>
    </row>
    <row r="84" spans="1:18" ht="15.75" customHeight="1" x14ac:dyDescent="0.25">
      <c r="A84" s="144">
        <v>4.24</v>
      </c>
      <c r="B84" s="59" t="s">
        <v>146</v>
      </c>
      <c r="C84" s="102" t="s">
        <v>261</v>
      </c>
      <c r="D84" s="49"/>
      <c r="E84" s="49" t="s">
        <v>43</v>
      </c>
      <c r="F84" s="196" t="s">
        <v>141</v>
      </c>
      <c r="G84" s="197"/>
      <c r="H84" s="84">
        <v>0.13</v>
      </c>
      <c r="I84" s="85">
        <v>0</v>
      </c>
      <c r="J84" s="85">
        <v>100</v>
      </c>
      <c r="K84" s="86">
        <v>2.2000000000000002</v>
      </c>
      <c r="L84" s="49" t="s">
        <v>5</v>
      </c>
      <c r="M84" s="101">
        <v>42385</v>
      </c>
      <c r="N84" s="101">
        <v>42522</v>
      </c>
      <c r="O84" s="49" t="s">
        <v>265</v>
      </c>
      <c r="P84" s="133" t="s">
        <v>141</v>
      </c>
      <c r="Q84" s="51" t="s">
        <v>1</v>
      </c>
    </row>
    <row r="85" spans="1:18" ht="31.5" x14ac:dyDescent="0.25">
      <c r="A85" s="144">
        <v>4.25</v>
      </c>
      <c r="B85" s="59" t="s">
        <v>146</v>
      </c>
      <c r="C85" s="102" t="s">
        <v>262</v>
      </c>
      <c r="D85" s="49"/>
      <c r="E85" s="49" t="s">
        <v>43</v>
      </c>
      <c r="F85" s="196" t="s">
        <v>392</v>
      </c>
      <c r="G85" s="197"/>
      <c r="H85" s="84">
        <v>1.2</v>
      </c>
      <c r="I85" s="85">
        <v>0</v>
      </c>
      <c r="J85" s="85">
        <v>100</v>
      </c>
      <c r="K85" s="86">
        <v>2.2000000000000002</v>
      </c>
      <c r="L85" s="49" t="s">
        <v>5</v>
      </c>
      <c r="M85" s="87">
        <v>42385</v>
      </c>
      <c r="N85" s="87">
        <v>42811</v>
      </c>
      <c r="O85" s="49" t="s">
        <v>99</v>
      </c>
      <c r="P85" s="133" t="s">
        <v>141</v>
      </c>
      <c r="Q85" s="51" t="s">
        <v>1</v>
      </c>
    </row>
    <row r="86" spans="1:18" ht="31.5" x14ac:dyDescent="0.25">
      <c r="A86" s="144">
        <v>4.26</v>
      </c>
      <c r="B86" s="59" t="s">
        <v>146</v>
      </c>
      <c r="C86" s="102" t="s">
        <v>263</v>
      </c>
      <c r="D86" s="49"/>
      <c r="E86" s="123" t="s">
        <v>50</v>
      </c>
      <c r="F86" s="196" t="s">
        <v>336</v>
      </c>
      <c r="G86" s="197"/>
      <c r="H86" s="84">
        <v>0.46400000000000002</v>
      </c>
      <c r="I86" s="85">
        <v>100</v>
      </c>
      <c r="J86" s="85">
        <v>0</v>
      </c>
      <c r="K86" s="86">
        <v>3.1</v>
      </c>
      <c r="L86" s="49" t="s">
        <v>4</v>
      </c>
      <c r="M86" s="87" t="s">
        <v>152</v>
      </c>
      <c r="N86" s="101">
        <v>41548</v>
      </c>
      <c r="O86" s="49" t="s">
        <v>398</v>
      </c>
      <c r="P86" s="133" t="s">
        <v>311</v>
      </c>
      <c r="Q86" s="51" t="s">
        <v>23</v>
      </c>
    </row>
    <row r="87" spans="1:18" ht="31.5" x14ac:dyDescent="0.25">
      <c r="A87" s="144">
        <v>4.2699999999999996</v>
      </c>
      <c r="B87" s="59" t="s">
        <v>146</v>
      </c>
      <c r="C87" s="102" t="s">
        <v>264</v>
      </c>
      <c r="D87" s="49"/>
      <c r="E87" s="49" t="s">
        <v>50</v>
      </c>
      <c r="F87" s="196" t="s">
        <v>141</v>
      </c>
      <c r="G87" s="197"/>
      <c r="H87" s="84">
        <v>0.08</v>
      </c>
      <c r="I87" s="85">
        <v>90</v>
      </c>
      <c r="J87" s="85">
        <v>10</v>
      </c>
      <c r="K87" s="86">
        <v>3.1</v>
      </c>
      <c r="L87" s="49" t="s">
        <v>4</v>
      </c>
      <c r="M87" s="87">
        <v>42278</v>
      </c>
      <c r="N87" s="101">
        <v>42401</v>
      </c>
      <c r="O87" s="49"/>
      <c r="P87" s="133" t="s">
        <v>141</v>
      </c>
      <c r="Q87" s="51" t="s">
        <v>1</v>
      </c>
    </row>
    <row r="88" spans="1:18" ht="63" x14ac:dyDescent="0.25">
      <c r="A88" s="144">
        <v>4.28</v>
      </c>
      <c r="B88" s="59" t="s">
        <v>146</v>
      </c>
      <c r="C88" s="102" t="s">
        <v>270</v>
      </c>
      <c r="D88" s="49"/>
      <c r="E88" s="49" t="s">
        <v>43</v>
      </c>
      <c r="F88" s="196" t="s">
        <v>337</v>
      </c>
      <c r="G88" s="197"/>
      <c r="H88" s="84">
        <v>0.60599999999999998</v>
      </c>
      <c r="I88" s="85">
        <v>0</v>
      </c>
      <c r="J88" s="85">
        <v>100</v>
      </c>
      <c r="K88" s="86">
        <v>2.2999999999999998</v>
      </c>
      <c r="L88" s="49" t="s">
        <v>5</v>
      </c>
      <c r="M88" s="87">
        <v>40980</v>
      </c>
      <c r="N88" s="101">
        <v>41091</v>
      </c>
      <c r="O88" s="49" t="s">
        <v>87</v>
      </c>
      <c r="P88" s="133" t="s">
        <v>292</v>
      </c>
      <c r="Q88" s="138" t="s">
        <v>92</v>
      </c>
    </row>
    <row r="89" spans="1:18" ht="31.5" x14ac:dyDescent="0.25">
      <c r="A89" s="161">
        <v>4.29</v>
      </c>
      <c r="B89" s="59" t="s">
        <v>146</v>
      </c>
      <c r="C89" s="102" t="s">
        <v>271</v>
      </c>
      <c r="D89" s="49"/>
      <c r="E89" s="49" t="s">
        <v>43</v>
      </c>
      <c r="F89" s="196" t="s">
        <v>338</v>
      </c>
      <c r="G89" s="197"/>
      <c r="H89" s="84">
        <v>0.35899999999999999</v>
      </c>
      <c r="I89" s="85">
        <v>0</v>
      </c>
      <c r="J89" s="85">
        <v>100</v>
      </c>
      <c r="K89" s="86">
        <v>2.2999999999999998</v>
      </c>
      <c r="L89" s="49" t="s">
        <v>5</v>
      </c>
      <c r="M89" s="87">
        <v>40980</v>
      </c>
      <c r="N89" s="101">
        <v>41091</v>
      </c>
      <c r="O89" s="49" t="s">
        <v>87</v>
      </c>
      <c r="P89" s="133" t="s">
        <v>293</v>
      </c>
      <c r="Q89" s="138" t="s">
        <v>92</v>
      </c>
    </row>
    <row r="90" spans="1:18" ht="47.25" x14ac:dyDescent="0.25">
      <c r="A90" s="161">
        <v>4.3</v>
      </c>
      <c r="B90" s="59" t="s">
        <v>146</v>
      </c>
      <c r="C90" s="102" t="s">
        <v>272</v>
      </c>
      <c r="D90" s="49"/>
      <c r="E90" s="49" t="s">
        <v>43</v>
      </c>
      <c r="F90" s="196" t="s">
        <v>339</v>
      </c>
      <c r="G90" s="197"/>
      <c r="H90" s="84">
        <v>0.61</v>
      </c>
      <c r="I90" s="85">
        <v>0</v>
      </c>
      <c r="J90" s="85">
        <v>100</v>
      </c>
      <c r="K90" s="86">
        <v>2.2999999999999998</v>
      </c>
      <c r="L90" s="49" t="s">
        <v>5</v>
      </c>
      <c r="M90" s="87">
        <v>40980</v>
      </c>
      <c r="N90" s="101">
        <v>41487</v>
      </c>
      <c r="O90" s="49" t="s">
        <v>87</v>
      </c>
      <c r="P90" s="133" t="s">
        <v>294</v>
      </c>
      <c r="Q90" s="138" t="s">
        <v>92</v>
      </c>
    </row>
    <row r="91" spans="1:18" ht="31.5" x14ac:dyDescent="0.25">
      <c r="A91" s="161">
        <v>4.3099999999999996</v>
      </c>
      <c r="B91" s="59" t="s">
        <v>146</v>
      </c>
      <c r="C91" s="102" t="s">
        <v>273</v>
      </c>
      <c r="D91" s="49"/>
      <c r="E91" s="49" t="s">
        <v>50</v>
      </c>
      <c r="F91" s="196" t="s">
        <v>367</v>
      </c>
      <c r="G91" s="197"/>
      <c r="H91" s="84">
        <v>0.27</v>
      </c>
      <c r="I91" s="85">
        <v>10</v>
      </c>
      <c r="J91" s="85">
        <v>90</v>
      </c>
      <c r="K91" s="86">
        <v>2.2999999999999998</v>
      </c>
      <c r="L91" s="49" t="s">
        <v>3</v>
      </c>
      <c r="M91" s="87">
        <v>42248</v>
      </c>
      <c r="N91" s="101" t="s">
        <v>364</v>
      </c>
      <c r="O91" s="49"/>
      <c r="P91" s="133" t="s">
        <v>141</v>
      </c>
      <c r="Q91" s="51" t="s">
        <v>73</v>
      </c>
      <c r="R91" s="128"/>
    </row>
    <row r="92" spans="1:18" ht="31.5" x14ac:dyDescent="0.25">
      <c r="A92" s="161">
        <v>4.32</v>
      </c>
      <c r="B92" s="59" t="s">
        <v>146</v>
      </c>
      <c r="C92" s="102" t="s">
        <v>274</v>
      </c>
      <c r="D92" s="49"/>
      <c r="E92" s="49" t="s">
        <v>50</v>
      </c>
      <c r="F92" s="196" t="s">
        <v>368</v>
      </c>
      <c r="G92" s="197"/>
      <c r="H92" s="84">
        <v>0.37</v>
      </c>
      <c r="I92" s="85">
        <v>10</v>
      </c>
      <c r="J92" s="85">
        <v>90</v>
      </c>
      <c r="K92" s="86">
        <v>2.2999999999999998</v>
      </c>
      <c r="L92" s="49" t="s">
        <v>3</v>
      </c>
      <c r="M92" s="87">
        <v>42248</v>
      </c>
      <c r="N92" s="101" t="s">
        <v>364</v>
      </c>
      <c r="O92" s="49"/>
      <c r="P92" s="133" t="s">
        <v>141</v>
      </c>
      <c r="Q92" s="51" t="s">
        <v>73</v>
      </c>
      <c r="R92" s="128"/>
    </row>
    <row r="93" spans="1:18" ht="47.25" x14ac:dyDescent="0.25">
      <c r="A93" s="166">
        <v>4.33</v>
      </c>
      <c r="B93" s="156" t="s">
        <v>146</v>
      </c>
      <c r="C93" s="104" t="s">
        <v>275</v>
      </c>
      <c r="D93" s="123"/>
      <c r="E93" s="123" t="s">
        <v>50</v>
      </c>
      <c r="F93" s="206" t="s">
        <v>141</v>
      </c>
      <c r="G93" s="207"/>
      <c r="H93" s="100">
        <v>0.42</v>
      </c>
      <c r="I93" s="124">
        <v>25</v>
      </c>
      <c r="J93" s="124">
        <v>75</v>
      </c>
      <c r="K93" s="125">
        <v>2.2999999999999998</v>
      </c>
      <c r="L93" s="123" t="s">
        <v>3</v>
      </c>
      <c r="M93" s="87" t="s">
        <v>169</v>
      </c>
      <c r="N93" s="101">
        <v>42401</v>
      </c>
      <c r="O93" s="123"/>
      <c r="P93" s="154" t="s">
        <v>141</v>
      </c>
      <c r="Q93" s="138" t="s">
        <v>1</v>
      </c>
    </row>
    <row r="94" spans="1:18" ht="47.25" customHeight="1" x14ac:dyDescent="0.25">
      <c r="A94" s="144">
        <v>4.34</v>
      </c>
      <c r="B94" s="59" t="s">
        <v>146</v>
      </c>
      <c r="C94" s="102" t="s">
        <v>276</v>
      </c>
      <c r="D94" s="49"/>
      <c r="E94" s="49" t="s">
        <v>50</v>
      </c>
      <c r="F94" s="196" t="s">
        <v>341</v>
      </c>
      <c r="G94" s="197"/>
      <c r="H94" s="84">
        <v>2.415</v>
      </c>
      <c r="I94" s="85">
        <v>75</v>
      </c>
      <c r="J94" s="85">
        <v>25</v>
      </c>
      <c r="K94" s="86">
        <v>2.1</v>
      </c>
      <c r="L94" s="49" t="s">
        <v>4</v>
      </c>
      <c r="M94" s="87" t="s">
        <v>224</v>
      </c>
      <c r="N94" s="101">
        <v>41852</v>
      </c>
      <c r="O94" s="49"/>
      <c r="P94" s="133" t="s">
        <v>303</v>
      </c>
      <c r="Q94" s="51" t="s">
        <v>23</v>
      </c>
      <c r="R94" s="128"/>
    </row>
    <row r="95" spans="1:18" ht="47.25" customHeight="1" x14ac:dyDescent="0.25">
      <c r="A95" s="144">
        <v>4.3499999999999996</v>
      </c>
      <c r="B95" s="59" t="s">
        <v>146</v>
      </c>
      <c r="C95" s="102" t="s">
        <v>277</v>
      </c>
      <c r="D95" s="49"/>
      <c r="E95" s="49" t="s">
        <v>50</v>
      </c>
      <c r="F95" s="196" t="s">
        <v>325</v>
      </c>
      <c r="G95" s="197"/>
      <c r="H95" s="84">
        <v>1.81</v>
      </c>
      <c r="I95" s="85">
        <v>75</v>
      </c>
      <c r="J95" s="85">
        <v>25</v>
      </c>
      <c r="K95" s="86">
        <v>2.1</v>
      </c>
      <c r="L95" s="49" t="s">
        <v>4</v>
      </c>
      <c r="M95" s="87" t="s">
        <v>224</v>
      </c>
      <c r="N95" s="101">
        <v>41730</v>
      </c>
      <c r="O95" s="49"/>
      <c r="P95" s="133" t="s">
        <v>302</v>
      </c>
      <c r="Q95" s="51" t="s">
        <v>23</v>
      </c>
      <c r="R95" s="128"/>
    </row>
    <row r="96" spans="1:18" ht="47.25" customHeight="1" x14ac:dyDescent="0.25">
      <c r="A96" s="144">
        <v>4.3600000000000003</v>
      </c>
      <c r="B96" s="59" t="s">
        <v>146</v>
      </c>
      <c r="C96" s="102" t="s">
        <v>278</v>
      </c>
      <c r="D96" s="49"/>
      <c r="E96" s="49" t="s">
        <v>50</v>
      </c>
      <c r="F96" s="196" t="s">
        <v>340</v>
      </c>
      <c r="G96" s="197"/>
      <c r="H96" s="84">
        <v>1.754</v>
      </c>
      <c r="I96" s="85">
        <v>75</v>
      </c>
      <c r="J96" s="85">
        <v>25</v>
      </c>
      <c r="K96" s="86">
        <v>2.1</v>
      </c>
      <c r="L96" s="49" t="s">
        <v>4</v>
      </c>
      <c r="M96" s="87" t="s">
        <v>224</v>
      </c>
      <c r="N96" s="101">
        <v>41760</v>
      </c>
      <c r="O96" s="49"/>
      <c r="P96" s="133" t="s">
        <v>317</v>
      </c>
      <c r="Q96" s="51" t="s">
        <v>23</v>
      </c>
    </row>
    <row r="97" spans="1:18" ht="31.5" x14ac:dyDescent="0.25">
      <c r="A97" s="144">
        <v>4.37</v>
      </c>
      <c r="B97" s="59" t="s">
        <v>146</v>
      </c>
      <c r="C97" s="102" t="s">
        <v>279</v>
      </c>
      <c r="D97" s="49"/>
      <c r="E97" s="49" t="s">
        <v>50</v>
      </c>
      <c r="F97" s="196" t="s">
        <v>141</v>
      </c>
      <c r="G97" s="197"/>
      <c r="H97" s="84">
        <v>1.33</v>
      </c>
      <c r="I97" s="85">
        <v>75</v>
      </c>
      <c r="J97" s="85">
        <v>25</v>
      </c>
      <c r="K97" s="86">
        <v>2.1</v>
      </c>
      <c r="L97" s="49" t="s">
        <v>4</v>
      </c>
      <c r="M97" s="87">
        <v>42445</v>
      </c>
      <c r="N97" s="101">
        <v>42614</v>
      </c>
      <c r="O97" s="49"/>
      <c r="P97" s="133" t="s">
        <v>141</v>
      </c>
      <c r="Q97" s="51" t="s">
        <v>1</v>
      </c>
    </row>
    <row r="98" spans="1:18" ht="31.5" x14ac:dyDescent="0.25">
      <c r="A98" s="144">
        <v>4.38</v>
      </c>
      <c r="B98" s="59" t="s">
        <v>146</v>
      </c>
      <c r="C98" s="102" t="s">
        <v>280</v>
      </c>
      <c r="D98" s="49"/>
      <c r="E98" s="49" t="s">
        <v>43</v>
      </c>
      <c r="F98" s="196" t="s">
        <v>342</v>
      </c>
      <c r="G98" s="197"/>
      <c r="H98" s="84">
        <v>0.873</v>
      </c>
      <c r="I98" s="85">
        <v>0</v>
      </c>
      <c r="J98" s="85">
        <v>100</v>
      </c>
      <c r="K98" s="86">
        <v>2.1</v>
      </c>
      <c r="L98" s="49" t="s">
        <v>5</v>
      </c>
      <c r="M98" s="87">
        <v>40649</v>
      </c>
      <c r="N98" s="101">
        <v>40940</v>
      </c>
      <c r="O98" s="49" t="s">
        <v>87</v>
      </c>
      <c r="P98" s="133" t="s">
        <v>318</v>
      </c>
      <c r="Q98" s="51" t="s">
        <v>92</v>
      </c>
    </row>
    <row r="99" spans="1:18" ht="31.5" x14ac:dyDescent="0.25">
      <c r="A99" s="144">
        <v>4.3899999999999997</v>
      </c>
      <c r="B99" s="59" t="s">
        <v>146</v>
      </c>
      <c r="C99" s="102" t="s">
        <v>281</v>
      </c>
      <c r="D99" s="49"/>
      <c r="E99" s="49" t="s">
        <v>50</v>
      </c>
      <c r="F99" s="196" t="s">
        <v>141</v>
      </c>
      <c r="G99" s="197"/>
      <c r="H99" s="84">
        <v>5</v>
      </c>
      <c r="I99" s="85">
        <v>25</v>
      </c>
      <c r="J99" s="85">
        <v>75</v>
      </c>
      <c r="K99" s="86">
        <v>2.2999999999999998</v>
      </c>
      <c r="L99" s="49" t="s">
        <v>4</v>
      </c>
      <c r="M99" s="87">
        <v>42385</v>
      </c>
      <c r="N99" s="101" t="s">
        <v>366</v>
      </c>
      <c r="O99" s="49"/>
      <c r="P99" s="133" t="s">
        <v>141</v>
      </c>
      <c r="Q99" s="51" t="s">
        <v>1</v>
      </c>
    </row>
    <row r="100" spans="1:18" ht="31.5" x14ac:dyDescent="0.25">
      <c r="A100" s="167" t="s">
        <v>365</v>
      </c>
      <c r="B100" s="59" t="s">
        <v>146</v>
      </c>
      <c r="C100" s="102" t="s">
        <v>401</v>
      </c>
      <c r="D100" s="49"/>
      <c r="E100" s="49" t="s">
        <v>50</v>
      </c>
      <c r="F100" s="196" t="s">
        <v>141</v>
      </c>
      <c r="G100" s="197"/>
      <c r="H100" s="84">
        <v>3</v>
      </c>
      <c r="I100" s="85">
        <v>20</v>
      </c>
      <c r="J100" s="85">
        <v>80</v>
      </c>
      <c r="K100" s="86">
        <v>2.2999999999999998</v>
      </c>
      <c r="L100" s="49" t="s">
        <v>4</v>
      </c>
      <c r="M100" s="87">
        <v>42005</v>
      </c>
      <c r="N100" s="101">
        <v>42705</v>
      </c>
      <c r="O100" s="49"/>
      <c r="P100" s="133" t="s">
        <v>141</v>
      </c>
      <c r="Q100" s="51" t="s">
        <v>1</v>
      </c>
    </row>
    <row r="101" spans="1:18" x14ac:dyDescent="0.25">
      <c r="A101" s="167"/>
      <c r="B101" s="49"/>
      <c r="C101" s="49"/>
      <c r="D101" s="49"/>
      <c r="E101" s="49"/>
      <c r="F101" s="196" t="s">
        <v>2</v>
      </c>
      <c r="G101" s="197"/>
      <c r="H101" s="84">
        <f>SUM(H60:H100)</f>
        <v>73.709074030000025</v>
      </c>
      <c r="I101" s="56"/>
      <c r="J101" s="57"/>
      <c r="K101" s="57"/>
      <c r="L101" s="49"/>
      <c r="M101" s="49"/>
      <c r="N101" s="49"/>
      <c r="O101" s="49"/>
      <c r="P101" s="49"/>
      <c r="Q101" s="51"/>
    </row>
    <row r="102" spans="1:18" x14ac:dyDescent="0.25">
      <c r="A102" s="110"/>
      <c r="B102" s="112"/>
      <c r="C102" s="112"/>
      <c r="D102" s="112"/>
      <c r="E102" s="112"/>
      <c r="F102" s="112"/>
      <c r="G102" s="112"/>
      <c r="H102" s="113"/>
      <c r="I102" s="114"/>
      <c r="J102" s="114"/>
      <c r="K102" s="112"/>
      <c r="L102" s="112"/>
      <c r="M102" s="112"/>
      <c r="N102" s="112"/>
      <c r="O102" s="112"/>
      <c r="P102" s="112"/>
      <c r="Q102" s="115"/>
    </row>
    <row r="103" spans="1:18" ht="15.75" customHeight="1" x14ac:dyDescent="0.25">
      <c r="A103" s="117">
        <v>5</v>
      </c>
      <c r="B103" s="226" t="s">
        <v>62</v>
      </c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7"/>
    </row>
    <row r="104" spans="1:18" ht="15" customHeight="1" x14ac:dyDescent="0.25">
      <c r="A104" s="109"/>
      <c r="B104" s="215" t="s">
        <v>61</v>
      </c>
      <c r="C104" s="215" t="s">
        <v>31</v>
      </c>
      <c r="D104" s="215" t="s">
        <v>54</v>
      </c>
      <c r="E104" s="215" t="s">
        <v>142</v>
      </c>
      <c r="F104" s="215" t="s">
        <v>55</v>
      </c>
      <c r="G104" s="216" t="s">
        <v>8</v>
      </c>
      <c r="H104" s="216"/>
      <c r="I104" s="216"/>
      <c r="J104" s="219" t="s">
        <v>63</v>
      </c>
      <c r="K104" s="215" t="s">
        <v>64</v>
      </c>
      <c r="L104" s="215" t="s">
        <v>60</v>
      </c>
      <c r="M104" s="215" t="s">
        <v>32</v>
      </c>
      <c r="N104" s="215"/>
      <c r="O104" s="215" t="s">
        <v>89</v>
      </c>
      <c r="P104" s="215" t="s">
        <v>59</v>
      </c>
      <c r="Q104" s="228" t="s">
        <v>21</v>
      </c>
    </row>
    <row r="105" spans="1:18" ht="47.25" x14ac:dyDescent="0.25">
      <c r="A105" s="109"/>
      <c r="B105" s="215"/>
      <c r="C105" s="215"/>
      <c r="D105" s="215"/>
      <c r="E105" s="215"/>
      <c r="F105" s="215"/>
      <c r="G105" s="99" t="s">
        <v>150</v>
      </c>
      <c r="H105" s="99" t="s">
        <v>57</v>
      </c>
      <c r="I105" s="95" t="s">
        <v>56</v>
      </c>
      <c r="J105" s="219"/>
      <c r="K105" s="215"/>
      <c r="L105" s="215"/>
      <c r="M105" s="94" t="s">
        <v>13</v>
      </c>
      <c r="N105" s="94" t="s">
        <v>28</v>
      </c>
      <c r="O105" s="215"/>
      <c r="P105" s="215"/>
      <c r="Q105" s="228"/>
    </row>
    <row r="106" spans="1:18" x14ac:dyDescent="0.25">
      <c r="A106" s="142">
        <v>5.0999999999999996</v>
      </c>
      <c r="B106" s="59" t="s">
        <v>146</v>
      </c>
      <c r="C106" s="102" t="s">
        <v>208</v>
      </c>
      <c r="D106" s="49"/>
      <c r="E106" s="49" t="s">
        <v>98</v>
      </c>
      <c r="F106" s="49" t="s">
        <v>323</v>
      </c>
      <c r="G106" s="84">
        <v>0.11</v>
      </c>
      <c r="H106" s="124">
        <v>100</v>
      </c>
      <c r="I106" s="124">
        <v>0</v>
      </c>
      <c r="J106" s="133">
        <v>1</v>
      </c>
      <c r="K106" s="86">
        <v>1.2</v>
      </c>
      <c r="L106" s="49" t="s">
        <v>4</v>
      </c>
      <c r="M106" s="143">
        <v>41183</v>
      </c>
      <c r="N106" s="101">
        <v>41275</v>
      </c>
      <c r="O106" s="49"/>
      <c r="P106" s="49" t="s">
        <v>285</v>
      </c>
      <c r="Q106" s="51" t="s">
        <v>92</v>
      </c>
      <c r="R106" s="128"/>
    </row>
    <row r="107" spans="1:18" ht="31.5" x14ac:dyDescent="0.25">
      <c r="A107" s="142">
        <v>5.2</v>
      </c>
      <c r="B107" s="59" t="s">
        <v>146</v>
      </c>
      <c r="C107" s="102" t="s">
        <v>211</v>
      </c>
      <c r="D107" s="49"/>
      <c r="E107" s="49" t="s">
        <v>98</v>
      </c>
      <c r="F107" s="49" t="s">
        <v>328</v>
      </c>
      <c r="G107" s="84">
        <v>0.01</v>
      </c>
      <c r="H107" s="85">
        <v>100</v>
      </c>
      <c r="I107" s="85">
        <v>0</v>
      </c>
      <c r="J107" s="133">
        <v>1</v>
      </c>
      <c r="K107" s="86">
        <v>1.2</v>
      </c>
      <c r="L107" s="49" t="s">
        <v>3</v>
      </c>
      <c r="M107" s="143">
        <v>41183</v>
      </c>
      <c r="N107" s="143">
        <v>41244</v>
      </c>
      <c r="O107" s="49"/>
      <c r="P107" s="49" t="s">
        <v>319</v>
      </c>
      <c r="Q107" s="51" t="s">
        <v>92</v>
      </c>
      <c r="R107" s="128"/>
    </row>
    <row r="108" spans="1:18" ht="47.25" x14ac:dyDescent="0.25">
      <c r="A108" s="142">
        <v>5.3</v>
      </c>
      <c r="B108" s="59" t="s">
        <v>146</v>
      </c>
      <c r="C108" s="102" t="s">
        <v>212</v>
      </c>
      <c r="D108" s="49"/>
      <c r="E108" s="49" t="s">
        <v>98</v>
      </c>
      <c r="F108" s="49" t="s">
        <v>327</v>
      </c>
      <c r="G108" s="168">
        <v>0.03</v>
      </c>
      <c r="H108" s="85">
        <v>100</v>
      </c>
      <c r="I108" s="85">
        <v>0</v>
      </c>
      <c r="J108" s="133">
        <v>1</v>
      </c>
      <c r="K108" s="86">
        <v>1.2</v>
      </c>
      <c r="L108" s="49" t="s">
        <v>3</v>
      </c>
      <c r="M108" s="143">
        <v>41365</v>
      </c>
      <c r="N108" s="143">
        <v>41365</v>
      </c>
      <c r="O108" s="49"/>
      <c r="P108" s="49" t="s">
        <v>320</v>
      </c>
      <c r="Q108" s="51" t="s">
        <v>92</v>
      </c>
      <c r="R108" s="128"/>
    </row>
    <row r="109" spans="1:18" ht="31.5" x14ac:dyDescent="0.25">
      <c r="A109" s="142">
        <v>5.4</v>
      </c>
      <c r="B109" s="59" t="s">
        <v>146</v>
      </c>
      <c r="C109" s="102" t="s">
        <v>213</v>
      </c>
      <c r="D109" s="49"/>
      <c r="E109" s="49" t="s">
        <v>98</v>
      </c>
      <c r="F109" s="49" t="s">
        <v>330</v>
      </c>
      <c r="G109" s="168">
        <v>0.04</v>
      </c>
      <c r="H109" s="85">
        <v>100</v>
      </c>
      <c r="I109" s="85">
        <v>0</v>
      </c>
      <c r="J109" s="133">
        <v>1</v>
      </c>
      <c r="K109" s="86">
        <v>1.2</v>
      </c>
      <c r="L109" s="49" t="s">
        <v>3</v>
      </c>
      <c r="M109" s="143">
        <v>41609</v>
      </c>
      <c r="N109" s="101">
        <v>41858</v>
      </c>
      <c r="O109" s="49"/>
      <c r="P109" s="49" t="s">
        <v>321</v>
      </c>
      <c r="Q109" s="51" t="s">
        <v>92</v>
      </c>
      <c r="R109" s="128"/>
    </row>
    <row r="110" spans="1:18" ht="63" customHeight="1" x14ac:dyDescent="0.25">
      <c r="A110" s="142">
        <v>5.5</v>
      </c>
      <c r="B110" s="59" t="s">
        <v>146</v>
      </c>
      <c r="C110" s="102" t="s">
        <v>217</v>
      </c>
      <c r="D110" s="49"/>
      <c r="E110" s="49" t="s">
        <v>98</v>
      </c>
      <c r="F110" s="49" t="s">
        <v>384</v>
      </c>
      <c r="G110" s="168">
        <v>0.1</v>
      </c>
      <c r="H110" s="85">
        <v>75</v>
      </c>
      <c r="I110" s="85">
        <v>25</v>
      </c>
      <c r="J110" s="133">
        <v>1</v>
      </c>
      <c r="K110" s="86">
        <v>2.1</v>
      </c>
      <c r="L110" s="49" t="s">
        <v>3</v>
      </c>
      <c r="M110" s="101" t="s">
        <v>193</v>
      </c>
      <c r="N110" s="101">
        <v>42309</v>
      </c>
      <c r="O110" s="49"/>
      <c r="P110" s="49"/>
      <c r="Q110" s="51" t="s">
        <v>73</v>
      </c>
    </row>
    <row r="111" spans="1:18" ht="66" customHeight="1" x14ac:dyDescent="0.25">
      <c r="A111" s="142">
        <v>5.6</v>
      </c>
      <c r="B111" s="59" t="s">
        <v>146</v>
      </c>
      <c r="C111" s="102" t="s">
        <v>218</v>
      </c>
      <c r="D111" s="49"/>
      <c r="E111" s="49" t="s">
        <v>98</v>
      </c>
      <c r="F111" s="49" t="s">
        <v>385</v>
      </c>
      <c r="G111" s="168">
        <v>0.1</v>
      </c>
      <c r="H111" s="85">
        <v>75</v>
      </c>
      <c r="I111" s="85">
        <v>25</v>
      </c>
      <c r="J111" s="133">
        <v>1</v>
      </c>
      <c r="K111" s="86">
        <v>2.1</v>
      </c>
      <c r="L111" s="49" t="s">
        <v>3</v>
      </c>
      <c r="M111" s="101" t="s">
        <v>193</v>
      </c>
      <c r="N111" s="101">
        <v>42309</v>
      </c>
      <c r="O111" s="49"/>
      <c r="P111" s="49"/>
      <c r="Q111" s="51" t="s">
        <v>73</v>
      </c>
    </row>
    <row r="112" spans="1:18" ht="62.25" customHeight="1" x14ac:dyDescent="0.25">
      <c r="A112" s="142">
        <v>5.7</v>
      </c>
      <c r="B112" s="59" t="s">
        <v>146</v>
      </c>
      <c r="C112" s="102" t="s">
        <v>354</v>
      </c>
      <c r="D112" s="49"/>
      <c r="E112" s="49" t="s">
        <v>98</v>
      </c>
      <c r="F112" s="49" t="s">
        <v>389</v>
      </c>
      <c r="G112" s="168">
        <v>0.1</v>
      </c>
      <c r="H112" s="85">
        <v>75</v>
      </c>
      <c r="I112" s="85">
        <v>25</v>
      </c>
      <c r="J112" s="133">
        <v>1</v>
      </c>
      <c r="K112" s="86">
        <v>2.1</v>
      </c>
      <c r="L112" s="49" t="s">
        <v>3</v>
      </c>
      <c r="M112" s="101" t="s">
        <v>193</v>
      </c>
      <c r="N112" s="101">
        <v>42309</v>
      </c>
      <c r="O112" s="49"/>
      <c r="P112" s="49"/>
      <c r="Q112" s="51" t="s">
        <v>73</v>
      </c>
    </row>
    <row r="113" spans="1:18" ht="31.5" x14ac:dyDescent="0.25">
      <c r="A113" s="142">
        <v>5.8</v>
      </c>
      <c r="B113" s="59" t="s">
        <v>146</v>
      </c>
      <c r="C113" s="102" t="s">
        <v>219</v>
      </c>
      <c r="D113" s="49"/>
      <c r="E113" s="49" t="s">
        <v>98</v>
      </c>
      <c r="F113" s="49" t="s">
        <v>386</v>
      </c>
      <c r="G113" s="168">
        <v>0.1</v>
      </c>
      <c r="H113" s="85">
        <v>75</v>
      </c>
      <c r="I113" s="85">
        <v>25</v>
      </c>
      <c r="J113" s="133">
        <v>1</v>
      </c>
      <c r="K113" s="86">
        <v>2.1</v>
      </c>
      <c r="L113" s="49" t="s">
        <v>3</v>
      </c>
      <c r="M113" s="101" t="s">
        <v>193</v>
      </c>
      <c r="N113" s="101">
        <v>42309</v>
      </c>
      <c r="O113" s="49"/>
      <c r="P113" s="49"/>
      <c r="Q113" s="51" t="s">
        <v>73</v>
      </c>
    </row>
    <row r="114" spans="1:18" ht="31.5" x14ac:dyDescent="0.25">
      <c r="A114" s="142">
        <v>5.9</v>
      </c>
      <c r="B114" s="59" t="s">
        <v>146</v>
      </c>
      <c r="C114" s="102" t="s">
        <v>289</v>
      </c>
      <c r="D114" s="49"/>
      <c r="E114" s="49" t="s">
        <v>98</v>
      </c>
      <c r="F114" s="49" t="s">
        <v>388</v>
      </c>
      <c r="G114" s="168">
        <v>0.1</v>
      </c>
      <c r="H114" s="85">
        <v>75</v>
      </c>
      <c r="I114" s="85">
        <v>25</v>
      </c>
      <c r="J114" s="133">
        <v>1</v>
      </c>
      <c r="K114" s="103">
        <v>2.1</v>
      </c>
      <c r="L114" s="49" t="s">
        <v>3</v>
      </c>
      <c r="M114" s="101" t="s">
        <v>193</v>
      </c>
      <c r="N114" s="101">
        <v>42309</v>
      </c>
      <c r="O114" s="49"/>
      <c r="P114" s="49"/>
      <c r="Q114" s="51" t="s">
        <v>73</v>
      </c>
    </row>
    <row r="115" spans="1:18" ht="47.25" x14ac:dyDescent="0.25">
      <c r="A115" s="169">
        <v>5.0999999999999996</v>
      </c>
      <c r="B115" s="59" t="s">
        <v>146</v>
      </c>
      <c r="C115" s="102" t="s">
        <v>310</v>
      </c>
      <c r="D115" s="49"/>
      <c r="E115" s="49" t="s">
        <v>98</v>
      </c>
      <c r="F115" s="49" t="s">
        <v>344</v>
      </c>
      <c r="G115" s="168">
        <v>2.1000000000000001E-2</v>
      </c>
      <c r="H115" s="85">
        <v>75</v>
      </c>
      <c r="I115" s="85">
        <v>25</v>
      </c>
      <c r="J115" s="133">
        <v>1</v>
      </c>
      <c r="K115" s="103">
        <v>2.1</v>
      </c>
      <c r="L115" s="49" t="s">
        <v>3</v>
      </c>
      <c r="M115" s="101">
        <v>41548</v>
      </c>
      <c r="N115" s="101">
        <v>41548</v>
      </c>
      <c r="O115" s="49"/>
      <c r="P115" s="49" t="s">
        <v>343</v>
      </c>
      <c r="Q115" s="51" t="s">
        <v>92</v>
      </c>
      <c r="R115" s="128"/>
    </row>
    <row r="116" spans="1:18" ht="47.25" customHeight="1" x14ac:dyDescent="0.25">
      <c r="A116" s="170">
        <v>5.1100000000000003</v>
      </c>
      <c r="B116" s="156" t="s">
        <v>146</v>
      </c>
      <c r="C116" s="104" t="s">
        <v>220</v>
      </c>
      <c r="D116" s="49"/>
      <c r="E116" s="49" t="s">
        <v>98</v>
      </c>
      <c r="F116" s="49" t="s">
        <v>387</v>
      </c>
      <c r="G116" s="84">
        <v>0.11</v>
      </c>
      <c r="H116" s="105">
        <v>70</v>
      </c>
      <c r="I116" s="105">
        <v>30</v>
      </c>
      <c r="J116" s="133">
        <v>1</v>
      </c>
      <c r="K116" s="103">
        <v>1.2</v>
      </c>
      <c r="L116" s="49" t="s">
        <v>3</v>
      </c>
      <c r="M116" s="101" t="s">
        <v>193</v>
      </c>
      <c r="N116" s="101">
        <v>42309</v>
      </c>
      <c r="O116" s="49"/>
      <c r="P116" s="49"/>
      <c r="Q116" s="51" t="s">
        <v>73</v>
      </c>
      <c r="R116" s="128"/>
    </row>
    <row r="117" spans="1:18" x14ac:dyDescent="0.25">
      <c r="A117" s="170">
        <v>5.12</v>
      </c>
      <c r="B117" s="156" t="s">
        <v>146</v>
      </c>
      <c r="C117" s="104" t="s">
        <v>223</v>
      </c>
      <c r="D117" s="49"/>
      <c r="E117" s="49" t="s">
        <v>98</v>
      </c>
      <c r="F117" s="49" t="s">
        <v>332</v>
      </c>
      <c r="G117" s="84">
        <v>0.02</v>
      </c>
      <c r="H117" s="85">
        <v>100</v>
      </c>
      <c r="I117" s="85">
        <v>0</v>
      </c>
      <c r="J117" s="133">
        <v>1</v>
      </c>
      <c r="K117" s="103">
        <v>1.3</v>
      </c>
      <c r="L117" s="49" t="s">
        <v>3</v>
      </c>
      <c r="M117" s="101" t="s">
        <v>224</v>
      </c>
      <c r="N117" s="101">
        <v>41395</v>
      </c>
      <c r="O117" s="49"/>
      <c r="P117" s="49" t="s">
        <v>308</v>
      </c>
      <c r="Q117" s="51" t="s">
        <v>92</v>
      </c>
      <c r="R117" s="128"/>
    </row>
    <row r="118" spans="1:18" ht="31.5" customHeight="1" x14ac:dyDescent="0.25">
      <c r="A118" s="170">
        <v>5.13</v>
      </c>
      <c r="B118" s="156" t="s">
        <v>146</v>
      </c>
      <c r="C118" s="104" t="s">
        <v>225</v>
      </c>
      <c r="D118" s="49"/>
      <c r="E118" s="49" t="s">
        <v>98</v>
      </c>
      <c r="F118" s="49" t="s">
        <v>345</v>
      </c>
      <c r="G118" s="84">
        <v>9.7000000000000003E-2</v>
      </c>
      <c r="H118" s="85">
        <v>15</v>
      </c>
      <c r="I118" s="85">
        <v>85</v>
      </c>
      <c r="J118" s="133">
        <v>1</v>
      </c>
      <c r="K118" s="103">
        <v>2.2000000000000002</v>
      </c>
      <c r="L118" s="49" t="s">
        <v>3</v>
      </c>
      <c r="M118" s="101" t="s">
        <v>166</v>
      </c>
      <c r="N118" s="101">
        <v>41547</v>
      </c>
      <c r="O118" s="49"/>
      <c r="P118" s="49" t="s">
        <v>307</v>
      </c>
      <c r="Q118" s="51" t="s">
        <v>23</v>
      </c>
      <c r="R118" s="128"/>
    </row>
    <row r="119" spans="1:18" ht="31.5" x14ac:dyDescent="0.25">
      <c r="A119" s="170">
        <v>5.14</v>
      </c>
      <c r="B119" s="156" t="s">
        <v>146</v>
      </c>
      <c r="C119" s="104" t="s">
        <v>226</v>
      </c>
      <c r="D119" s="49"/>
      <c r="E119" s="49" t="s">
        <v>98</v>
      </c>
      <c r="F119" s="49" t="s">
        <v>141</v>
      </c>
      <c r="G119" s="84">
        <v>0.77</v>
      </c>
      <c r="H119" s="105">
        <v>25</v>
      </c>
      <c r="I119" s="105">
        <v>75</v>
      </c>
      <c r="J119" s="133">
        <v>10</v>
      </c>
      <c r="K119" s="103">
        <v>2.2999999999999998</v>
      </c>
      <c r="L119" s="49" t="s">
        <v>4</v>
      </c>
      <c r="M119" s="101">
        <v>42370</v>
      </c>
      <c r="N119" s="101">
        <v>42461</v>
      </c>
      <c r="O119" s="49"/>
      <c r="P119" s="49"/>
      <c r="Q119" s="51" t="s">
        <v>1</v>
      </c>
    </row>
    <row r="120" spans="1:18" x14ac:dyDescent="0.25">
      <c r="A120" s="142">
        <v>5.15</v>
      </c>
      <c r="B120" s="156" t="s">
        <v>146</v>
      </c>
      <c r="C120" s="104" t="s">
        <v>227</v>
      </c>
      <c r="D120" s="49"/>
      <c r="E120" s="49" t="s">
        <v>98</v>
      </c>
      <c r="F120" s="49" t="s">
        <v>141</v>
      </c>
      <c r="G120" s="133">
        <v>7.0000000000000007E-2</v>
      </c>
      <c r="H120" s="171">
        <v>15</v>
      </c>
      <c r="I120" s="172">
        <v>85</v>
      </c>
      <c r="J120" s="133">
        <v>1</v>
      </c>
      <c r="K120" s="133">
        <v>1.1000000000000001</v>
      </c>
      <c r="L120" s="49" t="s">
        <v>3</v>
      </c>
      <c r="M120" s="101">
        <v>42370</v>
      </c>
      <c r="N120" s="173">
        <v>42461</v>
      </c>
      <c r="O120" s="49"/>
      <c r="P120" s="49" t="s">
        <v>309</v>
      </c>
      <c r="Q120" s="51" t="s">
        <v>1</v>
      </c>
    </row>
    <row r="121" spans="1:18" ht="47.25" x14ac:dyDescent="0.25">
      <c r="A121" s="142">
        <v>5.16</v>
      </c>
      <c r="B121" s="59" t="s">
        <v>146</v>
      </c>
      <c r="C121" s="102" t="s">
        <v>315</v>
      </c>
      <c r="D121" s="49"/>
      <c r="E121" s="49" t="s">
        <v>98</v>
      </c>
      <c r="F121" s="49" t="s">
        <v>141</v>
      </c>
      <c r="G121" s="133">
        <v>0.11</v>
      </c>
      <c r="H121" s="171">
        <v>70</v>
      </c>
      <c r="I121" s="172">
        <v>30</v>
      </c>
      <c r="J121" s="133">
        <v>1</v>
      </c>
      <c r="K121" s="133">
        <v>1.2</v>
      </c>
      <c r="L121" s="49" t="s">
        <v>3</v>
      </c>
      <c r="M121" s="101">
        <v>42309</v>
      </c>
      <c r="N121" s="173">
        <v>42401</v>
      </c>
      <c r="O121" s="49"/>
      <c r="P121" s="49" t="s">
        <v>141</v>
      </c>
      <c r="Q121" s="51" t="s">
        <v>1</v>
      </c>
    </row>
    <row r="122" spans="1:18" ht="31.5" hidden="1" x14ac:dyDescent="0.25">
      <c r="A122" s="142">
        <v>5.16</v>
      </c>
      <c r="B122" s="59" t="s">
        <v>146</v>
      </c>
      <c r="C122" s="102" t="s">
        <v>316</v>
      </c>
      <c r="D122" s="49"/>
      <c r="E122" s="49"/>
      <c r="F122" s="49"/>
      <c r="G122" s="133">
        <v>0.1</v>
      </c>
      <c r="H122" s="171">
        <v>70</v>
      </c>
      <c r="I122" s="172">
        <v>30</v>
      </c>
      <c r="J122" s="133">
        <v>1</v>
      </c>
      <c r="K122" s="133">
        <v>1.2</v>
      </c>
      <c r="L122" s="49" t="s">
        <v>4</v>
      </c>
      <c r="M122" s="101">
        <v>42217</v>
      </c>
      <c r="N122" s="154"/>
      <c r="O122" s="49"/>
      <c r="P122" s="49" t="s">
        <v>141</v>
      </c>
      <c r="Q122" s="51" t="s">
        <v>1</v>
      </c>
    </row>
    <row r="123" spans="1:18" ht="31.5" customHeight="1" x14ac:dyDescent="0.25">
      <c r="A123" s="142">
        <v>5.17</v>
      </c>
      <c r="B123" s="59" t="s">
        <v>146</v>
      </c>
      <c r="C123" s="102" t="s">
        <v>314</v>
      </c>
      <c r="D123" s="49"/>
      <c r="E123" s="49" t="s">
        <v>98</v>
      </c>
      <c r="F123" s="49" t="s">
        <v>141</v>
      </c>
      <c r="G123" s="133">
        <v>0.1</v>
      </c>
      <c r="H123" s="171">
        <v>74</v>
      </c>
      <c r="I123" s="172">
        <v>26</v>
      </c>
      <c r="J123" s="81">
        <v>1</v>
      </c>
      <c r="K123" s="133">
        <v>1.2</v>
      </c>
      <c r="L123" s="49" t="s">
        <v>3</v>
      </c>
      <c r="M123" s="174">
        <v>42231</v>
      </c>
      <c r="N123" s="173">
        <v>42401</v>
      </c>
      <c r="O123" s="49"/>
      <c r="P123" s="49" t="s">
        <v>141</v>
      </c>
      <c r="Q123" s="51" t="s">
        <v>73</v>
      </c>
    </row>
    <row r="124" spans="1:18" x14ac:dyDescent="0.25">
      <c r="A124" s="109"/>
      <c r="B124" s="83"/>
      <c r="C124" s="49"/>
      <c r="D124" s="49"/>
      <c r="E124" s="49"/>
      <c r="F124" s="49"/>
      <c r="G124" s="78">
        <f>SUM(G106:G123)</f>
        <v>2.0880000000000001</v>
      </c>
      <c r="H124" s="78"/>
      <c r="I124" s="57"/>
      <c r="J124" s="57"/>
      <c r="K124" s="49"/>
      <c r="L124" s="49"/>
      <c r="M124" s="49"/>
      <c r="N124" s="49"/>
      <c r="O124" s="49"/>
      <c r="P124" s="49"/>
      <c r="Q124" s="51"/>
    </row>
    <row r="125" spans="1:18" x14ac:dyDescent="0.25">
      <c r="A125" s="110"/>
      <c r="B125" s="112"/>
      <c r="C125" s="112"/>
      <c r="D125" s="112"/>
      <c r="E125" s="112"/>
      <c r="F125" s="112"/>
      <c r="G125" s="112"/>
      <c r="H125" s="113"/>
      <c r="I125" s="114"/>
      <c r="J125" s="114"/>
      <c r="K125" s="112"/>
      <c r="L125" s="112"/>
      <c r="M125" s="112"/>
      <c r="N125" s="112"/>
      <c r="O125" s="112"/>
      <c r="P125" s="112"/>
      <c r="Q125" s="115"/>
    </row>
    <row r="126" spans="1:18" ht="15.75" customHeight="1" x14ac:dyDescent="0.25">
      <c r="A126" s="116">
        <v>6</v>
      </c>
      <c r="B126" s="226" t="s">
        <v>14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7"/>
    </row>
    <row r="127" spans="1:18" ht="15" customHeight="1" x14ac:dyDescent="0.25">
      <c r="A127" s="109"/>
      <c r="B127" s="215" t="s">
        <v>61</v>
      </c>
      <c r="C127" s="215" t="s">
        <v>31</v>
      </c>
      <c r="D127" s="215" t="s">
        <v>54</v>
      </c>
      <c r="E127" s="215" t="s">
        <v>142</v>
      </c>
      <c r="F127" s="198" t="s">
        <v>55</v>
      </c>
      <c r="G127" s="199"/>
      <c r="H127" s="216" t="s">
        <v>8</v>
      </c>
      <c r="I127" s="216"/>
      <c r="J127" s="216"/>
      <c r="K127" s="215" t="s">
        <v>64</v>
      </c>
      <c r="L127" s="215" t="s">
        <v>60</v>
      </c>
      <c r="M127" s="215" t="s">
        <v>32</v>
      </c>
      <c r="N127" s="215"/>
      <c r="O127" s="215" t="s">
        <v>89</v>
      </c>
      <c r="P127" s="215" t="s">
        <v>59</v>
      </c>
      <c r="Q127" s="228" t="s">
        <v>21</v>
      </c>
    </row>
    <row r="128" spans="1:18" ht="65.099999999999994" customHeight="1" x14ac:dyDescent="0.25">
      <c r="A128" s="109"/>
      <c r="B128" s="215"/>
      <c r="C128" s="215"/>
      <c r="D128" s="215"/>
      <c r="E128" s="215"/>
      <c r="F128" s="200"/>
      <c r="G128" s="201"/>
      <c r="H128" s="99" t="s">
        <v>150</v>
      </c>
      <c r="I128" s="99" t="s">
        <v>57</v>
      </c>
      <c r="J128" s="95" t="s">
        <v>56</v>
      </c>
      <c r="K128" s="215"/>
      <c r="L128" s="215"/>
      <c r="M128" s="94" t="s">
        <v>91</v>
      </c>
      <c r="N128" s="94" t="s">
        <v>9</v>
      </c>
      <c r="O128" s="215"/>
      <c r="P128" s="215"/>
      <c r="Q128" s="228"/>
    </row>
    <row r="129" spans="1:17" ht="43.5" customHeight="1" x14ac:dyDescent="0.25">
      <c r="A129" s="109">
        <v>6.1</v>
      </c>
      <c r="B129" s="83" t="s">
        <v>146</v>
      </c>
      <c r="C129" s="107" t="s">
        <v>206</v>
      </c>
      <c r="D129" s="49"/>
      <c r="E129" s="49" t="s">
        <v>94</v>
      </c>
      <c r="F129" s="202" t="s">
        <v>141</v>
      </c>
      <c r="G129" s="203"/>
      <c r="H129" s="84">
        <v>2</v>
      </c>
      <c r="I129" s="85">
        <v>25</v>
      </c>
      <c r="J129" s="85">
        <v>75</v>
      </c>
      <c r="K129" s="103" t="s">
        <v>143</v>
      </c>
      <c r="L129" s="49" t="s">
        <v>4</v>
      </c>
      <c r="M129" s="101">
        <v>42248</v>
      </c>
      <c r="N129" s="101">
        <v>42401</v>
      </c>
      <c r="O129" s="49"/>
      <c r="P129" s="50"/>
      <c r="Q129" s="51" t="s">
        <v>73</v>
      </c>
    </row>
    <row r="130" spans="1:17" x14ac:dyDescent="0.25">
      <c r="A130" s="109">
        <v>6.2</v>
      </c>
      <c r="B130" s="49"/>
      <c r="C130" s="49"/>
      <c r="D130" s="49"/>
      <c r="E130" s="49"/>
      <c r="F130" s="196"/>
      <c r="G130" s="197"/>
      <c r="H130" s="49"/>
      <c r="I130" s="56"/>
      <c r="J130" s="57"/>
      <c r="K130" s="57"/>
      <c r="L130" s="49"/>
      <c r="M130" s="49"/>
      <c r="N130" s="49"/>
      <c r="O130" s="49"/>
      <c r="P130" s="49"/>
      <c r="Q130" s="51"/>
    </row>
    <row r="131" spans="1:17" x14ac:dyDescent="0.25">
      <c r="A131" s="109">
        <v>6.3</v>
      </c>
      <c r="B131" s="49"/>
      <c r="C131" s="49"/>
      <c r="D131" s="49"/>
      <c r="E131" s="49"/>
      <c r="F131" s="196"/>
      <c r="G131" s="197"/>
      <c r="H131" s="49"/>
      <c r="I131" s="56"/>
      <c r="J131" s="57"/>
      <c r="K131" s="57"/>
      <c r="L131" s="49"/>
      <c r="M131" s="49"/>
      <c r="N131" s="49"/>
      <c r="O131" s="49"/>
      <c r="P131" s="49"/>
      <c r="Q131" s="51"/>
    </row>
    <row r="132" spans="1:17" x14ac:dyDescent="0.25">
      <c r="A132" s="109">
        <v>6.4</v>
      </c>
      <c r="B132" s="49"/>
      <c r="C132" s="49"/>
      <c r="D132" s="49"/>
      <c r="E132" s="49"/>
      <c r="F132" s="196"/>
      <c r="G132" s="197"/>
      <c r="H132" s="49"/>
      <c r="I132" s="56"/>
      <c r="J132" s="57"/>
      <c r="K132" s="57"/>
      <c r="L132" s="49"/>
      <c r="M132" s="49"/>
      <c r="N132" s="49"/>
      <c r="O132" s="49"/>
      <c r="P132" s="49"/>
      <c r="Q132" s="51"/>
    </row>
    <row r="133" spans="1:17" x14ac:dyDescent="0.25">
      <c r="A133" s="109">
        <v>6.5</v>
      </c>
      <c r="B133" s="49"/>
      <c r="C133" s="49"/>
      <c r="D133" s="49"/>
      <c r="E133" s="49"/>
      <c r="F133" s="196"/>
      <c r="G133" s="197"/>
      <c r="H133" s="49"/>
      <c r="I133" s="56"/>
      <c r="J133" s="57"/>
      <c r="K133" s="57"/>
      <c r="L133" s="49"/>
      <c r="M133" s="49"/>
      <c r="N133" s="49"/>
      <c r="O133" s="49"/>
      <c r="P133" s="49"/>
      <c r="Q133" s="51"/>
    </row>
    <row r="134" spans="1:17" x14ac:dyDescent="0.25">
      <c r="A134" s="109"/>
      <c r="B134" s="49"/>
      <c r="C134" s="49"/>
      <c r="D134" s="49"/>
      <c r="E134" s="49"/>
      <c r="F134" s="196" t="s">
        <v>2</v>
      </c>
      <c r="G134" s="197"/>
      <c r="H134" s="126">
        <f>SUM(H129:H133)</f>
        <v>2</v>
      </c>
      <c r="I134" s="56"/>
      <c r="J134" s="57"/>
      <c r="K134" s="57"/>
      <c r="L134" s="49"/>
      <c r="M134" s="49"/>
      <c r="N134" s="49"/>
      <c r="O134" s="49"/>
      <c r="P134" s="49"/>
      <c r="Q134" s="51"/>
    </row>
    <row r="135" spans="1:17" x14ac:dyDescent="0.25">
      <c r="A135" s="110"/>
      <c r="B135" s="112"/>
      <c r="C135" s="112"/>
      <c r="D135" s="112"/>
      <c r="E135" s="112"/>
      <c r="F135" s="53"/>
      <c r="G135" s="53"/>
      <c r="H135" s="53"/>
      <c r="I135" s="54"/>
      <c r="J135" s="55"/>
      <c r="K135" s="55"/>
      <c r="L135" s="53"/>
      <c r="M135" s="53"/>
      <c r="N135" s="53"/>
      <c r="O135" s="53"/>
      <c r="P135" s="53"/>
      <c r="Q135" s="111"/>
    </row>
    <row r="136" spans="1:17" ht="15.75" customHeight="1" x14ac:dyDescent="0.25">
      <c r="A136" s="116">
        <v>7</v>
      </c>
      <c r="B136" s="226" t="s">
        <v>15</v>
      </c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7"/>
    </row>
    <row r="137" spans="1:17" ht="15" customHeight="1" x14ac:dyDescent="0.25">
      <c r="A137" s="109"/>
      <c r="B137" s="215" t="s">
        <v>61</v>
      </c>
      <c r="C137" s="215" t="s">
        <v>65</v>
      </c>
      <c r="D137" s="215" t="s">
        <v>54</v>
      </c>
      <c r="E137" s="215"/>
      <c r="F137" s="215" t="s">
        <v>55</v>
      </c>
      <c r="G137" s="215"/>
      <c r="H137" s="216" t="s">
        <v>8</v>
      </c>
      <c r="I137" s="216"/>
      <c r="J137" s="216"/>
      <c r="K137" s="215" t="s">
        <v>64</v>
      </c>
      <c r="L137" s="219" t="s">
        <v>66</v>
      </c>
      <c r="M137" s="215" t="s">
        <v>32</v>
      </c>
      <c r="N137" s="215"/>
      <c r="O137" s="215" t="s">
        <v>17</v>
      </c>
      <c r="P137" s="215" t="s">
        <v>59</v>
      </c>
      <c r="Q137" s="228" t="s">
        <v>21</v>
      </c>
    </row>
    <row r="138" spans="1:17" ht="78.75" x14ac:dyDescent="0.25">
      <c r="A138" s="109"/>
      <c r="B138" s="215"/>
      <c r="C138" s="215"/>
      <c r="D138" s="215"/>
      <c r="E138" s="215"/>
      <c r="F138" s="215"/>
      <c r="G138" s="215"/>
      <c r="H138" s="99" t="s">
        <v>150</v>
      </c>
      <c r="I138" s="94" t="s">
        <v>57</v>
      </c>
      <c r="J138" s="99" t="s">
        <v>56</v>
      </c>
      <c r="K138" s="215"/>
      <c r="L138" s="219"/>
      <c r="M138" s="94" t="s">
        <v>16</v>
      </c>
      <c r="N138" s="94" t="s">
        <v>67</v>
      </c>
      <c r="O138" s="215"/>
      <c r="P138" s="215"/>
      <c r="Q138" s="228"/>
    </row>
    <row r="139" spans="1:17" x14ac:dyDescent="0.25">
      <c r="A139" s="109">
        <v>7.1</v>
      </c>
      <c r="B139" s="49"/>
      <c r="C139" s="49"/>
      <c r="D139" s="214"/>
      <c r="E139" s="214"/>
      <c r="F139" s="214"/>
      <c r="G139" s="214"/>
      <c r="H139" s="49"/>
      <c r="I139" s="49"/>
      <c r="J139" s="56"/>
      <c r="K139" s="57"/>
      <c r="L139" s="57"/>
      <c r="M139" s="49"/>
      <c r="N139" s="49"/>
      <c r="O139" s="49"/>
      <c r="P139" s="49"/>
      <c r="Q139" s="51"/>
    </row>
    <row r="140" spans="1:17" x14ac:dyDescent="0.25">
      <c r="A140" s="109">
        <v>7.2</v>
      </c>
      <c r="B140" s="49"/>
      <c r="C140" s="49"/>
      <c r="D140" s="214"/>
      <c r="E140" s="214"/>
      <c r="F140" s="214"/>
      <c r="G140" s="214"/>
      <c r="H140" s="49"/>
      <c r="I140" s="49"/>
      <c r="J140" s="56"/>
      <c r="K140" s="57"/>
      <c r="L140" s="57"/>
      <c r="M140" s="49"/>
      <c r="N140" s="49"/>
      <c r="O140" s="49"/>
      <c r="P140" s="49"/>
      <c r="Q140" s="51"/>
    </row>
    <row r="141" spans="1:17" x14ac:dyDescent="0.25">
      <c r="A141" s="109">
        <v>7.3</v>
      </c>
      <c r="B141" s="49"/>
      <c r="C141" s="49"/>
      <c r="D141" s="214"/>
      <c r="E141" s="214"/>
      <c r="F141" s="214"/>
      <c r="G141" s="214"/>
      <c r="H141" s="49"/>
      <c r="I141" s="49"/>
      <c r="J141" s="56"/>
      <c r="K141" s="57"/>
      <c r="L141" s="57"/>
      <c r="M141" s="49"/>
      <c r="N141" s="49"/>
      <c r="O141" s="49"/>
      <c r="P141" s="49"/>
      <c r="Q141" s="51"/>
    </row>
    <row r="142" spans="1:17" x14ac:dyDescent="0.25">
      <c r="A142" s="109">
        <v>7.4</v>
      </c>
      <c r="B142" s="49"/>
      <c r="C142" s="49"/>
      <c r="D142" s="214"/>
      <c r="E142" s="214"/>
      <c r="F142" s="214"/>
      <c r="G142" s="214"/>
      <c r="H142" s="49"/>
      <c r="I142" s="49"/>
      <c r="J142" s="56"/>
      <c r="K142" s="57"/>
      <c r="L142" s="57"/>
      <c r="M142" s="49"/>
      <c r="N142" s="49"/>
      <c r="O142" s="49"/>
      <c r="P142" s="49"/>
      <c r="Q142" s="51"/>
    </row>
    <row r="143" spans="1:17" x14ac:dyDescent="0.25">
      <c r="A143" s="109">
        <v>7.5</v>
      </c>
      <c r="B143" s="49"/>
      <c r="C143" s="49"/>
      <c r="D143" s="214"/>
      <c r="E143" s="214"/>
      <c r="F143" s="214"/>
      <c r="G143" s="214"/>
      <c r="H143" s="49"/>
      <c r="I143" s="49"/>
      <c r="J143" s="56"/>
      <c r="K143" s="57"/>
      <c r="L143" s="57"/>
      <c r="M143" s="49"/>
      <c r="N143" s="49"/>
      <c r="O143" s="49"/>
      <c r="P143" s="49"/>
      <c r="Q143" s="51"/>
    </row>
    <row r="144" spans="1:17" ht="15.75" customHeight="1" thickBot="1" x14ac:dyDescent="0.3">
      <c r="A144" s="118"/>
      <c r="B144" s="119"/>
      <c r="C144" s="119"/>
      <c r="D144" s="119"/>
      <c r="E144" s="119"/>
      <c r="F144" s="217" t="s">
        <v>2</v>
      </c>
      <c r="G144" s="218"/>
      <c r="H144" s="120">
        <f>SUM(H139:H143)</f>
        <v>0</v>
      </c>
      <c r="I144" s="121"/>
      <c r="J144" s="121"/>
      <c r="K144" s="119"/>
      <c r="L144" s="119"/>
      <c r="M144" s="119"/>
      <c r="N144" s="119"/>
      <c r="O144" s="119"/>
      <c r="P144" s="119"/>
      <c r="Q144" s="122"/>
    </row>
    <row r="145" spans="2:8" x14ac:dyDescent="0.25">
      <c r="F145" s="4" t="s">
        <v>352</v>
      </c>
      <c r="H145" s="5">
        <f>H24+H37+H55+H101+G124+H134</f>
        <v>616.61965234333343</v>
      </c>
    </row>
    <row r="148" spans="2:8" x14ac:dyDescent="0.25">
      <c r="B148" s="210" t="s">
        <v>90</v>
      </c>
      <c r="C148" s="58" t="s">
        <v>5</v>
      </c>
    </row>
    <row r="149" spans="2:8" ht="15.75" customHeight="1" x14ac:dyDescent="0.25">
      <c r="B149" s="211"/>
      <c r="C149" s="58" t="s">
        <v>3</v>
      </c>
    </row>
    <row r="150" spans="2:8" x14ac:dyDescent="0.25">
      <c r="B150" s="212"/>
      <c r="C150" s="59" t="s">
        <v>4</v>
      </c>
    </row>
    <row r="152" spans="2:8" ht="15.75" customHeight="1" x14ac:dyDescent="0.25">
      <c r="B152" s="210" t="s">
        <v>21</v>
      </c>
      <c r="C152" s="58" t="s">
        <v>1</v>
      </c>
    </row>
    <row r="153" spans="2:8" x14ac:dyDescent="0.25">
      <c r="B153" s="211"/>
      <c r="C153" s="58" t="s">
        <v>73</v>
      </c>
    </row>
    <row r="154" spans="2:8" x14ac:dyDescent="0.25">
      <c r="B154" s="211"/>
      <c r="C154" s="58" t="s">
        <v>47</v>
      </c>
    </row>
    <row r="155" spans="2:8" x14ac:dyDescent="0.25">
      <c r="B155" s="211"/>
      <c r="C155" s="58" t="s">
        <v>7</v>
      </c>
    </row>
    <row r="156" spans="2:8" x14ac:dyDescent="0.25">
      <c r="B156" s="211"/>
      <c r="C156" s="58" t="s">
        <v>82</v>
      </c>
    </row>
    <row r="157" spans="2:8" ht="15.75" customHeight="1" x14ac:dyDescent="0.25">
      <c r="B157" s="211"/>
      <c r="C157" s="58" t="s">
        <v>68</v>
      </c>
    </row>
    <row r="158" spans="2:8" ht="15.75" customHeight="1" x14ac:dyDescent="0.25">
      <c r="B158" s="211"/>
      <c r="C158" s="58" t="s">
        <v>23</v>
      </c>
    </row>
    <row r="159" spans="2:8" x14ac:dyDescent="0.25">
      <c r="B159" s="212"/>
      <c r="C159" s="58" t="s">
        <v>92</v>
      </c>
    </row>
    <row r="161" spans="2:5" ht="47.25" x14ac:dyDescent="0.25">
      <c r="B161" s="223" t="s">
        <v>72</v>
      </c>
      <c r="C161" s="213" t="s">
        <v>69</v>
      </c>
      <c r="D161" s="58" t="s">
        <v>50</v>
      </c>
      <c r="E161" s="58" t="s">
        <v>50</v>
      </c>
    </row>
    <row r="162" spans="2:5" ht="31.5" x14ac:dyDescent="0.25">
      <c r="B162" s="223"/>
      <c r="C162" s="213"/>
      <c r="D162" s="58" t="s">
        <v>93</v>
      </c>
      <c r="E162" s="58" t="s">
        <v>93</v>
      </c>
    </row>
    <row r="163" spans="2:5" ht="47.25" x14ac:dyDescent="0.25">
      <c r="B163" s="223"/>
      <c r="C163" s="213"/>
      <c r="D163" s="58" t="s">
        <v>94</v>
      </c>
      <c r="E163" s="58" t="s">
        <v>94</v>
      </c>
    </row>
    <row r="164" spans="2:5" ht="31.5" x14ac:dyDescent="0.25">
      <c r="B164" s="223"/>
      <c r="C164" s="213"/>
      <c r="D164" s="58" t="s">
        <v>40</v>
      </c>
      <c r="E164" s="58" t="s">
        <v>40</v>
      </c>
    </row>
    <row r="165" spans="2:5" x14ac:dyDescent="0.25">
      <c r="B165" s="223"/>
      <c r="C165" s="213"/>
      <c r="D165" s="58" t="s">
        <v>43</v>
      </c>
      <c r="E165" s="58" t="s">
        <v>43</v>
      </c>
    </row>
    <row r="166" spans="2:5" ht="47.25" x14ac:dyDescent="0.25">
      <c r="B166" s="223"/>
      <c r="C166" s="213"/>
      <c r="D166" s="58" t="s">
        <v>51</v>
      </c>
      <c r="E166" s="58" t="s">
        <v>51</v>
      </c>
    </row>
    <row r="167" spans="2:5" ht="47.25" x14ac:dyDescent="0.25">
      <c r="B167" s="223"/>
      <c r="C167" s="213"/>
      <c r="D167" s="58" t="s">
        <v>95</v>
      </c>
      <c r="E167" s="58" t="s">
        <v>95</v>
      </c>
    </row>
    <row r="168" spans="2:5" ht="31.5" x14ac:dyDescent="0.25">
      <c r="B168" s="223"/>
      <c r="C168" s="229" t="s">
        <v>71</v>
      </c>
      <c r="D168" s="58" t="s">
        <v>44</v>
      </c>
      <c r="E168" s="58" t="s">
        <v>45</v>
      </c>
    </row>
    <row r="169" spans="2:5" ht="31.5" x14ac:dyDescent="0.25">
      <c r="B169" s="223"/>
      <c r="C169" s="229"/>
      <c r="D169" s="58" t="s">
        <v>45</v>
      </c>
      <c r="E169" s="58" t="s">
        <v>46</v>
      </c>
    </row>
    <row r="170" spans="2:5" ht="31.5" x14ac:dyDescent="0.25">
      <c r="B170" s="223"/>
      <c r="C170" s="229"/>
      <c r="D170" s="58" t="s">
        <v>46</v>
      </c>
    </row>
    <row r="171" spans="2:5" ht="31.5" x14ac:dyDescent="0.25">
      <c r="B171" s="223"/>
      <c r="C171" s="229"/>
      <c r="D171" s="58" t="s">
        <v>40</v>
      </c>
    </row>
    <row r="172" spans="2:5" x14ac:dyDescent="0.25">
      <c r="B172" s="223"/>
      <c r="C172" s="229"/>
      <c r="D172" s="58" t="s">
        <v>43</v>
      </c>
    </row>
    <row r="173" spans="2:5" ht="47.25" x14ac:dyDescent="0.25">
      <c r="B173" s="223"/>
      <c r="C173" s="229"/>
      <c r="D173" s="58" t="s">
        <v>52</v>
      </c>
    </row>
    <row r="174" spans="2:5" ht="47.25" x14ac:dyDescent="0.25">
      <c r="B174" s="223"/>
      <c r="C174" s="229"/>
      <c r="D174" s="58" t="s">
        <v>96</v>
      </c>
    </row>
    <row r="175" spans="2:5" ht="47.25" x14ac:dyDescent="0.25">
      <c r="B175" s="223"/>
      <c r="C175" s="229"/>
      <c r="D175" s="58" t="s">
        <v>70</v>
      </c>
    </row>
    <row r="176" spans="2:5" ht="47.25" x14ac:dyDescent="0.25">
      <c r="B176" s="223"/>
      <c r="C176" s="229"/>
      <c r="D176" s="58" t="s">
        <v>6</v>
      </c>
    </row>
    <row r="177" spans="2:4" ht="47.25" x14ac:dyDescent="0.25">
      <c r="B177" s="223"/>
      <c r="C177" s="229"/>
      <c r="D177" s="58" t="s">
        <v>19</v>
      </c>
    </row>
    <row r="178" spans="2:4" ht="31.5" x14ac:dyDescent="0.25">
      <c r="B178" s="223"/>
      <c r="C178" s="220" t="s">
        <v>97</v>
      </c>
      <c r="D178" s="58" t="s">
        <v>98</v>
      </c>
    </row>
    <row r="179" spans="2:4" ht="31.5" x14ac:dyDescent="0.25">
      <c r="B179" s="223"/>
      <c r="C179" s="221"/>
      <c r="D179" s="58" t="s">
        <v>40</v>
      </c>
    </row>
    <row r="180" spans="2:4" x14ac:dyDescent="0.25">
      <c r="B180" s="223"/>
      <c r="C180" s="222"/>
      <c r="D180" s="58" t="s">
        <v>43</v>
      </c>
    </row>
  </sheetData>
  <mergeCells count="165">
    <mergeCell ref="B3:M3"/>
    <mergeCell ref="B4:M4"/>
    <mergeCell ref="M14:N14"/>
    <mergeCell ref="L14:L15"/>
    <mergeCell ref="K14:K15"/>
    <mergeCell ref="O27:O28"/>
    <mergeCell ref="H27:J27"/>
    <mergeCell ref="O40:O41"/>
    <mergeCell ref="B58:B59"/>
    <mergeCell ref="C58:C59"/>
    <mergeCell ref="D58:D59"/>
    <mergeCell ref="E58:E59"/>
    <mergeCell ref="K58:K59"/>
    <mergeCell ref="L58:L59"/>
    <mergeCell ref="E40:E41"/>
    <mergeCell ref="F40:F41"/>
    <mergeCell ref="G40:G41"/>
    <mergeCell ref="K40:K41"/>
    <mergeCell ref="B40:B41"/>
    <mergeCell ref="C40:C41"/>
    <mergeCell ref="D40:D41"/>
    <mergeCell ref="H40:J40"/>
    <mergeCell ref="L40:L41"/>
    <mergeCell ref="O58:O59"/>
    <mergeCell ref="B11:Q11"/>
    <mergeCell ref="H14:J14"/>
    <mergeCell ref="M58:N58"/>
    <mergeCell ref="H58:J58"/>
    <mergeCell ref="M40:N40"/>
    <mergeCell ref="B27:B28"/>
    <mergeCell ref="C27:C28"/>
    <mergeCell ref="D27:D28"/>
    <mergeCell ref="E27:E28"/>
    <mergeCell ref="F27:F28"/>
    <mergeCell ref="G27:G28"/>
    <mergeCell ref="K27:K28"/>
    <mergeCell ref="L27:L28"/>
    <mergeCell ref="M27:N27"/>
    <mergeCell ref="P40:P41"/>
    <mergeCell ref="P58:P59"/>
    <mergeCell ref="B14:B15"/>
    <mergeCell ref="C14:C15"/>
    <mergeCell ref="D14:D15"/>
    <mergeCell ref="E14:E15"/>
    <mergeCell ref="F14:F15"/>
    <mergeCell ref="G14:G15"/>
    <mergeCell ref="O14:O15"/>
    <mergeCell ref="F59:G59"/>
    <mergeCell ref="M127:N127"/>
    <mergeCell ref="L127:L128"/>
    <mergeCell ref="O127:O128"/>
    <mergeCell ref="C168:C177"/>
    <mergeCell ref="M104:N104"/>
    <mergeCell ref="O104:O105"/>
    <mergeCell ref="B137:B138"/>
    <mergeCell ref="C137:C138"/>
    <mergeCell ref="D137:E138"/>
    <mergeCell ref="K127:K128"/>
    <mergeCell ref="B127:B128"/>
    <mergeCell ref="C127:C128"/>
    <mergeCell ref="D127:D128"/>
    <mergeCell ref="E127:E128"/>
    <mergeCell ref="H127:J127"/>
    <mergeCell ref="F137:G138"/>
    <mergeCell ref="B104:B105"/>
    <mergeCell ref="C104:C105"/>
    <mergeCell ref="D104:D105"/>
    <mergeCell ref="E104:E105"/>
    <mergeCell ref="F104:F105"/>
    <mergeCell ref="J104:J105"/>
    <mergeCell ref="M137:N137"/>
    <mergeCell ref="O137:O138"/>
    <mergeCell ref="C178:C180"/>
    <mergeCell ref="B161:B180"/>
    <mergeCell ref="B13:Q13"/>
    <mergeCell ref="B26:Q26"/>
    <mergeCell ref="B39:Q39"/>
    <mergeCell ref="B57:Q57"/>
    <mergeCell ref="B103:Q103"/>
    <mergeCell ref="P127:P128"/>
    <mergeCell ref="P137:P138"/>
    <mergeCell ref="Q14:Q15"/>
    <mergeCell ref="Q27:Q28"/>
    <mergeCell ref="Q40:Q41"/>
    <mergeCell ref="Q58:Q59"/>
    <mergeCell ref="Q104:Q105"/>
    <mergeCell ref="Q127:Q128"/>
    <mergeCell ref="Q137:Q138"/>
    <mergeCell ref="B126:Q126"/>
    <mergeCell ref="B136:Q136"/>
    <mergeCell ref="P14:P15"/>
    <mergeCell ref="P27:P28"/>
    <mergeCell ref="P104:P105"/>
    <mergeCell ref="F140:G140"/>
    <mergeCell ref="F141:G141"/>
    <mergeCell ref="B148:B150"/>
    <mergeCell ref="B152:B159"/>
    <mergeCell ref="C161:C167"/>
    <mergeCell ref="F142:G142"/>
    <mergeCell ref="F143:G143"/>
    <mergeCell ref="D140:E140"/>
    <mergeCell ref="D141:E141"/>
    <mergeCell ref="D142:E142"/>
    <mergeCell ref="D143:E143"/>
    <mergeCell ref="L104:L105"/>
    <mergeCell ref="K104:K105"/>
    <mergeCell ref="G104:I104"/>
    <mergeCell ref="H137:J137"/>
    <mergeCell ref="F131:G131"/>
    <mergeCell ref="F132:G132"/>
    <mergeCell ref="F134:G134"/>
    <mergeCell ref="F144:G144"/>
    <mergeCell ref="F139:G139"/>
    <mergeCell ref="D139:E139"/>
    <mergeCell ref="K137:K138"/>
    <mergeCell ref="L137:L138"/>
    <mergeCell ref="F133:G133"/>
    <mergeCell ref="F130:G130"/>
    <mergeCell ref="F75:G75"/>
    <mergeCell ref="F76:G76"/>
    <mergeCell ref="F77:G77"/>
    <mergeCell ref="F78:G78"/>
    <mergeCell ref="F73:G73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R73:T73"/>
    <mergeCell ref="R45:U45"/>
    <mergeCell ref="F97:G97"/>
    <mergeCell ref="F98:G98"/>
    <mergeCell ref="F99:G99"/>
    <mergeCell ref="F100:G100"/>
    <mergeCell ref="F101:G101"/>
    <mergeCell ref="F127:G128"/>
    <mergeCell ref="F129:G129"/>
    <mergeCell ref="F58:G5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69:G69"/>
    <mergeCell ref="F70:G70"/>
    <mergeCell ref="F71:G71"/>
    <mergeCell ref="F72:G72"/>
    <mergeCell ref="F74:G74"/>
  </mergeCells>
  <dataValidations count="8">
    <dataValidation type="list" allowBlank="1" showInputMessage="1" showErrorMessage="1" sqref="L134:L135">
      <formula1>#REF!</formula1>
    </dataValidation>
    <dataValidation type="list" allowBlank="1" showInputMessage="1" showErrorMessage="1" sqref="L16:L24 L106:L124 L42:L55 L129:L133 L29:L37 L60:L101">
      <formula1>$C$148:$C$150</formula1>
    </dataValidation>
    <dataValidation type="list" allowBlank="1" showInputMessage="1" showErrorMessage="1" sqref="E134">
      <formula1>#REF!</formula1>
    </dataValidation>
    <dataValidation type="list" allowBlank="1" showInputMessage="1" showErrorMessage="1" sqref="E42:E55 E16:E24 E29:E37">
      <formula1>$D$168:$D$177</formula1>
    </dataValidation>
    <dataValidation type="list" allowBlank="1" showInputMessage="1" showErrorMessage="1" sqref="Q16:Q24 Q106:Q124 Q42:Q55 Q139:Q143 Q29:Q37 Q129:Q133 Q60:Q101">
      <formula1>$C$152:$C$159</formula1>
    </dataValidation>
    <dataValidation type="list" allowBlank="1" showInputMessage="1" showErrorMessage="1" sqref="E129:E133">
      <formula1>capacitacao</formula1>
    </dataValidation>
    <dataValidation type="list" allowBlank="1" showInputMessage="1" showErrorMessage="1" sqref="E106:E124">
      <formula1>$D$178:$D$180</formula1>
    </dataValidation>
    <dataValidation type="list" allowBlank="1" showInputMessage="1" showErrorMessage="1" sqref="E60:E101">
      <formula1>$D$161:$D$167</formula1>
    </dataValidation>
  </dataValidations>
  <printOptions gridLines="1"/>
  <pageMargins left="0.118110236220472" right="0.118110236220472" top="0.15748031496063" bottom="0.15748031496063" header="0.31496062992126" footer="0.31496062992126"/>
  <pageSetup paperSize="8" scale="63" fitToHeight="0" orientation="landscape" r:id="rId1"/>
  <ignoredErrors>
    <ignoredError sqref="K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2"/>
  <sheetViews>
    <sheetView topLeftCell="A117" workbookViewId="0">
      <selection activeCell="B126" sqref="B126"/>
    </sheetView>
  </sheetViews>
  <sheetFormatPr defaultColWidth="8.7109375" defaultRowHeight="15.75" x14ac:dyDescent="0.25"/>
  <cols>
    <col min="1" max="1" width="56.85546875" style="4" customWidth="1"/>
    <col min="2" max="2" width="90.140625" style="4" customWidth="1"/>
    <col min="3" max="3" width="62.2851562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5.5703125" style="4" customWidth="1"/>
    <col min="14" max="14" width="15" style="4" customWidth="1"/>
    <col min="15" max="17" width="18.85546875" style="4" customWidth="1"/>
    <col min="18" max="16384" width="8.7109375" style="4"/>
  </cols>
  <sheetData>
    <row r="3" spans="1:13" ht="15.6" x14ac:dyDescent="0.35">
      <c r="A3" s="1"/>
    </row>
    <row r="5" spans="1:13" ht="15.6" x14ac:dyDescent="0.35">
      <c r="B5" s="3"/>
    </row>
    <row r="6" spans="1:13" ht="15.6" x14ac:dyDescent="0.35">
      <c r="A6" s="7"/>
      <c r="B6" s="8" t="s">
        <v>26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3" ht="15.6" x14ac:dyDescent="0.35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6" x14ac:dyDescent="0.35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3" t="s">
        <v>100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15" t="s">
        <v>27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ht="15.6" x14ac:dyDescent="0.35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ht="15.6" x14ac:dyDescent="0.35">
      <c r="A12" s="17" t="s">
        <v>101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x14ac:dyDescent="0.25">
      <c r="A13" s="13" t="s">
        <v>102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ht="15.6" x14ac:dyDescent="0.35">
      <c r="A14" s="13" t="s">
        <v>103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spans="1:13" ht="15.6" x14ac:dyDescent="0.35">
      <c r="B15" s="18"/>
    </row>
    <row r="16" spans="1:13" ht="15.6" x14ac:dyDescent="0.35">
      <c r="B16" s="18"/>
    </row>
    <row r="17" spans="1:19" ht="15.75" customHeight="1" x14ac:dyDescent="0.25">
      <c r="A17" s="239" t="s">
        <v>104</v>
      </c>
      <c r="B17" s="23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1:19" ht="15.75" customHeight="1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9" x14ac:dyDescent="0.25">
      <c r="A19" s="18" t="s">
        <v>105</v>
      </c>
      <c r="B19" s="20"/>
      <c r="H19" s="4"/>
      <c r="I19" s="4"/>
      <c r="J19" s="4"/>
    </row>
    <row r="20" spans="1:19" ht="14.45" customHeight="1" x14ac:dyDescent="0.35">
      <c r="A20" s="20"/>
      <c r="B20" s="20"/>
      <c r="H20" s="4"/>
      <c r="I20" s="4"/>
      <c r="J20" s="4"/>
    </row>
    <row r="21" spans="1:19" s="23" customFormat="1" ht="5.0999999999999996" customHeight="1" thickBot="1" x14ac:dyDescent="0.4">
      <c r="A21" s="22"/>
      <c r="B21" s="22"/>
    </row>
    <row r="22" spans="1:19" x14ac:dyDescent="0.25">
      <c r="A22" s="240" t="s">
        <v>106</v>
      </c>
      <c r="B22" s="240" t="s">
        <v>107</v>
      </c>
      <c r="H22" s="4"/>
      <c r="I22" s="4"/>
      <c r="J22" s="4"/>
    </row>
    <row r="23" spans="1:19" ht="15.6" customHeight="1" thickBot="1" x14ac:dyDescent="0.3">
      <c r="A23" s="241"/>
      <c r="B23" s="241"/>
      <c r="H23" s="4"/>
      <c r="I23" s="4"/>
      <c r="J23" s="4"/>
    </row>
    <row r="24" spans="1:19" x14ac:dyDescent="0.25">
      <c r="A24" s="242" t="s">
        <v>108</v>
      </c>
      <c r="B24" s="237"/>
      <c r="H24" s="4"/>
      <c r="I24" s="4"/>
      <c r="J24" s="4"/>
    </row>
    <row r="25" spans="1:19" ht="16.5" thickBot="1" x14ac:dyDescent="0.3">
      <c r="A25" s="243"/>
      <c r="B25" s="238"/>
      <c r="H25" s="4"/>
      <c r="I25" s="4"/>
      <c r="J25" s="4"/>
    </row>
    <row r="26" spans="1:19" ht="46.5" customHeight="1" thickBot="1" x14ac:dyDescent="0.3">
      <c r="A26" s="237" t="s">
        <v>109</v>
      </c>
      <c r="B26" s="237" t="s">
        <v>110</v>
      </c>
      <c r="H26" s="4"/>
      <c r="I26" s="4"/>
      <c r="J26" s="4"/>
    </row>
    <row r="27" spans="1:19" ht="15.95" hidden="1" thickBot="1" x14ac:dyDescent="0.4">
      <c r="A27" s="238"/>
      <c r="B27" s="238"/>
      <c r="H27" s="4"/>
      <c r="I27" s="4"/>
      <c r="J27" s="4"/>
    </row>
    <row r="28" spans="1:19" x14ac:dyDescent="0.25">
      <c r="A28" s="242" t="s">
        <v>111</v>
      </c>
      <c r="B28" s="237"/>
      <c r="H28" s="4"/>
      <c r="I28" s="4"/>
      <c r="J28" s="4"/>
    </row>
    <row r="29" spans="1:19" ht="16.5" thickBot="1" x14ac:dyDescent="0.3">
      <c r="A29" s="243"/>
      <c r="B29" s="238"/>
      <c r="H29" s="4"/>
      <c r="I29" s="4"/>
      <c r="J29" s="4"/>
    </row>
    <row r="30" spans="1:19" ht="42.6" customHeight="1" thickBot="1" x14ac:dyDescent="0.3">
      <c r="A30" s="237" t="s">
        <v>112</v>
      </c>
      <c r="B30" s="237" t="s">
        <v>113</v>
      </c>
      <c r="H30" s="4"/>
      <c r="I30" s="4"/>
      <c r="J30" s="4"/>
    </row>
    <row r="31" spans="1:19" ht="15.95" hidden="1" thickBot="1" x14ac:dyDescent="0.4">
      <c r="A31" s="238"/>
      <c r="B31" s="238"/>
      <c r="H31" s="4"/>
      <c r="I31" s="4"/>
      <c r="J31" s="4"/>
    </row>
    <row r="32" spans="1:19" ht="36.950000000000003" customHeight="1" thickBot="1" x14ac:dyDescent="0.3">
      <c r="A32" s="242" t="s">
        <v>114</v>
      </c>
      <c r="B32" s="237"/>
      <c r="H32" s="4"/>
      <c r="I32" s="4"/>
      <c r="J32" s="4"/>
    </row>
    <row r="33" spans="1:10" ht="51.6" hidden="1" customHeight="1" x14ac:dyDescent="0.35">
      <c r="A33" s="243"/>
      <c r="B33" s="238"/>
      <c r="H33" s="4"/>
      <c r="I33" s="4"/>
      <c r="J33" s="4"/>
    </row>
    <row r="34" spans="1:10" ht="62.1" customHeight="1" thickBot="1" x14ac:dyDescent="0.3">
      <c r="A34" s="237" t="s">
        <v>115</v>
      </c>
      <c r="B34" s="237" t="s">
        <v>116</v>
      </c>
      <c r="H34" s="4"/>
      <c r="I34" s="4"/>
      <c r="J34" s="4"/>
    </row>
    <row r="35" spans="1:10" ht="15.95" hidden="1" thickBot="1" x14ac:dyDescent="0.4">
      <c r="A35" s="238"/>
      <c r="B35" s="238"/>
      <c r="H35" s="4"/>
      <c r="I35" s="4"/>
      <c r="J35" s="4"/>
    </row>
    <row r="36" spans="1:10" ht="33.950000000000003" customHeight="1" thickBot="1" x14ac:dyDescent="0.3">
      <c r="A36" s="242" t="s">
        <v>117</v>
      </c>
      <c r="B36" s="237"/>
      <c r="H36" s="4"/>
      <c r="I36" s="4"/>
      <c r="J36" s="4"/>
    </row>
    <row r="37" spans="1:10" ht="15.95" hidden="1" thickBot="1" x14ac:dyDescent="0.4">
      <c r="A37" s="243"/>
      <c r="B37" s="238"/>
      <c r="H37" s="4"/>
      <c r="I37" s="4"/>
      <c r="J37" s="4"/>
    </row>
    <row r="38" spans="1:10" ht="68.45" customHeight="1" thickBot="1" x14ac:dyDescent="0.3">
      <c r="A38" s="237" t="s">
        <v>118</v>
      </c>
      <c r="B38" s="237" t="s">
        <v>119</v>
      </c>
      <c r="H38" s="4"/>
      <c r="I38" s="4"/>
      <c r="J38" s="4"/>
    </row>
    <row r="39" spans="1:10" ht="15.95" hidden="1" thickBot="1" x14ac:dyDescent="0.4">
      <c r="A39" s="238"/>
      <c r="B39" s="238"/>
      <c r="H39" s="4"/>
      <c r="I39" s="4"/>
      <c r="J39" s="4"/>
    </row>
    <row r="40" spans="1:10" ht="55.5" customHeight="1" thickBot="1" x14ac:dyDescent="0.3">
      <c r="A40" s="237" t="s">
        <v>120</v>
      </c>
      <c r="B40" s="237" t="s">
        <v>121</v>
      </c>
      <c r="H40" s="4"/>
      <c r="I40" s="4"/>
      <c r="J40" s="4"/>
    </row>
    <row r="41" spans="1:10" ht="6" hidden="1" customHeight="1" x14ac:dyDescent="0.35">
      <c r="A41" s="238"/>
      <c r="B41" s="238"/>
      <c r="H41" s="4"/>
      <c r="I41" s="4"/>
      <c r="J41" s="4"/>
    </row>
    <row r="42" spans="1:10" ht="93.95" customHeight="1" thickBot="1" x14ac:dyDescent="0.3">
      <c r="A42" s="237" t="s">
        <v>122</v>
      </c>
      <c r="B42" s="237" t="s">
        <v>123</v>
      </c>
      <c r="H42" s="4"/>
      <c r="I42" s="4"/>
      <c r="J42" s="4"/>
    </row>
    <row r="43" spans="1:10" ht="47.45" hidden="1" customHeight="1" x14ac:dyDescent="0.35">
      <c r="A43" s="238"/>
      <c r="B43" s="238"/>
      <c r="H43" s="4"/>
      <c r="I43" s="4"/>
      <c r="J43" s="4"/>
    </row>
    <row r="44" spans="1:10" ht="26.1" customHeight="1" thickBot="1" x14ac:dyDescent="0.3">
      <c r="A44" s="242" t="s">
        <v>124</v>
      </c>
      <c r="B44" s="237"/>
      <c r="H44" s="4"/>
      <c r="I44" s="4"/>
      <c r="J44" s="4"/>
    </row>
    <row r="45" spans="1:10" ht="15.95" hidden="1" thickBot="1" x14ac:dyDescent="0.4">
      <c r="A45" s="243"/>
      <c r="B45" s="238"/>
      <c r="H45" s="4"/>
      <c r="I45" s="4"/>
      <c r="J45" s="4"/>
    </row>
    <row r="46" spans="1:10" ht="45.95" customHeight="1" thickBot="1" x14ac:dyDescent="0.3">
      <c r="A46" s="237" t="s">
        <v>125</v>
      </c>
      <c r="B46" s="237" t="s">
        <v>126</v>
      </c>
      <c r="H46" s="4"/>
      <c r="I46" s="4"/>
      <c r="J46" s="4"/>
    </row>
    <row r="47" spans="1:10" ht="15.95" hidden="1" thickBot="1" x14ac:dyDescent="0.4">
      <c r="A47" s="238"/>
      <c r="B47" s="238"/>
      <c r="H47" s="4"/>
      <c r="I47" s="4"/>
      <c r="J47" s="4"/>
    </row>
    <row r="48" spans="1:10" x14ac:dyDescent="0.25">
      <c r="A48" s="242" t="s">
        <v>127</v>
      </c>
      <c r="B48" s="237"/>
      <c r="H48" s="4"/>
      <c r="I48" s="4"/>
      <c r="J48" s="4"/>
    </row>
    <row r="49" spans="1:10" ht="30" customHeight="1" thickBot="1" x14ac:dyDescent="0.3">
      <c r="A49" s="243"/>
      <c r="B49" s="238"/>
      <c r="H49" s="4"/>
      <c r="I49" s="4"/>
      <c r="J49" s="4"/>
    </row>
    <row r="50" spans="1:10" ht="52.5" customHeight="1" thickBot="1" x14ac:dyDescent="0.3">
      <c r="A50" s="237" t="s">
        <v>128</v>
      </c>
      <c r="B50" s="237" t="s">
        <v>129</v>
      </c>
      <c r="H50" s="4"/>
      <c r="I50" s="4"/>
      <c r="J50" s="4"/>
    </row>
    <row r="51" spans="1:10" ht="15.95" hidden="1" thickBot="1" x14ac:dyDescent="0.4">
      <c r="A51" s="238"/>
      <c r="B51" s="238"/>
      <c r="H51" s="4"/>
      <c r="I51" s="4"/>
      <c r="J51" s="4"/>
    </row>
    <row r="52" spans="1:10" ht="29.45" customHeight="1" x14ac:dyDescent="0.25">
      <c r="A52" s="242" t="s">
        <v>130</v>
      </c>
      <c r="B52" s="237"/>
      <c r="H52" s="4"/>
      <c r="I52" s="4"/>
      <c r="J52" s="4"/>
    </row>
    <row r="53" spans="1:10" ht="15.75" customHeight="1" thickBot="1" x14ac:dyDescent="0.3">
      <c r="A53" s="243"/>
      <c r="B53" s="238"/>
      <c r="H53" s="4"/>
      <c r="I53" s="4"/>
      <c r="J53" s="4"/>
    </row>
    <row r="54" spans="1:10" ht="65.45" customHeight="1" x14ac:dyDescent="0.25">
      <c r="A54" s="237" t="s">
        <v>131</v>
      </c>
      <c r="B54" s="237" t="s">
        <v>132</v>
      </c>
      <c r="H54" s="4"/>
      <c r="I54" s="4"/>
      <c r="J54" s="4"/>
    </row>
    <row r="55" spans="1:10" ht="44.45" hidden="1" customHeight="1" x14ac:dyDescent="0.35">
      <c r="A55" s="238"/>
      <c r="B55" s="238"/>
      <c r="H55" s="4"/>
      <c r="I55" s="4"/>
      <c r="J55" s="4"/>
    </row>
    <row r="56" spans="1:10" ht="15.6" x14ac:dyDescent="0.35">
      <c r="H56" s="4"/>
      <c r="I56" s="4"/>
      <c r="J56" s="4"/>
    </row>
    <row r="57" spans="1:10" ht="15.6" x14ac:dyDescent="0.35">
      <c r="H57" s="4"/>
      <c r="I57" s="4"/>
      <c r="J57" s="4"/>
    </row>
    <row r="58" spans="1:10" ht="15.6" x14ac:dyDescent="0.35">
      <c r="H58" s="4"/>
      <c r="I58" s="4"/>
      <c r="J58" s="4"/>
    </row>
    <row r="59" spans="1:10" ht="15.6" x14ac:dyDescent="0.35">
      <c r="H59" s="4"/>
      <c r="I59" s="4"/>
      <c r="J59" s="4"/>
    </row>
    <row r="60" spans="1:10" ht="15.6" x14ac:dyDescent="0.35">
      <c r="H60" s="4"/>
      <c r="I60" s="4"/>
      <c r="J60" s="4"/>
    </row>
    <row r="61" spans="1:10" ht="15.6" x14ac:dyDescent="0.35">
      <c r="H61" s="4"/>
      <c r="I61" s="4"/>
      <c r="J61" s="4"/>
    </row>
    <row r="62" spans="1:10" ht="15.6" x14ac:dyDescent="0.35">
      <c r="H62" s="4"/>
      <c r="I62" s="4"/>
      <c r="J62" s="4"/>
    </row>
    <row r="63" spans="1:10" ht="15.6" x14ac:dyDescent="0.35">
      <c r="H63" s="4"/>
      <c r="I63" s="4"/>
      <c r="J63" s="4"/>
    </row>
    <row r="64" spans="1:10" ht="15.6" x14ac:dyDescent="0.35">
      <c r="H64" s="4"/>
      <c r="I64" s="4"/>
      <c r="J64" s="4"/>
    </row>
    <row r="65" spans="8:10" ht="15.6" x14ac:dyDescent="0.35">
      <c r="H65" s="4"/>
      <c r="I65" s="4"/>
      <c r="J65" s="4"/>
    </row>
    <row r="66" spans="8:10" ht="15.6" x14ac:dyDescent="0.35">
      <c r="H66" s="4"/>
      <c r="I66" s="4"/>
      <c r="J66" s="4"/>
    </row>
    <row r="67" spans="8:10" ht="15.6" x14ac:dyDescent="0.35">
      <c r="H67" s="4"/>
      <c r="I67" s="4"/>
      <c r="J67" s="4"/>
    </row>
    <row r="68" spans="8:10" ht="15.6" x14ac:dyDescent="0.35">
      <c r="H68" s="4"/>
      <c r="I68" s="4"/>
      <c r="J68" s="4"/>
    </row>
    <row r="69" spans="8:10" ht="15.6" x14ac:dyDescent="0.35">
      <c r="H69" s="4"/>
      <c r="I69" s="4"/>
      <c r="J69" s="4"/>
    </row>
    <row r="70" spans="8:10" ht="15.6" x14ac:dyDescent="0.35">
      <c r="H70" s="4"/>
      <c r="I70" s="4"/>
      <c r="J70" s="4"/>
    </row>
    <row r="71" spans="8:10" ht="15.6" x14ac:dyDescent="0.35">
      <c r="H71" s="4"/>
      <c r="I71" s="4"/>
      <c r="J71" s="4"/>
    </row>
    <row r="72" spans="8:10" ht="15.6" x14ac:dyDescent="0.35">
      <c r="H72" s="4"/>
      <c r="I72" s="4"/>
      <c r="J72" s="4"/>
    </row>
    <row r="73" spans="8:10" ht="15.6" x14ac:dyDescent="0.35">
      <c r="H73" s="4"/>
      <c r="I73" s="4"/>
      <c r="J73" s="4"/>
    </row>
    <row r="74" spans="8:10" ht="15.75" customHeight="1" x14ac:dyDescent="0.35">
      <c r="H74" s="4"/>
      <c r="I74" s="4"/>
      <c r="J74" s="4"/>
    </row>
    <row r="75" spans="8:10" ht="15" customHeight="1" x14ac:dyDescent="0.35">
      <c r="H75" s="4"/>
      <c r="I75" s="4"/>
      <c r="J75" s="4"/>
    </row>
    <row r="76" spans="8:10" ht="15.6" x14ac:dyDescent="0.35">
      <c r="H76" s="4"/>
      <c r="I76" s="4"/>
      <c r="J76" s="4"/>
    </row>
    <row r="77" spans="8:10" ht="15.6" x14ac:dyDescent="0.35">
      <c r="H77" s="4"/>
      <c r="I77" s="4"/>
      <c r="J77" s="4"/>
    </row>
    <row r="78" spans="8:10" ht="15.6" x14ac:dyDescent="0.35">
      <c r="H78" s="4"/>
      <c r="I78" s="4"/>
      <c r="J78" s="4"/>
    </row>
    <row r="79" spans="8:10" ht="15.6" x14ac:dyDescent="0.35">
      <c r="H79" s="4"/>
      <c r="I79" s="4"/>
      <c r="J79" s="4"/>
    </row>
    <row r="80" spans="8:10" ht="15.6" x14ac:dyDescent="0.35">
      <c r="H80" s="4"/>
      <c r="I80" s="4"/>
      <c r="J80" s="4"/>
    </row>
    <row r="81" spans="8:10" ht="15.6" x14ac:dyDescent="0.35">
      <c r="H81" s="4"/>
      <c r="I81" s="4"/>
      <c r="J81" s="4"/>
    </row>
    <row r="82" spans="8:10" ht="15.6" x14ac:dyDescent="0.35">
      <c r="H82" s="4"/>
      <c r="I82" s="4"/>
      <c r="J82" s="4"/>
    </row>
    <row r="83" spans="8:10" ht="15.6" x14ac:dyDescent="0.35">
      <c r="H83" s="4"/>
      <c r="I83" s="4"/>
      <c r="J83" s="4"/>
    </row>
    <row r="84" spans="8:10" ht="15.75" customHeight="1" x14ac:dyDescent="0.35">
      <c r="H84" s="4"/>
      <c r="I84" s="4"/>
      <c r="J84" s="4"/>
    </row>
    <row r="85" spans="8:10" ht="15" customHeight="1" x14ac:dyDescent="0.35">
      <c r="H85" s="4"/>
      <c r="I85" s="4"/>
      <c r="J85" s="4"/>
    </row>
    <row r="86" spans="8:10" ht="65.099999999999994" customHeight="1" x14ac:dyDescent="0.35">
      <c r="H86" s="4"/>
      <c r="I86" s="4"/>
      <c r="J86" s="4"/>
    </row>
    <row r="87" spans="8:10" ht="15.6" x14ac:dyDescent="0.35">
      <c r="H87" s="4"/>
      <c r="I87" s="4"/>
      <c r="J87" s="4"/>
    </row>
    <row r="88" spans="8:10" ht="15.6" x14ac:dyDescent="0.35">
      <c r="H88" s="4"/>
      <c r="I88" s="4"/>
      <c r="J88" s="4"/>
    </row>
    <row r="89" spans="8:10" ht="15.6" x14ac:dyDescent="0.35">
      <c r="H89" s="4"/>
      <c r="I89" s="4"/>
      <c r="J89" s="4"/>
    </row>
    <row r="90" spans="8:10" ht="15.6" x14ac:dyDescent="0.35">
      <c r="H90" s="4"/>
      <c r="I90" s="4"/>
      <c r="J90" s="4"/>
    </row>
    <row r="91" spans="8:10" ht="15.6" x14ac:dyDescent="0.35">
      <c r="H91" s="4"/>
      <c r="I91" s="4"/>
      <c r="J91" s="4"/>
    </row>
    <row r="92" spans="8:10" ht="15.6" x14ac:dyDescent="0.35">
      <c r="H92" s="4"/>
      <c r="I92" s="4"/>
      <c r="J92" s="4"/>
    </row>
    <row r="93" spans="8:10" ht="15.6" x14ac:dyDescent="0.35">
      <c r="H93" s="4"/>
      <c r="I93" s="4"/>
      <c r="J93" s="4"/>
    </row>
    <row r="94" spans="8:10" ht="15.75" customHeight="1" x14ac:dyDescent="0.35">
      <c r="H94" s="4"/>
      <c r="I94" s="4"/>
      <c r="J94" s="4"/>
    </row>
    <row r="95" spans="8:10" ht="15" customHeight="1" x14ac:dyDescent="0.35">
      <c r="H95" s="4"/>
      <c r="I95" s="4"/>
      <c r="J95" s="4"/>
    </row>
    <row r="96" spans="8:10" ht="15.6" x14ac:dyDescent="0.35">
      <c r="H96" s="4"/>
      <c r="I96" s="4"/>
      <c r="J96" s="4"/>
    </row>
    <row r="97" spans="8:10" ht="15.6" x14ac:dyDescent="0.35">
      <c r="H97" s="4"/>
      <c r="I97" s="4"/>
      <c r="J97" s="4"/>
    </row>
    <row r="98" spans="8:10" ht="15.6" x14ac:dyDescent="0.35">
      <c r="H98" s="4"/>
      <c r="I98" s="4"/>
      <c r="J98" s="4"/>
    </row>
    <row r="99" spans="8:10" ht="15.6" x14ac:dyDescent="0.35">
      <c r="H99" s="4"/>
      <c r="I99" s="4"/>
      <c r="J99" s="4"/>
    </row>
    <row r="100" spans="8:10" ht="15.6" x14ac:dyDescent="0.35">
      <c r="H100" s="4"/>
      <c r="I100" s="4"/>
      <c r="J100" s="4"/>
    </row>
    <row r="101" spans="8:10" ht="15.6" x14ac:dyDescent="0.35">
      <c r="H101" s="4"/>
      <c r="I101" s="4"/>
      <c r="J101" s="4"/>
    </row>
    <row r="102" spans="8:10" ht="15.75" customHeight="1" x14ac:dyDescent="0.35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opLeftCell="C51" workbookViewId="0">
      <selection activeCell="C53" sqref="C53"/>
    </sheetView>
  </sheetViews>
  <sheetFormatPr defaultColWidth="8.7109375" defaultRowHeight="15.75" x14ac:dyDescent="0.25"/>
  <cols>
    <col min="1" max="1" width="56.85546875" style="4" customWidth="1"/>
    <col min="2" max="2" width="85.85546875" style="4" customWidth="1"/>
    <col min="3" max="3" width="103.710937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5.5703125" style="4" customWidth="1"/>
    <col min="14" max="14" width="15" style="4" customWidth="1"/>
    <col min="15" max="17" width="18.85546875" style="4" customWidth="1"/>
    <col min="18" max="16384" width="8.7109375" style="4"/>
  </cols>
  <sheetData>
    <row r="1" spans="1:19" x14ac:dyDescent="0.25">
      <c r="B1" s="3"/>
    </row>
    <row r="2" spans="1:19" x14ac:dyDescent="0.25">
      <c r="A2" s="7"/>
      <c r="B2" s="8" t="s">
        <v>26</v>
      </c>
      <c r="C2" s="7"/>
      <c r="D2" s="7"/>
      <c r="E2" s="7"/>
      <c r="F2" s="7"/>
      <c r="G2" s="7"/>
      <c r="H2" s="9"/>
      <c r="I2" s="10"/>
      <c r="J2" s="10"/>
      <c r="K2" s="7"/>
      <c r="L2" s="7"/>
      <c r="M2" s="7"/>
    </row>
    <row r="3" spans="1:19" x14ac:dyDescent="0.25"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9" x14ac:dyDescent="0.25">
      <c r="A4" s="93" t="s">
        <v>153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9" x14ac:dyDescent="0.25">
      <c r="A5" s="13" t="s">
        <v>154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9" x14ac:dyDescent="0.25">
      <c r="A6" s="15" t="s">
        <v>27</v>
      </c>
      <c r="B6" s="15"/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9" x14ac:dyDescent="0.25">
      <c r="A7" s="7"/>
      <c r="B7" s="16"/>
      <c r="C7" s="7"/>
      <c r="D7" s="7"/>
      <c r="E7" s="7"/>
      <c r="F7" s="7"/>
      <c r="G7" s="7"/>
      <c r="H7" s="9"/>
      <c r="I7" s="10"/>
      <c r="J7" s="10"/>
      <c r="K7" s="7"/>
      <c r="L7" s="7"/>
      <c r="M7" s="7"/>
    </row>
    <row r="8" spans="1:19" x14ac:dyDescent="0.25">
      <c r="A8" s="68" t="str">
        <f>'Detalhes Plano de Aquisições'!B7</f>
        <v>Atualizado em: 29/10/2015</v>
      </c>
      <c r="B8" s="17"/>
      <c r="C8" s="14"/>
      <c r="D8" s="7"/>
      <c r="E8" s="7"/>
      <c r="F8" s="7"/>
      <c r="G8" s="7"/>
      <c r="H8" s="9"/>
      <c r="I8" s="10"/>
      <c r="J8" s="10"/>
      <c r="K8" s="7"/>
      <c r="L8" s="7"/>
      <c r="M8" s="7"/>
    </row>
    <row r="9" spans="1:19" x14ac:dyDescent="0.25">
      <c r="A9" s="68" t="str">
        <f>'Detalhes Plano de Aquisições'!B8</f>
        <v>Atualização Nº: 8</v>
      </c>
      <c r="B9" s="13"/>
      <c r="C9" s="14"/>
      <c r="D9" s="7"/>
      <c r="E9" s="7"/>
      <c r="F9" s="7"/>
      <c r="G9" s="7"/>
      <c r="H9" s="9"/>
      <c r="I9" s="10"/>
      <c r="J9" s="10"/>
      <c r="K9" s="7"/>
      <c r="L9" s="7"/>
      <c r="M9" s="7"/>
    </row>
    <row r="10" spans="1:19" x14ac:dyDescent="0.25">
      <c r="A10" s="68" t="str">
        <f>'Detalhes Plano de Aquisições'!B9</f>
        <v>Atualizado por:  Flávio B. Silveira</v>
      </c>
      <c r="B10" s="13"/>
      <c r="C10" s="14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9" x14ac:dyDescent="0.25">
      <c r="B11" s="18"/>
    </row>
    <row r="12" spans="1:19" x14ac:dyDescent="0.25">
      <c r="B12" s="18"/>
    </row>
    <row r="13" spans="1:19" ht="15.75" customHeight="1" x14ac:dyDescent="0.25">
      <c r="A13" s="239" t="s">
        <v>104</v>
      </c>
      <c r="B13" s="23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0"/>
    </row>
    <row r="14" spans="1:19" ht="14.45" customHeight="1" x14ac:dyDescent="0.25">
      <c r="A14" s="20"/>
      <c r="B14" s="20"/>
      <c r="H14" s="4"/>
      <c r="I14" s="4"/>
      <c r="J14" s="4"/>
    </row>
    <row r="15" spans="1:19" s="23" customFormat="1" ht="5.0999999999999996" customHeight="1" thickBot="1" x14ac:dyDescent="0.3">
      <c r="A15" s="22"/>
      <c r="B15" s="22"/>
    </row>
    <row r="16" spans="1:19" x14ac:dyDescent="0.25">
      <c r="A16" s="240" t="s">
        <v>106</v>
      </c>
      <c r="B16" s="240" t="s">
        <v>107</v>
      </c>
      <c r="H16" s="4"/>
      <c r="I16" s="4"/>
      <c r="J16" s="4"/>
    </row>
    <row r="17" spans="1:12" ht="15.6" customHeight="1" thickBot="1" x14ac:dyDescent="0.3">
      <c r="A17" s="241"/>
      <c r="B17" s="241"/>
      <c r="H17" s="4"/>
      <c r="I17" s="4"/>
      <c r="J17" s="4"/>
    </row>
    <row r="18" spans="1:12" x14ac:dyDescent="0.25">
      <c r="A18" s="242" t="s">
        <v>108</v>
      </c>
      <c r="B18" s="237"/>
      <c r="H18" s="4"/>
      <c r="I18" s="4"/>
      <c r="J18" s="4"/>
    </row>
    <row r="19" spans="1:12" ht="16.5" thickBot="1" x14ac:dyDescent="0.3">
      <c r="A19" s="243"/>
      <c r="B19" s="238"/>
      <c r="H19" s="4"/>
      <c r="I19" s="4"/>
      <c r="J19" s="4"/>
    </row>
    <row r="20" spans="1:12" s="72" customFormat="1" ht="32.25" thickBot="1" x14ac:dyDescent="0.3">
      <c r="A20" s="71" t="s">
        <v>155</v>
      </c>
      <c r="B20" s="62" t="s">
        <v>176</v>
      </c>
      <c r="C20" s="4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48" customHeight="1" thickBot="1" x14ac:dyDescent="0.3">
      <c r="A21" s="70" t="s">
        <v>156</v>
      </c>
      <c r="B21" s="62" t="s">
        <v>157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5.95" hidden="1" customHeight="1" thickBot="1" x14ac:dyDescent="0.3">
      <c r="A22" s="135"/>
      <c r="B22" s="134"/>
      <c r="H22" s="4"/>
      <c r="I22" s="4"/>
      <c r="J22" s="4"/>
    </row>
    <row r="23" spans="1:12" x14ac:dyDescent="0.25">
      <c r="A23" s="242" t="s">
        <v>111</v>
      </c>
      <c r="B23" s="237"/>
      <c r="H23" s="4"/>
      <c r="I23" s="4"/>
      <c r="J23" s="4"/>
    </row>
    <row r="24" spans="1:12" ht="16.5" thickBot="1" x14ac:dyDescent="0.3">
      <c r="A24" s="243"/>
      <c r="B24" s="238"/>
      <c r="H24" s="4"/>
      <c r="I24" s="4"/>
      <c r="J24" s="4"/>
    </row>
    <row r="25" spans="1:12" ht="32.25" thickBot="1" x14ac:dyDescent="0.3">
      <c r="A25" s="62" t="s">
        <v>172</v>
      </c>
      <c r="B25" s="62" t="s">
        <v>174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42.6" customHeight="1" thickBot="1" x14ac:dyDescent="0.3">
      <c r="A26" s="63" t="s">
        <v>173</v>
      </c>
      <c r="B26" s="134" t="s">
        <v>175</v>
      </c>
      <c r="H26" s="4"/>
      <c r="I26" s="4"/>
      <c r="J26" s="4"/>
    </row>
    <row r="27" spans="1:12" ht="15.95" hidden="1" customHeight="1" thickBot="1" x14ac:dyDescent="0.3">
      <c r="B27" s="134"/>
      <c r="H27" s="4"/>
      <c r="I27" s="4"/>
      <c r="J27" s="4"/>
    </row>
    <row r="28" spans="1:12" ht="36.950000000000003" customHeight="1" thickBot="1" x14ac:dyDescent="0.3">
      <c r="A28" s="242" t="s">
        <v>406</v>
      </c>
      <c r="B28" s="134"/>
      <c r="H28" s="4"/>
      <c r="I28" s="4"/>
      <c r="J28" s="4"/>
    </row>
    <row r="29" spans="1:12" ht="51.6" hidden="1" customHeight="1" x14ac:dyDescent="0.3">
      <c r="A29" s="243"/>
      <c r="B29" s="134"/>
      <c r="H29" s="4"/>
      <c r="I29" s="4"/>
      <c r="J29" s="4"/>
    </row>
    <row r="30" spans="1:12" ht="30.75" customHeight="1" thickBot="1" x14ac:dyDescent="0.3">
      <c r="A30" s="76" t="s">
        <v>371</v>
      </c>
      <c r="B30" s="134" t="s">
        <v>397</v>
      </c>
      <c r="H30" s="4"/>
      <c r="I30" s="4"/>
      <c r="J30" s="4"/>
    </row>
    <row r="31" spans="1:12" ht="30.75" customHeight="1" thickBot="1" x14ac:dyDescent="0.3">
      <c r="A31" s="76" t="s">
        <v>372</v>
      </c>
      <c r="B31" s="134" t="s">
        <v>373</v>
      </c>
      <c r="H31" s="4"/>
      <c r="I31" s="4"/>
      <c r="J31" s="4"/>
    </row>
    <row r="32" spans="1:12" ht="51.6" customHeight="1" thickBot="1" x14ac:dyDescent="0.3">
      <c r="A32" s="76" t="s">
        <v>194</v>
      </c>
      <c r="B32" s="134" t="s">
        <v>195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51.6" customHeight="1" thickBot="1" x14ac:dyDescent="0.3">
      <c r="A33" s="76" t="s">
        <v>196</v>
      </c>
      <c r="B33" s="134" t="s">
        <v>197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51.6" customHeight="1" thickBot="1" x14ac:dyDescent="0.3">
      <c r="A34" s="76" t="s">
        <v>198</v>
      </c>
      <c r="B34" s="137" t="s">
        <v>197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ht="51.6" customHeight="1" thickBot="1" x14ac:dyDescent="0.3">
      <c r="A35" s="64" t="s">
        <v>199</v>
      </c>
      <c r="B35" s="137" t="s">
        <v>203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44.25" customHeight="1" thickBot="1" x14ac:dyDescent="0.3">
      <c r="A36" s="77" t="s">
        <v>200</v>
      </c>
      <c r="B36" s="137" t="s">
        <v>204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ht="45" customHeight="1" thickBot="1" x14ac:dyDescent="0.3">
      <c r="A37" s="175" t="s">
        <v>201</v>
      </c>
      <c r="B37" s="137" t="s">
        <v>205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39" customHeight="1" thickBot="1" x14ac:dyDescent="0.3">
      <c r="A38" s="237" t="s">
        <v>202</v>
      </c>
      <c r="B38" s="137" t="s">
        <v>175</v>
      </c>
      <c r="H38" s="4"/>
      <c r="I38" s="4"/>
      <c r="J38" s="4"/>
    </row>
    <row r="39" spans="1:12" ht="15.95" hidden="1" customHeight="1" thickBot="1" x14ac:dyDescent="0.3">
      <c r="A39" s="238"/>
      <c r="B39" s="137"/>
      <c r="H39" s="4"/>
      <c r="I39" s="4"/>
      <c r="J39" s="4"/>
    </row>
    <row r="40" spans="1:12" ht="15.95" customHeight="1" thickBot="1" x14ac:dyDescent="0.3">
      <c r="A40" s="137"/>
      <c r="B40" s="134"/>
      <c r="H40" s="4"/>
      <c r="I40" s="4"/>
      <c r="J40" s="4"/>
    </row>
    <row r="41" spans="1:12" ht="33.950000000000003" customHeight="1" thickBot="1" x14ac:dyDescent="0.3">
      <c r="A41" s="242" t="s">
        <v>117</v>
      </c>
      <c r="B41" s="237"/>
      <c r="H41" s="4"/>
      <c r="I41" s="4"/>
      <c r="J41" s="4"/>
    </row>
    <row r="42" spans="1:12" ht="16.5" hidden="1" customHeight="1" thickBot="1" x14ac:dyDescent="0.3">
      <c r="A42" s="243"/>
      <c r="B42" s="245"/>
      <c r="H42" s="4"/>
      <c r="I42" s="4"/>
      <c r="J42" s="4"/>
    </row>
    <row r="43" spans="1:12" ht="39" customHeight="1" thickBot="1" x14ac:dyDescent="0.3">
      <c r="A43" s="237" t="s">
        <v>241</v>
      </c>
      <c r="B43" s="90" t="s">
        <v>242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5.95" hidden="1" customHeight="1" thickBot="1" x14ac:dyDescent="0.3">
      <c r="A44" s="238"/>
      <c r="B44" s="246" t="s">
        <v>242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</row>
    <row r="45" spans="1:12" ht="15.95" customHeight="1" thickBot="1" x14ac:dyDescent="0.3">
      <c r="A45" s="63" t="s">
        <v>245</v>
      </c>
      <c r="B45" s="244" t="s">
        <v>204</v>
      </c>
      <c r="C45" s="89"/>
      <c r="D45" s="89"/>
      <c r="E45" s="89"/>
      <c r="F45" s="89"/>
      <c r="G45" s="89"/>
      <c r="H45" s="89"/>
      <c r="I45" s="89"/>
      <c r="J45" s="89"/>
      <c r="K45" s="89"/>
      <c r="L45" s="91"/>
    </row>
    <row r="46" spans="1:12" ht="6" hidden="1" customHeight="1" x14ac:dyDescent="0.3">
      <c r="A46" s="63" t="s">
        <v>244</v>
      </c>
      <c r="B46" s="244"/>
      <c r="C46" s="89"/>
      <c r="D46" s="89"/>
      <c r="E46" s="89"/>
      <c r="F46" s="89"/>
      <c r="G46" s="89"/>
      <c r="H46" s="89"/>
      <c r="I46" s="89"/>
      <c r="J46" s="89"/>
      <c r="K46" s="89"/>
      <c r="L46" s="91"/>
    </row>
    <row r="47" spans="1:12" ht="23.45" customHeight="1" thickBot="1" x14ac:dyDescent="0.3">
      <c r="A47" s="63" t="s">
        <v>246</v>
      </c>
      <c r="B47" s="90" t="s">
        <v>204</v>
      </c>
      <c r="C47" s="89"/>
      <c r="D47" s="89"/>
      <c r="E47" s="89"/>
      <c r="F47" s="89"/>
      <c r="G47" s="89"/>
      <c r="H47" s="89"/>
      <c r="I47" s="89"/>
      <c r="J47" s="89"/>
      <c r="K47" s="89"/>
      <c r="L47" s="91"/>
    </row>
    <row r="48" spans="1:12" ht="93.6" customHeight="1" thickBot="1" x14ac:dyDescent="0.3">
      <c r="A48" s="88" t="s">
        <v>249</v>
      </c>
      <c r="B48" s="90" t="s">
        <v>250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47.1" customHeight="1" thickBot="1" x14ac:dyDescent="0.3">
      <c r="A49" s="76" t="s">
        <v>256</v>
      </c>
      <c r="B49" s="90" t="s">
        <v>257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47.1" customHeight="1" thickBot="1" x14ac:dyDescent="0.3">
      <c r="A50" s="76" t="s">
        <v>266</v>
      </c>
      <c r="B50" s="90" t="s">
        <v>267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1:12" ht="39.75" customHeight="1" thickBot="1" x14ac:dyDescent="0.3">
      <c r="A51" s="63" t="s">
        <v>408</v>
      </c>
      <c r="B51" s="137" t="s">
        <v>407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1:12" ht="47.1" customHeight="1" thickBot="1" x14ac:dyDescent="0.3">
      <c r="A52" s="63" t="s">
        <v>268</v>
      </c>
      <c r="B52" s="73" t="s">
        <v>269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ht="21" customHeight="1" thickBot="1" x14ac:dyDescent="0.3">
      <c r="A53" s="63"/>
      <c r="B53" s="237"/>
      <c r="H53" s="4"/>
      <c r="I53" s="4"/>
      <c r="J53" s="4"/>
    </row>
    <row r="54" spans="1:12" ht="47.45" hidden="1" customHeight="1" x14ac:dyDescent="0.3">
      <c r="A54" s="63" t="s">
        <v>244</v>
      </c>
      <c r="B54" s="238"/>
      <c r="H54" s="4"/>
      <c r="I54" s="4"/>
      <c r="J54" s="4"/>
    </row>
    <row r="55" spans="1:12" ht="26.1" customHeight="1" thickBot="1" x14ac:dyDescent="0.3">
      <c r="A55" s="242" t="s">
        <v>124</v>
      </c>
      <c r="B55" s="237"/>
      <c r="H55" s="4"/>
      <c r="I55" s="4"/>
      <c r="J55" s="4"/>
    </row>
    <row r="56" spans="1:12" ht="16.5" hidden="1" customHeight="1" thickBot="1" x14ac:dyDescent="0.3">
      <c r="A56" s="243"/>
      <c r="B56" s="238"/>
      <c r="H56" s="4"/>
      <c r="I56" s="4"/>
      <c r="J56" s="4"/>
    </row>
    <row r="57" spans="1:12" ht="36" customHeight="1" thickBot="1" x14ac:dyDescent="0.3">
      <c r="A57" s="70" t="s">
        <v>209</v>
      </c>
      <c r="B57" s="137" t="s">
        <v>210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1:12" ht="32.25" thickBot="1" x14ac:dyDescent="0.3">
      <c r="A58" s="63" t="s">
        <v>214</v>
      </c>
      <c r="B58" s="137" t="s">
        <v>215</v>
      </c>
      <c r="H58" s="4"/>
      <c r="I58" s="4"/>
      <c r="J58" s="4"/>
    </row>
    <row r="59" spans="1:12" ht="48" thickBot="1" x14ac:dyDescent="0.3">
      <c r="A59" s="63" t="s">
        <v>402</v>
      </c>
      <c r="B59" s="136" t="s">
        <v>175</v>
      </c>
      <c r="H59" s="4"/>
      <c r="I59" s="4"/>
      <c r="J59" s="4"/>
    </row>
    <row r="60" spans="1:12" ht="48" thickBot="1" x14ac:dyDescent="0.3">
      <c r="A60" s="63" t="s">
        <v>403</v>
      </c>
      <c r="B60" s="136" t="s">
        <v>175</v>
      </c>
      <c r="H60" s="4"/>
      <c r="I60" s="4"/>
      <c r="J60" s="4"/>
    </row>
    <row r="61" spans="1:12" ht="48" thickBot="1" x14ac:dyDescent="0.3">
      <c r="A61" s="63" t="s">
        <v>404</v>
      </c>
      <c r="B61" s="137" t="s">
        <v>175</v>
      </c>
      <c r="H61" s="4"/>
      <c r="I61" s="4"/>
      <c r="J61" s="4"/>
    </row>
    <row r="62" spans="1:12" ht="32.25" thickBot="1" x14ac:dyDescent="0.3">
      <c r="A62" s="63" t="s">
        <v>221</v>
      </c>
      <c r="B62" s="137" t="s">
        <v>175</v>
      </c>
      <c r="H62" s="4"/>
      <c r="I62" s="4"/>
      <c r="J62" s="4"/>
    </row>
    <row r="63" spans="1:12" ht="32.25" thickBot="1" x14ac:dyDescent="0.3">
      <c r="A63" s="63" t="s">
        <v>405</v>
      </c>
      <c r="B63" s="137" t="s">
        <v>175</v>
      </c>
      <c r="H63" s="4"/>
      <c r="I63" s="4"/>
      <c r="J63" s="4"/>
    </row>
    <row r="64" spans="1:12" ht="48" thickBot="1" x14ac:dyDescent="0.3">
      <c r="A64" s="63" t="s">
        <v>222</v>
      </c>
      <c r="B64" s="137" t="s">
        <v>175</v>
      </c>
      <c r="H64" s="4"/>
      <c r="I64" s="4"/>
      <c r="J64" s="4"/>
    </row>
    <row r="65" spans="1:12" ht="33.6" customHeight="1" thickBot="1" x14ac:dyDescent="0.3">
      <c r="A65" s="137" t="s">
        <v>228</v>
      </c>
      <c r="B65" s="137" t="s">
        <v>229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 ht="16.5" thickBot="1" x14ac:dyDescent="0.3">
      <c r="A66" s="69"/>
      <c r="B66" s="70"/>
      <c r="H66" s="4"/>
      <c r="I66" s="4"/>
      <c r="J66" s="4"/>
    </row>
    <row r="67" spans="1:12" x14ac:dyDescent="0.25">
      <c r="A67" s="242" t="s">
        <v>127</v>
      </c>
      <c r="B67" s="237"/>
      <c r="H67" s="4"/>
      <c r="I67" s="4"/>
      <c r="J67" s="4"/>
    </row>
    <row r="68" spans="1:12" ht="30" customHeight="1" thickBot="1" x14ac:dyDescent="0.3">
      <c r="A68" s="243"/>
      <c r="B68" s="238"/>
      <c r="H68" s="4"/>
      <c r="I68" s="4"/>
      <c r="J68" s="4"/>
    </row>
    <row r="69" spans="1:12" ht="52.5" customHeight="1" thickBot="1" x14ac:dyDescent="0.3">
      <c r="A69" s="237" t="s">
        <v>207</v>
      </c>
      <c r="B69" s="247" t="s">
        <v>216</v>
      </c>
      <c r="H69" s="4"/>
      <c r="I69" s="4"/>
      <c r="J69" s="4"/>
    </row>
    <row r="70" spans="1:12" ht="16.5" hidden="1" customHeight="1" thickBot="1" x14ac:dyDescent="0.3">
      <c r="A70" s="238"/>
      <c r="B70" s="248"/>
      <c r="H70" s="4"/>
      <c r="I70" s="4"/>
      <c r="J70" s="4"/>
    </row>
    <row r="71" spans="1:12" ht="29.45" customHeight="1" x14ac:dyDescent="0.25">
      <c r="A71" s="242" t="s">
        <v>130</v>
      </c>
      <c r="B71" s="237"/>
      <c r="H71" s="4"/>
      <c r="I71" s="4"/>
      <c r="J71" s="4"/>
    </row>
    <row r="72" spans="1:12" ht="15.75" customHeight="1" thickBot="1" x14ac:dyDescent="0.3">
      <c r="A72" s="243"/>
      <c r="B72" s="238"/>
      <c r="H72" s="4"/>
      <c r="I72" s="4"/>
      <c r="J72" s="4"/>
    </row>
    <row r="73" spans="1:12" ht="44.45" hidden="1" customHeight="1" x14ac:dyDescent="0.3">
      <c r="A73" s="135"/>
      <c r="B73" s="135"/>
      <c r="H73" s="4"/>
      <c r="I73" s="4"/>
      <c r="J73" s="4"/>
    </row>
    <row r="74" spans="1:12" x14ac:dyDescent="0.25">
      <c r="H74" s="4"/>
      <c r="I74" s="4"/>
      <c r="J74" s="4"/>
    </row>
    <row r="75" spans="1:12" x14ac:dyDescent="0.25">
      <c r="H75" s="4"/>
      <c r="I75" s="4"/>
      <c r="J75" s="4"/>
    </row>
    <row r="76" spans="1:12" x14ac:dyDescent="0.25">
      <c r="H76" s="4"/>
      <c r="I76" s="4"/>
      <c r="J76" s="4"/>
    </row>
    <row r="77" spans="1:12" x14ac:dyDescent="0.25">
      <c r="H77" s="4"/>
      <c r="I77" s="4"/>
      <c r="J77" s="4"/>
    </row>
    <row r="78" spans="1:12" x14ac:dyDescent="0.25">
      <c r="H78" s="4"/>
      <c r="I78" s="4"/>
      <c r="J78" s="4"/>
    </row>
    <row r="79" spans="1:12" x14ac:dyDescent="0.25">
      <c r="H79" s="4"/>
      <c r="I79" s="4"/>
      <c r="J79" s="4"/>
    </row>
    <row r="80" spans="1:12" x14ac:dyDescent="0.25">
      <c r="H80" s="4"/>
      <c r="I80" s="4"/>
      <c r="J80" s="4"/>
    </row>
    <row r="81" spans="8:10" x14ac:dyDescent="0.25">
      <c r="H81" s="4"/>
      <c r="I81" s="4"/>
      <c r="J81" s="4"/>
    </row>
    <row r="82" spans="8:10" x14ac:dyDescent="0.25">
      <c r="H82" s="4"/>
      <c r="I82" s="4"/>
      <c r="J82" s="4"/>
    </row>
    <row r="83" spans="8:10" x14ac:dyDescent="0.25">
      <c r="H83" s="4"/>
      <c r="I83" s="4"/>
      <c r="J83" s="4"/>
    </row>
    <row r="84" spans="8:10" x14ac:dyDescent="0.25">
      <c r="H84" s="4"/>
      <c r="I84" s="4"/>
      <c r="J84" s="4"/>
    </row>
    <row r="85" spans="8:10" x14ac:dyDescent="0.25">
      <c r="H85" s="4"/>
      <c r="I85" s="4"/>
      <c r="J85" s="4"/>
    </row>
    <row r="86" spans="8:10" x14ac:dyDescent="0.25">
      <c r="H86" s="4"/>
      <c r="I86" s="4"/>
      <c r="J86" s="4"/>
    </row>
    <row r="87" spans="8:10" x14ac:dyDescent="0.25">
      <c r="H87" s="4"/>
      <c r="I87" s="4"/>
      <c r="J87" s="4"/>
    </row>
    <row r="88" spans="8:10" x14ac:dyDescent="0.25">
      <c r="H88" s="4"/>
      <c r="I88" s="4"/>
      <c r="J88" s="4"/>
    </row>
    <row r="89" spans="8:10" x14ac:dyDescent="0.25">
      <c r="H89" s="4"/>
      <c r="I89" s="4"/>
      <c r="J89" s="4"/>
    </row>
    <row r="90" spans="8:10" x14ac:dyDescent="0.25">
      <c r="H90" s="4"/>
      <c r="I90" s="4"/>
      <c r="J90" s="4"/>
    </row>
    <row r="91" spans="8:10" x14ac:dyDescent="0.25">
      <c r="H91" s="4"/>
      <c r="I91" s="4"/>
      <c r="J91" s="4"/>
    </row>
    <row r="92" spans="8:10" ht="15.75" customHeight="1" x14ac:dyDescent="0.25">
      <c r="H92" s="4"/>
      <c r="I92" s="4"/>
      <c r="J92" s="4"/>
    </row>
    <row r="93" spans="8:10" ht="15" customHeight="1" x14ac:dyDescent="0.25">
      <c r="H93" s="4"/>
      <c r="I93" s="4"/>
      <c r="J93" s="4"/>
    </row>
    <row r="94" spans="8:10" x14ac:dyDescent="0.25">
      <c r="H94" s="4"/>
      <c r="I94" s="4"/>
      <c r="J94" s="4"/>
    </row>
    <row r="95" spans="8:10" x14ac:dyDescent="0.25">
      <c r="H95" s="4"/>
      <c r="I95" s="4"/>
      <c r="J95" s="4"/>
    </row>
    <row r="96" spans="8:10" x14ac:dyDescent="0.25">
      <c r="H96" s="4"/>
      <c r="I96" s="4"/>
      <c r="J96" s="4"/>
    </row>
    <row r="97" spans="8:10" x14ac:dyDescent="0.25">
      <c r="H97" s="4"/>
      <c r="I97" s="4"/>
      <c r="J97" s="4"/>
    </row>
    <row r="98" spans="8:10" x14ac:dyDescent="0.25">
      <c r="H98" s="4"/>
      <c r="I98" s="4"/>
      <c r="J98" s="4"/>
    </row>
    <row r="99" spans="8:10" x14ac:dyDescent="0.25">
      <c r="H99" s="4"/>
      <c r="I99" s="4"/>
      <c r="J99" s="4"/>
    </row>
    <row r="100" spans="8:10" x14ac:dyDescent="0.25">
      <c r="H100" s="4"/>
      <c r="I100" s="4"/>
      <c r="J100" s="4"/>
    </row>
    <row r="101" spans="8:10" x14ac:dyDescent="0.25">
      <c r="H101" s="4"/>
      <c r="I101" s="4"/>
      <c r="J101" s="4"/>
    </row>
    <row r="102" spans="8:10" ht="15.75" customHeight="1" x14ac:dyDescent="0.25">
      <c r="H102" s="4"/>
      <c r="I102" s="4"/>
      <c r="J102" s="4"/>
    </row>
    <row r="103" spans="8:10" ht="15" customHeight="1" x14ac:dyDescent="0.25">
      <c r="H103" s="4"/>
      <c r="I103" s="4"/>
      <c r="J103" s="4"/>
    </row>
    <row r="104" spans="8:10" ht="65.099999999999994" customHeight="1" x14ac:dyDescent="0.25">
      <c r="H104" s="4"/>
      <c r="I104" s="4"/>
      <c r="J104" s="4"/>
    </row>
    <row r="105" spans="8:10" x14ac:dyDescent="0.25">
      <c r="H105" s="4"/>
      <c r="I105" s="4"/>
      <c r="J105" s="4"/>
    </row>
    <row r="106" spans="8:10" x14ac:dyDescent="0.25">
      <c r="H106" s="4"/>
      <c r="I106" s="4"/>
      <c r="J106" s="4"/>
    </row>
    <row r="107" spans="8:10" x14ac:dyDescent="0.25">
      <c r="H107" s="4"/>
      <c r="I107" s="4"/>
      <c r="J107" s="4"/>
    </row>
    <row r="108" spans="8:10" x14ac:dyDescent="0.25">
      <c r="H108" s="4"/>
      <c r="I108" s="4"/>
      <c r="J108" s="4"/>
    </row>
    <row r="109" spans="8:10" x14ac:dyDescent="0.25">
      <c r="H109" s="4"/>
      <c r="I109" s="4"/>
      <c r="J109" s="4"/>
    </row>
    <row r="110" spans="8:10" x14ac:dyDescent="0.25">
      <c r="H110" s="4"/>
      <c r="I110" s="4"/>
      <c r="J110" s="4"/>
    </row>
    <row r="111" spans="8:10" x14ac:dyDescent="0.25">
      <c r="H111" s="4"/>
      <c r="I111" s="4"/>
      <c r="J111" s="4"/>
    </row>
    <row r="112" spans="8:10" ht="15.75" customHeight="1" x14ac:dyDescent="0.25">
      <c r="H112" s="4"/>
      <c r="I112" s="4"/>
      <c r="J112" s="4"/>
    </row>
    <row r="113" spans="8:10" ht="15" customHeight="1" x14ac:dyDescent="0.25">
      <c r="H113" s="4"/>
      <c r="I113" s="4"/>
      <c r="J113" s="4"/>
    </row>
    <row r="114" spans="8:10" x14ac:dyDescent="0.25">
      <c r="H114" s="4"/>
      <c r="I114" s="4"/>
      <c r="J114" s="4"/>
    </row>
    <row r="115" spans="8:10" x14ac:dyDescent="0.25">
      <c r="H115" s="4"/>
      <c r="I115" s="4"/>
      <c r="J115" s="4"/>
    </row>
    <row r="116" spans="8:10" x14ac:dyDescent="0.25">
      <c r="H116" s="4"/>
      <c r="I116" s="4"/>
      <c r="J116" s="4"/>
    </row>
    <row r="117" spans="8:10" x14ac:dyDescent="0.25">
      <c r="H117" s="4"/>
      <c r="I117" s="4"/>
      <c r="J117" s="4"/>
    </row>
    <row r="118" spans="8:10" x14ac:dyDescent="0.25">
      <c r="H118" s="4"/>
      <c r="I118" s="4"/>
      <c r="J118" s="4"/>
    </row>
    <row r="119" spans="8:10" x14ac:dyDescent="0.25">
      <c r="H119" s="4"/>
      <c r="I119" s="4"/>
      <c r="J119" s="4"/>
    </row>
    <row r="120" spans="8:10" ht="15.75" customHeight="1" x14ac:dyDescent="0.25"/>
  </sheetData>
  <mergeCells count="23">
    <mergeCell ref="A71:A72"/>
    <mergeCell ref="B71:B72"/>
    <mergeCell ref="A67:A68"/>
    <mergeCell ref="B67:B68"/>
    <mergeCell ref="A69:A70"/>
    <mergeCell ref="B69:B70"/>
    <mergeCell ref="A55:A56"/>
    <mergeCell ref="B55:B56"/>
    <mergeCell ref="A38:A39"/>
    <mergeCell ref="A41:A42"/>
    <mergeCell ref="B41:B42"/>
    <mergeCell ref="A43:A44"/>
    <mergeCell ref="B44:L44"/>
    <mergeCell ref="A23:A24"/>
    <mergeCell ref="B23:B24"/>
    <mergeCell ref="A28:A29"/>
    <mergeCell ref="B45:B46"/>
    <mergeCell ref="B53:B54"/>
    <mergeCell ref="A13:B13"/>
    <mergeCell ref="A16:A17"/>
    <mergeCell ref="B16:B17"/>
    <mergeCell ref="A18:A19"/>
    <mergeCell ref="B18:B1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243638C29FBF184DB8DB1056A51ACEF2" ma:contentTypeVersion="0" ma:contentTypeDescription="A content type to manage public (operations) IDB documents" ma:contentTypeScope="" ma:versionID="4a87d634241baa0dbd25ad0b3b5a4eee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39938771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2646/OC-BR</Approval_x0020_Number>
    <Document_x0020_Author xmlns="9c571b2f-e523-4ab2-ba2e-09e151a03ef4">Mendez Torrico, E. Gustavo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BR-L1282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Plan&lt;/USER_STAGE&gt;&lt;PD_OBJ_TYPE&gt;0&lt;/PD_OBJ_TYPE&gt;&lt;MAKERECORD&gt;N&lt;/MAKERECORD&gt;&lt;PD_FILEPT_NO&gt;PO-BR-L1282-GS&lt;/PD_FILEPT_NO&gt;&lt;/Data&gt;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versão 8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E25CB1D8-2B0A-4FDE-BBF2-9777B69B205F}"/>
</file>

<file path=customXml/itemProps2.xml><?xml version="1.0" encoding="utf-8"?>
<ds:datastoreItem xmlns:ds="http://schemas.openxmlformats.org/officeDocument/2006/customXml" ds:itemID="{A4069576-2D86-4D5B-AA2E-FBCD7AD1B104}"/>
</file>

<file path=customXml/itemProps3.xml><?xml version="1.0" encoding="utf-8"?>
<ds:datastoreItem xmlns:ds="http://schemas.openxmlformats.org/officeDocument/2006/customXml" ds:itemID="{2918713E-B4BF-4EFE-97F3-184FC408ACD1}"/>
</file>

<file path=customXml/itemProps4.xml><?xml version="1.0" encoding="utf-8"?>
<ds:datastoreItem xmlns:ds="http://schemas.openxmlformats.org/officeDocument/2006/customXml" ds:itemID="{7711376D-3E8A-404D-AEF9-D52253C07BCE}"/>
</file>

<file path=customXml/itemProps5.xml><?xml version="1.0" encoding="utf-8"?>
<ds:datastoreItem xmlns:ds="http://schemas.openxmlformats.org/officeDocument/2006/customXml" ds:itemID="{22222473-C17E-4793-A9D3-E5681C127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Instruções</vt:lpstr>
      <vt:lpstr>Detalhes Plano de Aquisições</vt:lpstr>
      <vt:lpstr>Sheet1</vt:lpstr>
      <vt:lpstr>Folha de Comentários</vt:lpstr>
      <vt:lpstr>capacitacao</vt:lpstr>
      <vt:lpstr>'Detalhes Plano de Aquisições'!Print_Area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(BR-L1282 PSAM) - Out 2015</dc:title>
  <dc:creator>Bruno Costa</dc:creator>
  <cp:lastModifiedBy>IADB</cp:lastModifiedBy>
  <cp:lastPrinted>2015-10-29T12:24:19Z</cp:lastPrinted>
  <dcterms:created xsi:type="dcterms:W3CDTF">2011-03-30T14:45:37Z</dcterms:created>
  <dcterms:modified xsi:type="dcterms:W3CDTF">2015-11-03T19:50:13Z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0x01010046CF21643EE8D14686A648AA6DAD089200243638C29FBF184DB8DB1056A51ACEF2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