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bg.sharepoint.com/sites/BR-T1362WSAPROSANSUL/Shared Documents/"/>
    </mc:Choice>
  </mc:AlternateContent>
  <xr:revisionPtr revIDLastSave="55" documentId="8_{19BFF4E1-41AE-4FA8-B65A-107A841206C7}" xr6:coauthVersionLast="45" xr6:coauthVersionMax="45" xr10:uidLastSave="{DB9EAA95-7B03-4CE3-8E04-E0AE3B38BF5E}"/>
  <bookViews>
    <workbookView xWindow="15" yWindow="0" windowWidth="19185" windowHeight="10200" xr2:uid="{00000000-000D-0000-FFFF-FFFF00000000}"/>
  </bookViews>
  <sheets>
    <sheet name="Componente 1" sheetId="12" r:id="rId1"/>
    <sheet name="Componente 2" sheetId="7" r:id="rId2"/>
  </sheets>
  <definedNames>
    <definedName name="_xlnm.Print_Area" localSheetId="0">'Componente 1'!$A$4:$L$26</definedName>
    <definedName name="_xlnm.Print_Area" localSheetId="1">'Componente 2'!$A$1:$O$32</definedName>
    <definedName name="CCIN" localSheetId="0">'Componente 1'!$F$16</definedName>
    <definedName name="CCIN">#REF!</definedName>
    <definedName name="_xlnm.Print_Titles" localSheetId="0">'Componente 1'!$10:$11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7" l="1"/>
  <c r="F34" i="7"/>
  <c r="E18" i="12" l="1"/>
  <c r="K8" i="12"/>
  <c r="E14" i="7" l="1"/>
  <c r="E26" i="7"/>
  <c r="H16" i="7"/>
  <c r="H17" i="7"/>
  <c r="H19" i="7"/>
  <c r="H20" i="7"/>
  <c r="H21" i="7"/>
  <c r="H22" i="7"/>
  <c r="H23" i="7"/>
  <c r="H24" i="7"/>
  <c r="H15" i="7"/>
  <c r="H13" i="7" l="1"/>
  <c r="E18" i="7"/>
  <c r="H18" i="7" s="1"/>
  <c r="H14" i="7" l="1"/>
  <c r="H26" i="7" s="1"/>
  <c r="I26" i="7" l="1"/>
  <c r="J26" i="7"/>
  <c r="K26" i="7"/>
</calcChain>
</file>

<file path=xl/sharedStrings.xml><?xml version="1.0" encoding="utf-8"?>
<sst xmlns="http://schemas.openxmlformats.org/spreadsheetml/2006/main" count="234" uniqueCount="157">
  <si>
    <t>Fuente de Financiamiento y porcentaje</t>
  </si>
  <si>
    <t>Local / Otro %</t>
  </si>
  <si>
    <t>Comentarios</t>
  </si>
  <si>
    <t xml:space="preserve"> </t>
  </si>
  <si>
    <t>Consultorias (monto en U$S):_________</t>
  </si>
  <si>
    <t>Total</t>
  </si>
  <si>
    <t>BID/MIF %</t>
  </si>
  <si>
    <t>Ref. POA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</si>
  <si>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</si>
  <si>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</si>
  <si>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</si>
  <si>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 xml:space="preserve">Banco Interamericano de Desarrollo </t>
  </si>
  <si>
    <t>VPC/FMP</t>
  </si>
  <si>
    <t>PLAN DE ADQUISICIONES  DE COOPERACIONES TECNICAS NO REEMBOLSABLES</t>
  </si>
  <si>
    <t>Nº Item</t>
  </si>
  <si>
    <t>Descripción de las adquisiciones 
(1)</t>
  </si>
  <si>
    <t>Revisión técnica del JEP
(4)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</si>
  <si>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</si>
  <si>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</si>
  <si>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t>Método de Adquisición
(2)</t>
  </si>
  <si>
    <t>LP</t>
  </si>
  <si>
    <t>CP</t>
  </si>
  <si>
    <t>CD</t>
  </si>
  <si>
    <t>SCC</t>
  </si>
  <si>
    <t>SBCC</t>
  </si>
  <si>
    <t>SBMC</t>
  </si>
  <si>
    <t>Ex Post</t>
  </si>
  <si>
    <t>Ex Ante</t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</si>
  <si>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 / SN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 En casos que el sistema nacional esté aprobado para el método asociado con la adqisicion, la supervision es por sistema nacional</t>
    </r>
  </si>
  <si>
    <t>Revisión  de adquisiciones 
 (3)</t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</si>
  <si>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Sistema nacional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SN: </t>
    </r>
    <r>
      <rPr>
        <sz val="10"/>
        <rFont val="Calibri"/>
        <family val="2"/>
        <scheme val="minor"/>
      </rPr>
      <t>Para CTNR del Sector Público cuando el sistema nacional esté aprobado para el método asociado con la adqisicion.</t>
    </r>
  </si>
  <si>
    <t>Costo estimado del Contrato</t>
  </si>
  <si>
    <t xml:space="preserve">Fecha estimada del Anuncio de Adquisición o
 del Inicio de la contratación </t>
  </si>
  <si>
    <t>País: Brasil</t>
  </si>
  <si>
    <t>Número del Proyecto: BR-T1362</t>
  </si>
  <si>
    <t>Nombre del Proyecto: Apoyo a la Preparación del “Programa de Mejoramiento de los Servicios de Saneamiento del Estado de Rio Grande del Sur - PROSANSUL”</t>
  </si>
  <si>
    <t>Firmas de Consultoria</t>
  </si>
  <si>
    <t>1.1.1</t>
  </si>
  <si>
    <t xml:space="preserve">Evaluación y actualización de proyectos </t>
  </si>
  <si>
    <t>Consultoria Individual</t>
  </si>
  <si>
    <t>1.2.1</t>
  </si>
  <si>
    <t>Elaboración del Programa de Fortalecimiento Institucional de la CORSAN en el marco de la PPP de alcantarillado</t>
  </si>
  <si>
    <t>COMPONENTE 1</t>
  </si>
  <si>
    <t xml:space="preserve">Monto límite para revisión ex post de adquisiciones: </t>
  </si>
  <si>
    <t>CCIN</t>
  </si>
  <si>
    <t>OP-639, CT &lt; US$ 1 millón Ejecución EA/PC</t>
  </si>
  <si>
    <t>OP-272, CCIN no requiere de concepto obligatorio de adquisiciones por ser de nivel I.</t>
  </si>
  <si>
    <t>Agencia Ejecutora (AE): Compañia Riograndense de Saneamiento - CORSAN e BID</t>
  </si>
  <si>
    <t>Sector Público o Privado: Público</t>
  </si>
  <si>
    <r>
      <t xml:space="preserve">Bienes y servicios (monto en U$S): </t>
    </r>
    <r>
      <rPr>
        <sz val="11"/>
        <rFont val="Calibri"/>
        <family val="2"/>
        <scheme val="minor"/>
      </rPr>
      <t>0</t>
    </r>
  </si>
  <si>
    <t>Estudio Sociocultural y de evaluación de los sistemas de agua y alcantarillado de la comunidad indigena de Cantagalo</t>
  </si>
  <si>
    <t>SD</t>
  </si>
  <si>
    <t>Otros</t>
  </si>
  <si>
    <t>Componente 8</t>
  </si>
  <si>
    <t>Componente 7</t>
  </si>
  <si>
    <t>Componente 6</t>
  </si>
  <si>
    <t>Componente 5</t>
  </si>
  <si>
    <t>Compra Corporativa      (GN-2303)</t>
  </si>
  <si>
    <t>Componente 4</t>
  </si>
  <si>
    <t>Bienes incluidos en RFP de Firma Consultora</t>
  </si>
  <si>
    <t>C. Servicio de no Consultoría</t>
  </si>
  <si>
    <t>Componente 3</t>
  </si>
  <si>
    <t>CCI</t>
  </si>
  <si>
    <t>Firma Consultora           (GN-2765)</t>
  </si>
  <si>
    <t>B. Bienes (2)(iii)</t>
  </si>
  <si>
    <t>Componente 2</t>
  </si>
  <si>
    <t>Suma Alzada</t>
  </si>
  <si>
    <t>Consultor Individual     (AM-650)</t>
  </si>
  <si>
    <t>A. Servicio de Consultoría</t>
  </si>
  <si>
    <t>Componente 1</t>
  </si>
  <si>
    <t>Monto</t>
  </si>
  <si>
    <t>Selec. Tipo de Servicio</t>
  </si>
  <si>
    <t>Selec. Tipo de Adquisición:</t>
  </si>
  <si>
    <t>Selec. Componente:</t>
  </si>
  <si>
    <t>Table for Data Validation</t>
  </si>
  <si>
    <t>(2) (iii) Bienes:  Según GN-2765-1, par. A.2.2.c: "las adquisiciones de bienes y servicios conexos, salvo cuando tales bienes y servicios sean necesarios para conseguir los objetivos del trabajo operativo que ejecute el Banco y estén incluidos en el contrato de servicios de consultoría y representen menos del 10% del valor de dicho contrato".</t>
  </si>
  <si>
    <t>(2) (ii) Firma Consultora: Según GN-2765-1, Métodos de seleccion para Firmas Consultoras en operaciones ejecutadas por el Banco con:  Selección  de Fuente Única (SD);  Selección Competitivo Simplificado (&lt;250K) (SCS); Seleccion Competitiva Integral (&gt;250K) (SCI); y Convenio Marco - Orden de Tarea (TO).   Todos los procesos de selección de firmas consultoras bajo esta política deben utilizar el módulo en Convergencia.</t>
  </si>
  <si>
    <r>
      <t>(2) (i)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rFont val="Arial"/>
        <family val="2"/>
      </rPr>
      <t>Consultor Individual: CCI: Calificación Consultor Individual; SD: Selección Directa o de Fuente Única.  Proceso de selección debe ser de acuerdo con la  AM-650.</t>
    </r>
  </si>
  <si>
    <t>(1) Se recomienda el agrupamiento de adquisiciones de naturaleza similar, tales como publicaciones, viajes, etc. Si hubiesen grupos de contratos individuales similares que van a ser ejecutados en distintos períodos, éstos pueden incluirse de forma agrupada bajo un solo rubro, con una explicación en la columna de comentarios indicando el valor promedio individual y el período durante el cual serían ejecutados. Por ejemplo: en un proyecto de promoción de exportaciones que incluye viajes para participar en ferias, se incluiría un ítem que diría “Pasajes aéreos Ferias", el valor total estimado en US$5 mil y una explicación en la columna Comentarios:  “Este es un agrupamiento de aproximadamente 4 pasajes para participar en ferias de la región durante el año X y X1".</t>
  </si>
  <si>
    <t>TOTALES</t>
  </si>
  <si>
    <t>Preparado por:</t>
  </si>
  <si>
    <t>2 meses</t>
  </si>
  <si>
    <t>Selection Based on the Consultants' Qualifications</t>
  </si>
  <si>
    <t>4 meses</t>
  </si>
  <si>
    <t>Quality Based Selection</t>
  </si>
  <si>
    <t>3 meses</t>
  </si>
  <si>
    <t>Quality and Cost Based Selection</t>
  </si>
  <si>
    <t>Least-Cost Selection</t>
  </si>
  <si>
    <t>6 meses</t>
  </si>
  <si>
    <t>Shopping</t>
  </si>
  <si>
    <t>National Competitive Bidding</t>
  </si>
  <si>
    <t>International Competitive Bidding</t>
  </si>
  <si>
    <t>Select Cont. Type</t>
  </si>
  <si>
    <t>select method</t>
  </si>
  <si>
    <t>Consultant 1: brief description</t>
  </si>
  <si>
    <t>Goods Included in Firm Cons. RFP</t>
  </si>
  <si>
    <t>Select Proc. Type</t>
  </si>
  <si>
    <t>Select comp</t>
  </si>
  <si>
    <t>Direct Contracting</t>
  </si>
  <si>
    <t>%</t>
  </si>
  <si>
    <t>Otro Donante Externo</t>
  </si>
  <si>
    <t>IDB/MIF</t>
  </si>
  <si>
    <t>Duración estimada del contrato</t>
  </si>
  <si>
    <t xml:space="preserve">Fecha estimada del inicio de contrato </t>
  </si>
  <si>
    <t>Fecha estimada del anuncio de adquisiciones</t>
  </si>
  <si>
    <t>Fuente de Financiamiento y Porcentaje</t>
  </si>
  <si>
    <t>Tipo de Contrato</t>
  </si>
  <si>
    <t>Método de Selección
(2)</t>
  </si>
  <si>
    <t>Costo estimado del contrato
(US$)</t>
  </si>
  <si>
    <t xml:space="preserve">Descripción 
</t>
  </si>
  <si>
    <t>Tipo de Servicio
(1) (2)</t>
  </si>
  <si>
    <t>Tipo de Adquisición
(1) (2)</t>
  </si>
  <si>
    <t>Componente</t>
  </si>
  <si>
    <t>Monto Total del Proyecto:</t>
  </si>
  <si>
    <t>UDR: CBR</t>
  </si>
  <si>
    <t>Agencia Ejecutora:  BID</t>
  </si>
  <si>
    <t>PLAN DE ADQUISICIONES PARA OPERACIONES EJECUTADAS POR EL BID</t>
  </si>
  <si>
    <t>Banco Interamericano de Desarrollo</t>
  </si>
  <si>
    <t>Número de Proyecto: BR-T1362</t>
  </si>
  <si>
    <t>Consultoría para la elaboración de estudios sectoriales complementarios al área de saneamiento básico (gestión de residuos sólidos).</t>
  </si>
  <si>
    <t>Sistematización de experiencia de reducción de perdidas físicas por medio de soluciones tecnologicas innovadoras.</t>
  </si>
  <si>
    <t>Estudio sectorial de mapeamiento de oportunidades de inversión del sector privado en la gestión de residuos sólidos urbanos en Brasil</t>
  </si>
  <si>
    <t>Elaboración de instrumentos de
innovación y transformación digital en
compañías de agua</t>
  </si>
  <si>
    <t>Abr-20</t>
  </si>
  <si>
    <t>Tania</t>
  </si>
  <si>
    <t>Radar PPP</t>
  </si>
  <si>
    <t>Infinity Tech</t>
  </si>
  <si>
    <t>Christiane</t>
  </si>
  <si>
    <t>Hugo</t>
  </si>
  <si>
    <t>Elaboración de Norma de Referência sobre reequilíbrio econômico-financiero - ANA</t>
  </si>
  <si>
    <t>5 meses</t>
  </si>
  <si>
    <t>Consultoría para la elaboración de estudios sectoriales complementarios al área de saneamiento básico (gestión de residuos sólidos). - Parte 2</t>
  </si>
  <si>
    <t>Chistiane - parte 2</t>
  </si>
  <si>
    <t>Elaboração de Nota Técnica sobre o NEXO Segurança Hídrica, Energética e Alimentar no Brasil</t>
  </si>
  <si>
    <t>Coppetec</t>
  </si>
  <si>
    <t>Eventos</t>
  </si>
  <si>
    <t>DPS</t>
  </si>
  <si>
    <t>Tania - parte 2</t>
  </si>
  <si>
    <t>Estudio Sociocultural y de evaluación de los sistemas de agua y alcantarillado de la comunidad indigena de Cantagalo - Parte 2</t>
  </si>
  <si>
    <t>10 meses</t>
  </si>
  <si>
    <t>12 meses</t>
  </si>
  <si>
    <t>-</t>
  </si>
  <si>
    <t>Consultoría para la elaboración de estudios sectoriales complementarios al área de saneamiento básico (gestión de residuos sólidos). - Parte 3</t>
  </si>
  <si>
    <t>Proyecto piloto de innovación</t>
  </si>
  <si>
    <t>Fev-21</t>
  </si>
  <si>
    <t>FIA</t>
  </si>
  <si>
    <t>Utilies</t>
  </si>
  <si>
    <t>Parte 3</t>
  </si>
  <si>
    <t>Fecha: 11/27/2020</t>
  </si>
  <si>
    <t>Período del Plan: 8 meses</t>
  </si>
  <si>
    <r>
      <t>Periodo cubierto por el Plan:</t>
    </r>
    <r>
      <rPr>
        <sz val="10"/>
        <color theme="1"/>
        <rFont val="Calibri"/>
        <family val="2"/>
        <scheme val="minor"/>
      </rPr>
      <t xml:space="preserve"> 8</t>
    </r>
    <r>
      <rPr>
        <sz val="10"/>
        <rFont val="Arial"/>
        <family val="2"/>
      </rPr>
      <t xml:space="preserve"> meses</t>
    </r>
  </si>
  <si>
    <t>Preparado por: CORSAN</t>
  </si>
  <si>
    <t>Gustavo Méndez</t>
  </si>
  <si>
    <t>METODOLOGIA</t>
  </si>
  <si>
    <t>Nota técnica</t>
  </si>
  <si>
    <t>Estudo setorial</t>
  </si>
  <si>
    <t>Estudo impacto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</si>
</sst>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_(&quot;$&quot;* #,##0_);_(&quot;$&quot;* \(#,##0\);_(&quot;$&quot;* &quot;-&quot;??_);_(@_)"/>
    <numFmt numFmtId="167" formatCode="[$-409]d\-mmm\-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0" tint="-4.9989318521683403E-2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34">
    <xf numFmtId="0" fontId="0" fillId="0" borderId="0" xfId="0"/>
    <xf numFmtId="0" fontId="5" fillId="0" borderId="0" xfId="1"/>
    <xf numFmtId="9" fontId="5" fillId="0" borderId="0" xfId="2" applyFont="1"/>
    <xf numFmtId="165" fontId="5" fillId="0" borderId="0" xfId="2" applyNumberFormat="1" applyFont="1"/>
    <xf numFmtId="0" fontId="5" fillId="4" borderId="1" xfId="1" applyFill="1" applyBorder="1"/>
    <xf numFmtId="0" fontId="5" fillId="4" borderId="0" xfId="1" applyFill="1"/>
    <xf numFmtId="0" fontId="20" fillId="4" borderId="1" xfId="1" applyFont="1" applyFill="1" applyBorder="1"/>
    <xf numFmtId="0" fontId="5" fillId="4" borderId="4" xfId="1" applyFill="1" applyBorder="1"/>
    <xf numFmtId="0" fontId="20" fillId="4" borderId="35" xfId="1" applyFont="1" applyFill="1" applyBorder="1"/>
    <xf numFmtId="0" fontId="19" fillId="4" borderId="0" xfId="1" applyFont="1" applyFill="1"/>
    <xf numFmtId="0" fontId="21" fillId="0" borderId="0" xfId="1" applyFont="1" applyAlignment="1">
      <alignment horizontal="left"/>
    </xf>
    <xf numFmtId="9" fontId="21" fillId="0" borderId="0" xfId="2" applyFont="1" applyBorder="1" applyAlignment="1">
      <alignment horizontal="left"/>
    </xf>
    <xf numFmtId="165" fontId="21" fillId="0" borderId="0" xfId="2" applyNumberFormat="1" applyFont="1" applyBorder="1" applyAlignment="1">
      <alignment horizontal="left"/>
    </xf>
    <xf numFmtId="0" fontId="5" fillId="0" borderId="0" xfId="1" applyAlignment="1">
      <alignment wrapText="1"/>
    </xf>
    <xf numFmtId="0" fontId="5" fillId="0" borderId="0" xfId="1" applyAlignment="1">
      <alignment vertical="center"/>
    </xf>
    <xf numFmtId="0" fontId="19" fillId="0" borderId="0" xfId="1" applyFont="1" applyAlignment="1">
      <alignment vertical="center"/>
    </xf>
    <xf numFmtId="0" fontId="13" fillId="0" borderId="36" xfId="3" applyFont="1" applyBorder="1" applyAlignment="1">
      <alignment vertical="center" wrapText="1"/>
    </xf>
    <xf numFmtId="0" fontId="22" fillId="0" borderId="14" xfId="1" applyFont="1" applyBorder="1" applyAlignment="1">
      <alignment horizontal="right" vertical="center"/>
    </xf>
    <xf numFmtId="0" fontId="21" fillId="0" borderId="15" xfId="1" applyFont="1" applyBorder="1"/>
    <xf numFmtId="167" fontId="21" fillId="0" borderId="31" xfId="1" applyNumberFormat="1" applyFont="1" applyBorder="1"/>
    <xf numFmtId="167" fontId="21" fillId="0" borderId="3" xfId="1" applyNumberFormat="1" applyFont="1" applyBorder="1"/>
    <xf numFmtId="0" fontId="21" fillId="0" borderId="3" xfId="2" applyNumberFormat="1" applyFont="1" applyBorder="1"/>
    <xf numFmtId="0" fontId="21" fillId="0" borderId="3" xfId="1" applyFont="1" applyBorder="1"/>
    <xf numFmtId="0" fontId="21" fillId="0" borderId="1" xfId="2" applyNumberFormat="1" applyFont="1" applyBorder="1" applyAlignment="1">
      <alignment vertical="center"/>
    </xf>
    <xf numFmtId="0" fontId="21" fillId="0" borderId="14" xfId="1" applyFont="1" applyBorder="1"/>
    <xf numFmtId="0" fontId="21" fillId="0" borderId="23" xfId="1" applyFont="1" applyBorder="1" applyAlignment="1">
      <alignment vertical="center"/>
    </xf>
    <xf numFmtId="9" fontId="21" fillId="0" borderId="1" xfId="2" applyFont="1" applyBorder="1" applyAlignment="1">
      <alignment vertical="center"/>
    </xf>
    <xf numFmtId="166" fontId="21" fillId="0" borderId="1" xfId="4" applyNumberFormat="1" applyFont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21" fillId="0" borderId="24" xfId="1" applyFont="1" applyBorder="1" applyAlignment="1">
      <alignment vertical="center"/>
    </xf>
    <xf numFmtId="0" fontId="9" fillId="0" borderId="37" xfId="3" applyFont="1" applyBorder="1" applyAlignment="1">
      <alignment vertical="center" wrapText="1"/>
    </xf>
    <xf numFmtId="0" fontId="9" fillId="0" borderId="39" xfId="3" applyFont="1" applyBorder="1" applyAlignment="1">
      <alignment vertical="center" wrapText="1"/>
    </xf>
    <xf numFmtId="0" fontId="21" fillId="0" borderId="20" xfId="1" applyFont="1" applyBorder="1"/>
    <xf numFmtId="0" fontId="21" fillId="0" borderId="0" xfId="1" applyFont="1"/>
    <xf numFmtId="9" fontId="21" fillId="0" borderId="0" xfId="2" applyFont="1" applyBorder="1"/>
    <xf numFmtId="165" fontId="21" fillId="0" borderId="0" xfId="2" applyNumberFormat="1" applyFont="1" applyBorder="1"/>
    <xf numFmtId="0" fontId="21" fillId="0" borderId="19" xfId="1" applyFont="1" applyBorder="1"/>
    <xf numFmtId="0" fontId="5" fillId="0" borderId="0" xfId="1" applyAlignment="1">
      <alignment horizontal="center"/>
    </xf>
    <xf numFmtId="9" fontId="21" fillId="0" borderId="0" xfId="2" applyFont="1"/>
    <xf numFmtId="165" fontId="21" fillId="0" borderId="0" xfId="2" applyNumberFormat="1" applyFont="1"/>
    <xf numFmtId="1" fontId="11" fillId="3" borderId="0" xfId="5" applyNumberFormat="1" applyFont="1" applyFill="1"/>
    <xf numFmtId="0" fontId="4" fillId="0" borderId="0" xfId="1" applyFont="1" applyAlignment="1">
      <alignment vertical="center"/>
    </xf>
    <xf numFmtId="164" fontId="21" fillId="0" borderId="1" xfId="1" applyNumberFormat="1" applyFont="1" applyFill="1" applyBorder="1" applyAlignment="1">
      <alignment horizontal="center" vertical="center"/>
    </xf>
    <xf numFmtId="0" fontId="21" fillId="0" borderId="48" xfId="1" applyFont="1" applyBorder="1" applyAlignment="1">
      <alignment vertical="center"/>
    </xf>
    <xf numFmtId="167" fontId="21" fillId="0" borderId="1" xfId="1" applyNumberFormat="1" applyFont="1" applyFill="1" applyBorder="1" applyAlignment="1">
      <alignment vertical="center"/>
    </xf>
    <xf numFmtId="164" fontId="21" fillId="0" borderId="2" xfId="1" applyNumberFormat="1" applyFont="1" applyFill="1" applyBorder="1" applyAlignment="1">
      <alignment horizontal="center" vertical="center"/>
    </xf>
    <xf numFmtId="0" fontId="23" fillId="2" borderId="11" xfId="1" applyFont="1" applyFill="1" applyBorder="1" applyAlignment="1">
      <alignment horizontal="centerContinuous" vertical="center"/>
    </xf>
    <xf numFmtId="0" fontId="18" fillId="2" borderId="12" xfId="1" applyFont="1" applyFill="1" applyBorder="1" applyAlignment="1">
      <alignment horizontal="centerContinuous" vertical="center"/>
    </xf>
    <xf numFmtId="165" fontId="18" fillId="2" borderId="12" xfId="2" applyNumberFormat="1" applyFont="1" applyFill="1" applyBorder="1" applyAlignment="1">
      <alignment horizontal="centerContinuous" vertical="center"/>
    </xf>
    <xf numFmtId="9" fontId="18" fillId="2" borderId="12" xfId="2" applyFont="1" applyFill="1" applyBorder="1" applyAlignment="1">
      <alignment horizontal="centerContinuous" vertical="center"/>
    </xf>
    <xf numFmtId="0" fontId="18" fillId="2" borderId="13" xfId="1" applyFont="1" applyFill="1" applyBorder="1" applyAlignment="1">
      <alignment horizontal="centerContinuous" vertical="center"/>
    </xf>
    <xf numFmtId="0" fontId="18" fillId="2" borderId="3" xfId="1" applyFont="1" applyFill="1" applyBorder="1" applyAlignment="1">
      <alignment horizontal="center" vertical="center" wrapText="1"/>
    </xf>
    <xf numFmtId="9" fontId="18" fillId="2" borderId="1" xfId="2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165" fontId="18" fillId="2" borderId="1" xfId="2" applyNumberFormat="1" applyFont="1" applyFill="1" applyBorder="1" applyAlignment="1">
      <alignment horizontal="center" vertical="center" wrapText="1"/>
    </xf>
    <xf numFmtId="0" fontId="24" fillId="2" borderId="24" xfId="1" applyFont="1" applyFill="1" applyBorder="1"/>
    <xf numFmtId="0" fontId="24" fillId="2" borderId="24" xfId="1" applyFont="1" applyFill="1" applyBorder="1" applyAlignment="1">
      <alignment wrapText="1"/>
    </xf>
    <xf numFmtId="0" fontId="3" fillId="0" borderId="0" xfId="1" applyFont="1" applyAlignment="1">
      <alignment vertical="center"/>
    </xf>
    <xf numFmtId="0" fontId="9" fillId="0" borderId="24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166" fontId="9" fillId="0" borderId="1" xfId="4" applyNumberFormat="1" applyFont="1" applyBorder="1" applyAlignment="1">
      <alignment vertical="center"/>
    </xf>
    <xf numFmtId="164" fontId="9" fillId="0" borderId="1" xfId="1" applyNumberFormat="1" applyFont="1" applyBorder="1" applyAlignment="1">
      <alignment horizontal="center" vertical="center"/>
    </xf>
    <xf numFmtId="166" fontId="21" fillId="0" borderId="1" xfId="4" applyNumberFormat="1" applyFont="1" applyFill="1" applyBorder="1" applyAlignment="1">
      <alignment vertical="center"/>
    </xf>
    <xf numFmtId="167" fontId="9" fillId="0" borderId="1" xfId="1" applyNumberFormat="1" applyFont="1" applyBorder="1" applyAlignment="1">
      <alignment vertical="center"/>
    </xf>
    <xf numFmtId="0" fontId="9" fillId="0" borderId="35" xfId="1" applyFont="1" applyBorder="1" applyAlignment="1">
      <alignment vertical="center" wrapText="1"/>
    </xf>
    <xf numFmtId="0" fontId="21" fillId="0" borderId="35" xfId="1" applyFont="1" applyBorder="1" applyAlignment="1">
      <alignment vertical="center" wrapText="1"/>
    </xf>
    <xf numFmtId="0" fontId="21" fillId="0" borderId="31" xfId="1" applyFont="1" applyBorder="1"/>
    <xf numFmtId="0" fontId="24" fillId="2" borderId="3" xfId="1" applyFont="1" applyFill="1" applyBorder="1" applyAlignment="1">
      <alignment wrapText="1"/>
    </xf>
    <xf numFmtId="0" fontId="24" fillId="2" borderId="3" xfId="1" applyFont="1" applyFill="1" applyBorder="1"/>
    <xf numFmtId="165" fontId="24" fillId="2" borderId="3" xfId="2" applyNumberFormat="1" applyFont="1" applyFill="1" applyBorder="1"/>
    <xf numFmtId="9" fontId="24" fillId="2" borderId="3" xfId="2" applyFont="1" applyFill="1" applyBorder="1"/>
    <xf numFmtId="167" fontId="24" fillId="2" borderId="3" xfId="1" applyNumberFormat="1" applyFont="1" applyFill="1" applyBorder="1"/>
    <xf numFmtId="0" fontId="24" fillId="2" borderId="15" xfId="1" applyFont="1" applyFill="1" applyBorder="1"/>
    <xf numFmtId="0" fontId="9" fillId="0" borderId="24" xfId="1" applyFont="1" applyBorder="1" applyAlignment="1">
      <alignment vertical="center" wrapText="1"/>
    </xf>
    <xf numFmtId="0" fontId="21" fillId="0" borderId="24" xfId="1" applyFont="1" applyBorder="1" applyAlignment="1">
      <alignment vertical="center" wrapText="1"/>
    </xf>
    <xf numFmtId="0" fontId="22" fillId="0" borderId="51" xfId="1" applyFont="1" applyBorder="1" applyAlignment="1">
      <alignment horizontal="center" vertical="center"/>
    </xf>
    <xf numFmtId="166" fontId="22" fillId="0" borderId="52" xfId="4" applyNumberFormat="1" applyFont="1" applyBorder="1" applyAlignment="1">
      <alignment horizontal="left" vertical="center"/>
    </xf>
    <xf numFmtId="0" fontId="22" fillId="5" borderId="52" xfId="1" applyFont="1" applyFill="1" applyBorder="1" applyAlignment="1">
      <alignment horizontal="left" vertical="center"/>
    </xf>
    <xf numFmtId="9" fontId="22" fillId="0" borderId="52" xfId="2" applyFont="1" applyBorder="1" applyAlignment="1">
      <alignment vertical="center"/>
    </xf>
    <xf numFmtId="0" fontId="22" fillId="5" borderId="53" xfId="1" applyFont="1" applyFill="1" applyBorder="1" applyAlignment="1">
      <alignment horizontal="left" vertical="center"/>
    </xf>
    <xf numFmtId="0" fontId="2" fillId="0" borderId="0" xfId="1" applyFont="1" applyAlignment="1">
      <alignment vertical="center"/>
    </xf>
    <xf numFmtId="167" fontId="9" fillId="0" borderId="1" xfId="1" applyNumberFormat="1" applyFont="1" applyFill="1" applyBorder="1" applyAlignment="1">
      <alignment vertical="center"/>
    </xf>
    <xf numFmtId="166" fontId="9" fillId="0" borderId="1" xfId="4" applyNumberFormat="1" applyFont="1" applyFill="1" applyBorder="1" applyAlignment="1">
      <alignment vertical="center"/>
    </xf>
    <xf numFmtId="0" fontId="7" fillId="0" borderId="0" xfId="3"/>
    <xf numFmtId="0" fontId="12" fillId="0" borderId="0" xfId="3" applyFont="1"/>
    <xf numFmtId="0" fontId="9" fillId="0" borderId="0" xfId="3" applyFont="1"/>
    <xf numFmtId="0" fontId="7" fillId="0" borderId="0" xfId="3" applyAlignment="1">
      <alignment horizontal="center"/>
    </xf>
    <xf numFmtId="0" fontId="10" fillId="3" borderId="19" xfId="3" applyFont="1" applyFill="1" applyBorder="1" applyAlignment="1">
      <alignment horizontal="left"/>
    </xf>
    <xf numFmtId="0" fontId="10" fillId="3" borderId="0" xfId="3" applyFont="1" applyFill="1" applyAlignment="1">
      <alignment horizontal="left"/>
    </xf>
    <xf numFmtId="0" fontId="10" fillId="3" borderId="0" xfId="3" applyFont="1" applyFill="1"/>
    <xf numFmtId="0" fontId="11" fillId="3" borderId="0" xfId="3" applyFont="1" applyFill="1"/>
    <xf numFmtId="0" fontId="11" fillId="3" borderId="20" xfId="3" applyFont="1" applyFill="1" applyBorder="1"/>
    <xf numFmtId="0" fontId="11" fillId="3" borderId="21" xfId="3" applyFont="1" applyFill="1" applyBorder="1"/>
    <xf numFmtId="0" fontId="11" fillId="3" borderId="5" xfId="3" applyFont="1" applyFill="1" applyBorder="1"/>
    <xf numFmtId="0" fontId="11" fillId="3" borderId="22" xfId="3" applyFont="1" applyFill="1" applyBorder="1"/>
    <xf numFmtId="0" fontId="6" fillId="0" borderId="0" xfId="3" applyFont="1" applyAlignment="1">
      <alignment horizontal="center"/>
    </xf>
    <xf numFmtId="0" fontId="7" fillId="0" borderId="0" xfId="3" applyAlignment="1">
      <alignment horizontal="center" vertical="top" wrapText="1"/>
    </xf>
    <xf numFmtId="0" fontId="6" fillId="0" borderId="0" xfId="3" applyFont="1"/>
    <xf numFmtId="0" fontId="18" fillId="2" borderId="3" xfId="3" applyFont="1" applyFill="1" applyBorder="1" applyAlignment="1">
      <alignment horizontal="center" vertical="center" wrapText="1"/>
    </xf>
    <xf numFmtId="0" fontId="7" fillId="0" borderId="0" xfId="3" applyAlignment="1">
      <alignment vertical="top" wrapText="1"/>
    </xf>
    <xf numFmtId="0" fontId="10" fillId="0" borderId="24" xfId="3" applyFont="1" applyBorder="1" applyAlignment="1">
      <alignment vertical="center"/>
    </xf>
    <xf numFmtId="0" fontId="10" fillId="0" borderId="29" xfId="3" applyFont="1" applyBorder="1" applyAlignment="1">
      <alignment vertical="center"/>
    </xf>
    <xf numFmtId="0" fontId="10" fillId="0" borderId="1" xfId="3" applyFont="1" applyBorder="1" applyAlignment="1">
      <alignment vertical="center" wrapText="1"/>
    </xf>
    <xf numFmtId="0" fontId="11" fillId="0" borderId="1" xfId="3" applyFont="1" applyBorder="1" applyAlignment="1">
      <alignment vertical="center"/>
    </xf>
    <xf numFmtId="0" fontId="11" fillId="0" borderId="1" xfId="3" applyFont="1" applyBorder="1" applyAlignment="1">
      <alignment horizontal="center" vertical="center"/>
    </xf>
    <xf numFmtId="14" fontId="11" fillId="0" borderId="1" xfId="3" applyNumberFormat="1" applyFont="1" applyBorder="1" applyAlignment="1">
      <alignment horizontal="center" vertical="center"/>
    </xf>
    <xf numFmtId="0" fontId="11" fillId="0" borderId="23" xfId="3" applyFont="1" applyBorder="1" applyAlignment="1">
      <alignment vertical="center"/>
    </xf>
    <xf numFmtId="0" fontId="11" fillId="0" borderId="29" xfId="3" applyFont="1" applyBorder="1" applyAlignment="1">
      <alignment vertical="center"/>
    </xf>
    <xf numFmtId="0" fontId="11" fillId="0" borderId="24" xfId="3" applyFont="1" applyBorder="1" applyAlignment="1">
      <alignment vertical="center"/>
    </xf>
    <xf numFmtId="0" fontId="11" fillId="0" borderId="1" xfId="3" applyFont="1" applyBorder="1" applyAlignment="1">
      <alignment vertical="center" wrapText="1"/>
    </xf>
    <xf numFmtId="3" fontId="11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11" fillId="0" borderId="23" xfId="3" applyFont="1" applyBorder="1" applyAlignment="1">
      <alignment vertical="center" wrapText="1"/>
    </xf>
    <xf numFmtId="3" fontId="10" fillId="0" borderId="1" xfId="3" applyNumberFormat="1" applyFont="1" applyBorder="1" applyAlignment="1">
      <alignment horizontal="center" vertical="center"/>
    </xf>
    <xf numFmtId="3" fontId="11" fillId="0" borderId="1" xfId="3" applyNumberFormat="1" applyFont="1" applyBorder="1" applyAlignment="1">
      <alignment horizontal="center" vertical="center" wrapText="1"/>
    </xf>
    <xf numFmtId="3" fontId="11" fillId="0" borderId="7" xfId="3" applyNumberFormat="1" applyFont="1" applyBorder="1"/>
    <xf numFmtId="0" fontId="11" fillId="0" borderId="26" xfId="3" applyFont="1" applyBorder="1"/>
    <xf numFmtId="0" fontId="12" fillId="0" borderId="0" xfId="3" applyFont="1" applyAlignment="1">
      <alignment horizontal="center"/>
    </xf>
    <xf numFmtId="0" fontId="21" fillId="3" borderId="1" xfId="1" applyFont="1" applyFill="1" applyBorder="1" applyAlignment="1">
      <alignment vertical="center"/>
    </xf>
    <xf numFmtId="0" fontId="22" fillId="0" borderId="15" xfId="1" applyFont="1" applyBorder="1" applyAlignment="1">
      <alignment horizontal="left" vertical="center"/>
    </xf>
    <xf numFmtId="166" fontId="21" fillId="0" borderId="43" xfId="4" applyNumberFormat="1" applyFont="1" applyBorder="1" applyAlignment="1">
      <alignment horizontal="left" vertical="center"/>
    </xf>
    <xf numFmtId="165" fontId="21" fillId="0" borderId="43" xfId="2" applyNumberFormat="1" applyFont="1" applyBorder="1" applyAlignment="1">
      <alignment horizontal="left" vertical="center"/>
    </xf>
    <xf numFmtId="0" fontId="21" fillId="0" borderId="43" xfId="1" applyFont="1" applyBorder="1" applyAlignment="1">
      <alignment horizontal="left" vertical="center"/>
    </xf>
    <xf numFmtId="9" fontId="21" fillId="0" borderId="43" xfId="2" applyFont="1" applyBorder="1" applyAlignment="1">
      <alignment horizontal="left" vertical="center"/>
    </xf>
    <xf numFmtId="0" fontId="21" fillId="0" borderId="42" xfId="1" applyFont="1" applyBorder="1" applyAlignment="1">
      <alignment horizontal="left" vertical="center"/>
    </xf>
    <xf numFmtId="0" fontId="1" fillId="0" borderId="0" xfId="1" applyFont="1" applyAlignment="1">
      <alignment vertical="center"/>
    </xf>
    <xf numFmtId="0" fontId="21" fillId="0" borderId="1" xfId="1" applyFont="1" applyFill="1" applyBorder="1" applyAlignment="1">
      <alignment vertical="center"/>
    </xf>
    <xf numFmtId="0" fontId="21" fillId="0" borderId="35" xfId="1" applyFont="1" applyFill="1" applyBorder="1" applyAlignment="1">
      <alignment vertical="center" wrapText="1"/>
    </xf>
    <xf numFmtId="0" fontId="21" fillId="0" borderId="24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/>
    </xf>
    <xf numFmtId="9" fontId="21" fillId="0" borderId="1" xfId="2" applyFont="1" applyFill="1" applyBorder="1" applyAlignment="1">
      <alignment vertical="center"/>
    </xf>
    <xf numFmtId="0" fontId="21" fillId="0" borderId="23" xfId="1" applyFont="1" applyFill="1" applyBorder="1" applyAlignment="1">
      <alignment vertical="center"/>
    </xf>
    <xf numFmtId="0" fontId="9" fillId="0" borderId="35" xfId="1" applyFont="1" applyFill="1" applyBorder="1" applyAlignment="1">
      <alignment vertical="center" wrapText="1"/>
    </xf>
    <xf numFmtId="0" fontId="9" fillId="0" borderId="49" xfId="1" applyFont="1" applyFill="1" applyBorder="1" applyAlignment="1">
      <alignment vertical="center" wrapText="1"/>
    </xf>
    <xf numFmtId="166" fontId="9" fillId="0" borderId="38" xfId="4" applyNumberFormat="1" applyFont="1" applyFill="1" applyBorder="1" applyAlignment="1">
      <alignment vertical="center"/>
    </xf>
    <xf numFmtId="0" fontId="9" fillId="0" borderId="38" xfId="1" applyFont="1" applyFill="1" applyBorder="1" applyAlignment="1">
      <alignment vertical="center"/>
    </xf>
    <xf numFmtId="9" fontId="9" fillId="0" borderId="38" xfId="2" applyFont="1" applyFill="1" applyBorder="1" applyAlignment="1">
      <alignment vertical="center"/>
    </xf>
    <xf numFmtId="164" fontId="9" fillId="0" borderId="38" xfId="1" applyNumberFormat="1" applyFont="1" applyFill="1" applyBorder="1" applyAlignment="1">
      <alignment horizontal="center" vertical="center"/>
    </xf>
    <xf numFmtId="167" fontId="9" fillId="0" borderId="38" xfId="1" applyNumberFormat="1" applyFont="1" applyFill="1" applyBorder="1" applyAlignment="1">
      <alignment vertical="center"/>
    </xf>
    <xf numFmtId="0" fontId="21" fillId="0" borderId="50" xfId="1" applyFont="1" applyFill="1" applyBorder="1" applyAlignment="1">
      <alignment vertical="center"/>
    </xf>
    <xf numFmtId="0" fontId="9" fillId="0" borderId="24" xfId="1" applyFont="1" applyFill="1" applyBorder="1" applyAlignment="1">
      <alignment vertical="center" wrapText="1"/>
    </xf>
    <xf numFmtId="9" fontId="9" fillId="0" borderId="1" xfId="2" applyFont="1" applyFill="1" applyBorder="1" applyAlignment="1">
      <alignment vertical="center"/>
    </xf>
    <xf numFmtId="164" fontId="9" fillId="0" borderId="1" xfId="1" applyNumberFormat="1" applyFont="1" applyFill="1" applyBorder="1" applyAlignment="1">
      <alignment horizontal="center" vertical="center"/>
    </xf>
    <xf numFmtId="166" fontId="21" fillId="0" borderId="0" xfId="1" applyNumberFormat="1" applyFont="1" applyAlignment="1">
      <alignment horizontal="left"/>
    </xf>
    <xf numFmtId="44" fontId="21" fillId="0" borderId="0" xfId="1" applyNumberFormat="1" applyFont="1" applyAlignment="1">
      <alignment horizontal="left"/>
    </xf>
    <xf numFmtId="44" fontId="5" fillId="0" borderId="0" xfId="1" applyNumberFormat="1"/>
    <xf numFmtId="0" fontId="2" fillId="4" borderId="0" xfId="1" applyFont="1" applyFill="1" applyAlignment="1">
      <alignment vertical="center"/>
    </xf>
    <xf numFmtId="0" fontId="1" fillId="4" borderId="0" xfId="1" applyFont="1" applyFill="1" applyAlignment="1">
      <alignment vertical="center"/>
    </xf>
    <xf numFmtId="0" fontId="4" fillId="4" borderId="0" xfId="1" applyFont="1" applyFill="1" applyAlignment="1">
      <alignment vertical="center"/>
    </xf>
    <xf numFmtId="0" fontId="16" fillId="2" borderId="11" xfId="3" applyFont="1" applyFill="1" applyBorder="1" applyAlignment="1">
      <alignment horizontal="center"/>
    </xf>
    <xf numFmtId="0" fontId="16" fillId="2" borderId="12" xfId="3" applyFont="1" applyFill="1" applyBorder="1" applyAlignment="1">
      <alignment horizontal="center"/>
    </xf>
    <xf numFmtId="0" fontId="17" fillId="2" borderId="12" xfId="3" applyFont="1" applyFill="1" applyBorder="1" applyAlignment="1">
      <alignment horizontal="center"/>
    </xf>
    <xf numFmtId="0" fontId="16" fillId="2" borderId="13" xfId="3" applyFont="1" applyFill="1" applyBorder="1" applyAlignment="1">
      <alignment horizontal="center"/>
    </xf>
    <xf numFmtId="0" fontId="10" fillId="0" borderId="14" xfId="3" applyFont="1" applyBorder="1" applyAlignment="1">
      <alignment horizontal="left"/>
    </xf>
    <xf numFmtId="0" fontId="10" fillId="0" borderId="27" xfId="3" applyFont="1" applyBorder="1" applyAlignment="1">
      <alignment horizontal="left"/>
    </xf>
    <xf numFmtId="0" fontId="11" fillId="0" borderId="3" xfId="3" applyFont="1" applyBorder="1"/>
    <xf numFmtId="0" fontId="10" fillId="0" borderId="31" xfId="3" applyFont="1" applyBorder="1" applyAlignment="1">
      <alignment horizontal="left" wrapText="1"/>
    </xf>
    <xf numFmtId="0" fontId="7" fillId="0" borderId="6" xfId="3" applyBorder="1" applyAlignment="1">
      <alignment wrapText="1"/>
    </xf>
    <xf numFmtId="0" fontId="10" fillId="0" borderId="6" xfId="3" applyFont="1" applyBorder="1" applyAlignment="1">
      <alignment wrapText="1"/>
    </xf>
    <xf numFmtId="0" fontId="10" fillId="0" borderId="18" xfId="3" applyFont="1" applyBorder="1" applyAlignment="1">
      <alignment wrapText="1"/>
    </xf>
    <xf numFmtId="0" fontId="10" fillId="0" borderId="16" xfId="3" applyFont="1" applyBorder="1" applyAlignment="1">
      <alignment horizontal="left"/>
    </xf>
    <xf numFmtId="0" fontId="10" fillId="0" borderId="28" xfId="3" applyFont="1" applyBorder="1" applyAlignment="1">
      <alignment horizontal="left"/>
    </xf>
    <xf numFmtId="0" fontId="11" fillId="0" borderId="2" xfId="3" applyFont="1" applyBorder="1" applyAlignment="1">
      <alignment horizontal="left"/>
    </xf>
    <xf numFmtId="0" fontId="10" fillId="0" borderId="34" xfId="3" applyFont="1" applyBorder="1" applyAlignment="1">
      <alignment horizontal="left" wrapText="1"/>
    </xf>
    <xf numFmtId="0" fontId="10" fillId="0" borderId="5" xfId="3" applyFont="1" applyBorder="1" applyAlignment="1">
      <alignment horizontal="left" wrapText="1"/>
    </xf>
    <xf numFmtId="0" fontId="10" fillId="0" borderId="22" xfId="3" applyFont="1" applyBorder="1" applyAlignment="1">
      <alignment horizontal="left" wrapText="1"/>
    </xf>
    <xf numFmtId="0" fontId="8" fillId="0" borderId="19" xfId="3" applyFont="1" applyBorder="1" applyAlignment="1">
      <alignment horizontal="left" vertical="top" wrapText="1"/>
    </xf>
    <xf numFmtId="0" fontId="8" fillId="0" borderId="0" xfId="3" applyFont="1" applyAlignment="1">
      <alignment horizontal="left" vertical="top" wrapText="1"/>
    </xf>
    <xf numFmtId="0" fontId="8" fillId="0" borderId="20" xfId="3" applyFont="1" applyBorder="1" applyAlignment="1">
      <alignment horizontal="left" vertical="top" wrapText="1"/>
    </xf>
    <xf numFmtId="0" fontId="10" fillId="3" borderId="17" xfId="3" applyFont="1" applyFill="1" applyBorder="1"/>
    <xf numFmtId="0" fontId="10" fillId="3" borderId="6" xfId="3" applyFont="1" applyFill="1" applyBorder="1"/>
    <xf numFmtId="0" fontId="11" fillId="3" borderId="6" xfId="3" applyFont="1" applyFill="1" applyBorder="1"/>
    <xf numFmtId="0" fontId="11" fillId="3" borderId="18" xfId="3" applyFont="1" applyFill="1" applyBorder="1"/>
    <xf numFmtId="0" fontId="18" fillId="2" borderId="32" xfId="3" applyFont="1" applyFill="1" applyBorder="1" applyAlignment="1">
      <alignment horizontal="center" vertical="center" wrapText="1"/>
    </xf>
    <xf numFmtId="0" fontId="18" fillId="2" borderId="33" xfId="3" applyFont="1" applyFill="1" applyBorder="1" applyAlignment="1">
      <alignment horizontal="center" vertical="center" wrapText="1"/>
    </xf>
    <xf numFmtId="0" fontId="18" fillId="2" borderId="14" xfId="3" applyFont="1" applyFill="1" applyBorder="1" applyAlignment="1">
      <alignment horizontal="center" vertical="center" wrapText="1"/>
    </xf>
    <xf numFmtId="0" fontId="18" fillId="2" borderId="16" xfId="3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  <xf numFmtId="0" fontId="18" fillId="2" borderId="4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23" xfId="3" applyFont="1" applyFill="1" applyBorder="1" applyAlignment="1">
      <alignment horizontal="center" vertical="center" wrapText="1"/>
    </xf>
    <xf numFmtId="0" fontId="18" fillId="2" borderId="15" xfId="3" applyFont="1" applyFill="1" applyBorder="1" applyAlignment="1">
      <alignment horizontal="center" vertical="center" wrapText="1"/>
    </xf>
    <xf numFmtId="0" fontId="10" fillId="0" borderId="25" xfId="3" applyFont="1" applyBorder="1" applyAlignment="1">
      <alignment horizontal="center"/>
    </xf>
    <xf numFmtId="0" fontId="10" fillId="0" borderId="10" xfId="3" applyFont="1" applyBorder="1" applyAlignment="1">
      <alignment horizontal="center"/>
    </xf>
    <xf numFmtId="0" fontId="11" fillId="0" borderId="9" xfId="3" applyFont="1" applyBorder="1" applyAlignment="1">
      <alignment horizontal="center"/>
    </xf>
    <xf numFmtId="0" fontId="10" fillId="0" borderId="8" xfId="3" applyFont="1" applyBorder="1"/>
    <xf numFmtId="0" fontId="11" fillId="0" borderId="10" xfId="3" applyFont="1" applyBorder="1"/>
    <xf numFmtId="0" fontId="11" fillId="0" borderId="9" xfId="3" applyFont="1" applyBorder="1"/>
    <xf numFmtId="0" fontId="8" fillId="0" borderId="25" xfId="3" applyFont="1" applyBorder="1" applyAlignment="1">
      <alignment horizontal="left" vertical="top" wrapText="1"/>
    </xf>
    <xf numFmtId="0" fontId="8" fillId="0" borderId="10" xfId="3" applyFont="1" applyBorder="1" applyAlignment="1">
      <alignment horizontal="left" vertical="top" wrapText="1"/>
    </xf>
    <xf numFmtId="0" fontId="9" fillId="0" borderId="10" xfId="3" applyFont="1" applyBorder="1" applyAlignment="1">
      <alignment horizontal="left" vertical="top" wrapText="1"/>
    </xf>
    <xf numFmtId="0" fontId="9" fillId="0" borderId="30" xfId="3" applyFont="1" applyBorder="1" applyAlignment="1">
      <alignment horizontal="left" vertical="top" wrapText="1"/>
    </xf>
    <xf numFmtId="0" fontId="8" fillId="0" borderId="30" xfId="3" applyFont="1" applyBorder="1" applyAlignment="1">
      <alignment horizontal="left" vertical="top" wrapText="1"/>
    </xf>
    <xf numFmtId="0" fontId="15" fillId="0" borderId="25" xfId="3" applyFont="1" applyBorder="1" applyAlignment="1">
      <alignment horizontal="left" vertical="top" wrapText="1"/>
    </xf>
    <xf numFmtId="0" fontId="15" fillId="0" borderId="10" xfId="3" applyFont="1" applyBorder="1" applyAlignment="1">
      <alignment horizontal="left" vertical="top" wrapText="1"/>
    </xf>
    <xf numFmtId="0" fontId="8" fillId="0" borderId="19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9" fillId="0" borderId="0" xfId="3" applyFont="1" applyAlignment="1">
      <alignment horizontal="left" vertical="center" wrapText="1"/>
    </xf>
    <xf numFmtId="0" fontId="9" fillId="0" borderId="20" xfId="3" applyFont="1" applyBorder="1" applyAlignment="1">
      <alignment horizontal="left" vertical="center" wrapText="1"/>
    </xf>
    <xf numFmtId="0" fontId="8" fillId="0" borderId="25" xfId="3" applyFont="1" applyBorder="1" applyAlignment="1">
      <alignment horizontal="left" wrapText="1"/>
    </xf>
    <xf numFmtId="0" fontId="8" fillId="0" borderId="10" xfId="3" applyFont="1" applyBorder="1" applyAlignment="1">
      <alignment horizontal="left" wrapText="1"/>
    </xf>
    <xf numFmtId="0" fontId="9" fillId="0" borderId="10" xfId="3" applyFont="1" applyBorder="1" applyAlignment="1">
      <alignment horizontal="left" wrapText="1"/>
    </xf>
    <xf numFmtId="0" fontId="9" fillId="0" borderId="30" xfId="3" applyFont="1" applyBorder="1" applyAlignment="1">
      <alignment horizontal="left" wrapText="1"/>
    </xf>
    <xf numFmtId="0" fontId="22" fillId="0" borderId="31" xfId="1" applyFont="1" applyBorder="1" applyAlignment="1">
      <alignment horizontal="right" vertical="center"/>
    </xf>
    <xf numFmtId="0" fontId="22" fillId="0" borderId="6" xfId="1" applyFont="1" applyBorder="1" applyAlignment="1">
      <alignment horizontal="right" vertical="center"/>
    </xf>
    <xf numFmtId="0" fontId="21" fillId="0" borderId="25" xfId="1" applyFont="1" applyBorder="1" applyAlignment="1">
      <alignment horizontal="left" vertical="top" wrapText="1"/>
    </xf>
    <xf numFmtId="0" fontId="21" fillId="0" borderId="10" xfId="1" applyFont="1" applyBorder="1" applyAlignment="1">
      <alignment horizontal="left" vertical="top" wrapText="1"/>
    </xf>
    <xf numFmtId="0" fontId="21" fillId="0" borderId="30" xfId="1" applyFont="1" applyBorder="1" applyAlignment="1">
      <alignment horizontal="left" vertical="top" wrapText="1"/>
    </xf>
    <xf numFmtId="0" fontId="21" fillId="0" borderId="25" xfId="1" applyFont="1" applyBorder="1" applyAlignment="1">
      <alignment horizontal="left" vertical="top"/>
    </xf>
    <xf numFmtId="0" fontId="21" fillId="0" borderId="10" xfId="1" applyFont="1" applyBorder="1" applyAlignment="1">
      <alignment horizontal="left" vertical="top"/>
    </xf>
    <xf numFmtId="0" fontId="21" fillId="0" borderId="30" xfId="1" applyFont="1" applyBorder="1" applyAlignment="1">
      <alignment horizontal="left" vertical="top"/>
    </xf>
    <xf numFmtId="0" fontId="18" fillId="2" borderId="23" xfId="1" applyFont="1" applyFill="1" applyBorder="1" applyAlignment="1">
      <alignment horizontal="center" vertical="center" wrapText="1"/>
    </xf>
    <xf numFmtId="0" fontId="18" fillId="2" borderId="15" xfId="1" applyFont="1" applyFill="1" applyBorder="1" applyAlignment="1">
      <alignment horizontal="center" vertical="center" wrapText="1"/>
    </xf>
    <xf numFmtId="0" fontId="18" fillId="2" borderId="35" xfId="1" applyFont="1" applyFill="1" applyBorder="1" applyAlignment="1">
      <alignment horizontal="center" vertical="center" wrapText="1"/>
    </xf>
    <xf numFmtId="0" fontId="18" fillId="2" borderId="29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40" xfId="1" applyFont="1" applyFill="1" applyBorder="1" applyAlignment="1">
      <alignment horizontal="center" vertical="center" wrapText="1"/>
    </xf>
    <xf numFmtId="0" fontId="18" fillId="2" borderId="16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41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2" fillId="0" borderId="47" xfId="1" applyFont="1" applyBorder="1" applyAlignment="1">
      <alignment horizontal="left" vertical="center"/>
    </xf>
    <xf numFmtId="0" fontId="22" fillId="0" borderId="41" xfId="1" applyFont="1" applyBorder="1" applyAlignment="1">
      <alignment horizontal="left" vertical="center"/>
    </xf>
    <xf numFmtId="0" fontId="22" fillId="0" borderId="29" xfId="1" applyFont="1" applyBorder="1" applyAlignment="1">
      <alignment horizontal="left" vertical="center"/>
    </xf>
    <xf numFmtId="0" fontId="22" fillId="0" borderId="6" xfId="1" applyFont="1" applyBorder="1" applyAlignment="1">
      <alignment horizontal="left" vertical="center"/>
    </xf>
    <xf numFmtId="0" fontId="22" fillId="0" borderId="27" xfId="1" applyFont="1" applyBorder="1" applyAlignment="1">
      <alignment horizontal="left" vertical="center"/>
    </xf>
    <xf numFmtId="0" fontId="22" fillId="0" borderId="35" xfId="1" applyFont="1" applyBorder="1" applyAlignment="1">
      <alignment horizontal="left" vertical="center" wrapText="1"/>
    </xf>
    <xf numFmtId="0" fontId="22" fillId="0" borderId="41" xfId="1" applyFont="1" applyBorder="1" applyAlignment="1">
      <alignment horizontal="left" vertical="center" wrapText="1"/>
    </xf>
    <xf numFmtId="0" fontId="22" fillId="0" borderId="46" xfId="1" applyFont="1" applyBorder="1" applyAlignment="1">
      <alignment horizontal="left" vertical="center" wrapText="1"/>
    </xf>
    <xf numFmtId="0" fontId="22" fillId="0" borderId="45" xfId="1" applyFont="1" applyBorder="1" applyAlignment="1">
      <alignment horizontal="left" vertical="center"/>
    </xf>
    <xf numFmtId="0" fontId="22" fillId="0" borderId="43" xfId="1" applyFont="1" applyBorder="1" applyAlignment="1">
      <alignment horizontal="left" vertical="center"/>
    </xf>
    <xf numFmtId="0" fontId="22" fillId="0" borderId="44" xfId="1" applyFont="1" applyBorder="1" applyAlignment="1">
      <alignment horizontal="left" vertical="center"/>
    </xf>
  </cellXfs>
  <cellStyles count="6">
    <cellStyle name="Moeda 2" xfId="4" xr:uid="{4D957D58-8EE1-4899-B041-2B8B5A8471BD}"/>
    <cellStyle name="Normal" xfId="0" builtinId="0"/>
    <cellStyle name="Normal 2" xfId="1" xr:uid="{9097878D-9982-4D66-8FC1-A09BAB553A6E}"/>
    <cellStyle name="Normal 3" xfId="3" xr:uid="{D1709264-10DA-4BEC-A138-CA81CC572F29}"/>
    <cellStyle name="Porcentagem 2" xfId="2" xr:uid="{39DA7DD2-0D66-4F0C-91E2-E31A8B0AC518}"/>
    <cellStyle name="Vírgula 2" xfId="5" xr:uid="{6C9BC724-8F7A-4B0B-A69A-CA313F00E21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5731-31E8-411E-BCDE-0CF38D883659}">
  <sheetPr>
    <pageSetUpPr fitToPage="1"/>
  </sheetPr>
  <dimension ref="A1:O82"/>
  <sheetViews>
    <sheetView tabSelected="1" zoomScale="80" zoomScaleNormal="80" workbookViewId="0">
      <selection activeCell="N19" sqref="N19"/>
    </sheetView>
  </sheetViews>
  <sheetFormatPr defaultColWidth="9.19921875" defaultRowHeight="12.75" x14ac:dyDescent="0.35"/>
  <cols>
    <col min="1" max="1" width="2.46484375" style="83" customWidth="1"/>
    <col min="2" max="2" width="5.19921875" style="83" customWidth="1"/>
    <col min="3" max="3" width="4.796875" style="83" customWidth="1"/>
    <col min="4" max="4" width="45.796875" style="83" customWidth="1"/>
    <col min="5" max="5" width="11.19921875" style="83" customWidth="1"/>
    <col min="6" max="6" width="11.796875" style="83" customWidth="1"/>
    <col min="7" max="7" width="13.53125" style="83" customWidth="1"/>
    <col min="8" max="9" width="9.19921875" style="83" customWidth="1"/>
    <col min="10" max="10" width="16.796875" style="83" customWidth="1"/>
    <col min="11" max="11" width="11.53125" style="83" customWidth="1"/>
    <col min="12" max="12" width="53.796875" style="83" customWidth="1"/>
    <col min="13" max="14" width="9.19921875" style="83"/>
    <col min="15" max="15" width="0" style="83" hidden="1" customWidth="1"/>
    <col min="16" max="16384" width="9.19921875" style="83"/>
  </cols>
  <sheetData>
    <row r="1" spans="1:15" ht="20.25" customHeight="1" x14ac:dyDescent="0.4">
      <c r="B1" s="84"/>
      <c r="C1" s="84"/>
      <c r="D1" s="84"/>
      <c r="E1" s="84"/>
      <c r="F1" s="84"/>
      <c r="G1" s="84"/>
      <c r="H1" s="85"/>
      <c r="J1" s="85" t="s">
        <v>11</v>
      </c>
      <c r="K1" s="85"/>
      <c r="L1" s="85"/>
    </row>
    <row r="2" spans="1:15" ht="20.25" customHeight="1" x14ac:dyDescent="0.4">
      <c r="B2" s="84"/>
      <c r="C2" s="84"/>
      <c r="D2" s="84"/>
      <c r="E2" s="84"/>
      <c r="F2" s="84"/>
      <c r="G2" s="84"/>
      <c r="H2" s="85"/>
      <c r="I2" s="85"/>
      <c r="J2" s="85" t="s">
        <v>12</v>
      </c>
      <c r="K2" s="85"/>
      <c r="L2" s="85"/>
    </row>
    <row r="3" spans="1:15" ht="22.5" customHeight="1" thickBot="1" x14ac:dyDescent="0.4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5" ht="21" customHeight="1" x14ac:dyDescent="0.5">
      <c r="B4" s="149" t="s">
        <v>13</v>
      </c>
      <c r="C4" s="150"/>
      <c r="D4" s="151"/>
      <c r="E4" s="150"/>
      <c r="F4" s="150"/>
      <c r="G4" s="150"/>
      <c r="H4" s="150"/>
      <c r="I4" s="150"/>
      <c r="J4" s="150"/>
      <c r="K4" s="150"/>
      <c r="L4" s="152"/>
    </row>
    <row r="5" spans="1:15" ht="27" customHeight="1" x14ac:dyDescent="0.45">
      <c r="B5" s="153" t="s">
        <v>33</v>
      </c>
      <c r="C5" s="154"/>
      <c r="D5" s="155"/>
      <c r="E5" s="155"/>
      <c r="F5" s="155"/>
      <c r="G5" s="156" t="s">
        <v>47</v>
      </c>
      <c r="H5" s="157"/>
      <c r="I5" s="157"/>
      <c r="J5" s="157"/>
      <c r="K5" s="158" t="s">
        <v>48</v>
      </c>
      <c r="L5" s="159"/>
    </row>
    <row r="6" spans="1:15" ht="29.55" customHeight="1" x14ac:dyDescent="0.45">
      <c r="B6" s="160" t="s">
        <v>34</v>
      </c>
      <c r="C6" s="161"/>
      <c r="D6" s="162"/>
      <c r="E6" s="162"/>
      <c r="F6" s="162"/>
      <c r="G6" s="163" t="s">
        <v>35</v>
      </c>
      <c r="H6" s="164"/>
      <c r="I6" s="164"/>
      <c r="J6" s="164"/>
      <c r="K6" s="164"/>
      <c r="L6" s="165"/>
    </row>
    <row r="7" spans="1:15" ht="21" customHeight="1" x14ac:dyDescent="0.45">
      <c r="B7" s="169" t="s">
        <v>149</v>
      </c>
      <c r="C7" s="170"/>
      <c r="D7" s="171"/>
      <c r="E7" s="171"/>
      <c r="F7" s="171"/>
      <c r="G7" s="171"/>
      <c r="H7" s="171"/>
      <c r="I7" s="171"/>
      <c r="J7" s="171"/>
      <c r="K7" s="171"/>
      <c r="L7" s="172"/>
      <c r="O7" s="86" t="s">
        <v>20</v>
      </c>
    </row>
    <row r="8" spans="1:15" ht="22.5" customHeight="1" x14ac:dyDescent="0.45">
      <c r="A8" s="83" t="s">
        <v>3</v>
      </c>
      <c r="B8" s="87" t="s">
        <v>43</v>
      </c>
      <c r="C8" s="88"/>
      <c r="D8" s="89"/>
      <c r="E8" s="89" t="s">
        <v>49</v>
      </c>
      <c r="F8" s="90"/>
      <c r="G8" s="90"/>
      <c r="H8" s="90"/>
      <c r="I8" s="89" t="s">
        <v>4</v>
      </c>
      <c r="J8" s="90"/>
      <c r="K8" s="40">
        <f>E18</f>
        <v>152000</v>
      </c>
      <c r="L8" s="91"/>
      <c r="O8" s="86" t="s">
        <v>21</v>
      </c>
    </row>
    <row r="9" spans="1:15" ht="12" customHeight="1" x14ac:dyDescent="0.45">
      <c r="B9" s="92"/>
      <c r="C9" s="93"/>
      <c r="D9" s="93"/>
      <c r="E9" s="93"/>
      <c r="F9" s="93"/>
      <c r="G9" s="93"/>
      <c r="H9" s="93"/>
      <c r="I9" s="93"/>
      <c r="J9" s="93"/>
      <c r="K9" s="93"/>
      <c r="L9" s="94"/>
      <c r="O9" s="86" t="s">
        <v>22</v>
      </c>
    </row>
    <row r="10" spans="1:15" s="86" customFormat="1" ht="40.5" customHeight="1" x14ac:dyDescent="0.35">
      <c r="A10" s="95"/>
      <c r="B10" s="173" t="s">
        <v>14</v>
      </c>
      <c r="C10" s="175" t="s">
        <v>7</v>
      </c>
      <c r="D10" s="177" t="s">
        <v>15</v>
      </c>
      <c r="E10" s="179" t="s">
        <v>31</v>
      </c>
      <c r="F10" s="179" t="s">
        <v>19</v>
      </c>
      <c r="G10" s="179" t="s">
        <v>29</v>
      </c>
      <c r="H10" s="179" t="s">
        <v>0</v>
      </c>
      <c r="I10" s="179"/>
      <c r="J10" s="177" t="s">
        <v>32</v>
      </c>
      <c r="K10" s="179" t="s">
        <v>16</v>
      </c>
      <c r="L10" s="180" t="s">
        <v>2</v>
      </c>
      <c r="M10" s="96"/>
      <c r="N10" s="96"/>
      <c r="O10" s="96" t="s">
        <v>23</v>
      </c>
    </row>
    <row r="11" spans="1:15" ht="54" customHeight="1" x14ac:dyDescent="0.35">
      <c r="A11" s="97"/>
      <c r="B11" s="174"/>
      <c r="C11" s="176"/>
      <c r="D11" s="178"/>
      <c r="E11" s="177"/>
      <c r="F11" s="177"/>
      <c r="G11" s="177"/>
      <c r="H11" s="98" t="s">
        <v>6</v>
      </c>
      <c r="I11" s="98" t="s">
        <v>1</v>
      </c>
      <c r="J11" s="178"/>
      <c r="K11" s="177"/>
      <c r="L11" s="181"/>
      <c r="M11" s="99"/>
      <c r="N11" s="99"/>
      <c r="O11" s="96" t="s">
        <v>24</v>
      </c>
    </row>
    <row r="12" spans="1:15" ht="14.25" x14ac:dyDescent="0.35">
      <c r="A12" s="97"/>
      <c r="B12" s="100">
        <v>1</v>
      </c>
      <c r="C12" s="101"/>
      <c r="D12" s="102" t="s">
        <v>42</v>
      </c>
      <c r="E12" s="103"/>
      <c r="F12" s="104"/>
      <c r="G12" s="103"/>
      <c r="H12" s="103"/>
      <c r="I12" s="103"/>
      <c r="J12" s="105"/>
      <c r="K12" s="103"/>
      <c r="L12" s="106"/>
      <c r="O12" s="86" t="s">
        <v>25</v>
      </c>
    </row>
    <row r="13" spans="1:15" ht="14.25" x14ac:dyDescent="0.35">
      <c r="A13" s="97"/>
      <c r="B13" s="100">
        <v>1.1000000000000001</v>
      </c>
      <c r="C13" s="107"/>
      <c r="D13" s="102" t="s">
        <v>36</v>
      </c>
      <c r="E13" s="103"/>
      <c r="F13" s="104"/>
      <c r="G13" s="103"/>
      <c r="H13" s="103"/>
      <c r="I13" s="103"/>
      <c r="J13" s="105"/>
      <c r="K13" s="103"/>
      <c r="L13" s="106"/>
      <c r="O13" s="86"/>
    </row>
    <row r="14" spans="1:15" ht="14.25" x14ac:dyDescent="0.35">
      <c r="A14" s="97"/>
      <c r="B14" s="108" t="s">
        <v>37</v>
      </c>
      <c r="C14" s="107"/>
      <c r="D14" s="109" t="s">
        <v>38</v>
      </c>
      <c r="E14" s="110">
        <v>116800</v>
      </c>
      <c r="F14" s="104" t="s">
        <v>23</v>
      </c>
      <c r="G14" s="103" t="s">
        <v>27</v>
      </c>
      <c r="H14" s="104">
        <v>100</v>
      </c>
      <c r="I14" s="104">
        <v>0</v>
      </c>
      <c r="J14" s="111" t="s">
        <v>123</v>
      </c>
      <c r="K14" s="103" t="s">
        <v>27</v>
      </c>
      <c r="L14" s="112" t="s">
        <v>45</v>
      </c>
      <c r="O14" s="86"/>
    </row>
    <row r="15" spans="1:15" ht="14.25" x14ac:dyDescent="0.35">
      <c r="A15" s="97"/>
      <c r="B15" s="100">
        <v>1.2</v>
      </c>
      <c r="C15" s="101"/>
      <c r="D15" s="102" t="s">
        <v>39</v>
      </c>
      <c r="E15" s="113"/>
      <c r="F15" s="104"/>
      <c r="G15" s="103"/>
      <c r="H15" s="104"/>
      <c r="I15" s="104"/>
      <c r="J15" s="111"/>
      <c r="K15" s="103"/>
      <c r="L15" s="106"/>
      <c r="O15" s="86"/>
    </row>
    <row r="16" spans="1:15" ht="42.75" x14ac:dyDescent="0.35">
      <c r="A16" s="97"/>
      <c r="B16" s="108" t="s">
        <v>40</v>
      </c>
      <c r="C16" s="107"/>
      <c r="D16" s="109" t="s">
        <v>41</v>
      </c>
      <c r="E16" s="114">
        <v>35200</v>
      </c>
      <c r="F16" s="104" t="s">
        <v>44</v>
      </c>
      <c r="G16" s="103" t="s">
        <v>26</v>
      </c>
      <c r="H16" s="104">
        <v>100</v>
      </c>
      <c r="I16" s="104">
        <v>0</v>
      </c>
      <c r="J16" s="111" t="s">
        <v>123</v>
      </c>
      <c r="K16" s="103" t="s">
        <v>27</v>
      </c>
      <c r="L16" s="112" t="s">
        <v>46</v>
      </c>
      <c r="O16" s="86"/>
    </row>
    <row r="17" spans="1:15" ht="14.65" thickBot="1" x14ac:dyDescent="0.4">
      <c r="A17" s="97"/>
      <c r="B17" s="108"/>
      <c r="C17" s="107"/>
      <c r="D17" s="109"/>
      <c r="E17" s="110"/>
      <c r="F17" s="103"/>
      <c r="G17" s="103"/>
      <c r="H17" s="103"/>
      <c r="I17" s="103"/>
      <c r="J17" s="111"/>
      <c r="K17" s="103"/>
      <c r="L17" s="106"/>
      <c r="O17" s="86"/>
    </row>
    <row r="18" spans="1:15" ht="19.5" customHeight="1" thickBot="1" x14ac:dyDescent="0.5">
      <c r="A18" s="97"/>
      <c r="B18" s="182" t="s">
        <v>5</v>
      </c>
      <c r="C18" s="183"/>
      <c r="D18" s="184"/>
      <c r="E18" s="115">
        <f>SUM(E12:E17)</f>
        <v>152000</v>
      </c>
      <c r="F18" s="185" t="s">
        <v>151</v>
      </c>
      <c r="G18" s="186"/>
      <c r="H18" s="187"/>
      <c r="I18" s="185" t="s">
        <v>148</v>
      </c>
      <c r="J18" s="186"/>
      <c r="K18" s="187"/>
      <c r="L18" s="116"/>
    </row>
    <row r="19" spans="1:15" ht="58.5" customHeight="1" thickBot="1" x14ac:dyDescent="0.4">
      <c r="A19" s="97"/>
      <c r="B19" s="188" t="s">
        <v>17</v>
      </c>
      <c r="C19" s="189"/>
      <c r="D19" s="190"/>
      <c r="E19" s="190"/>
      <c r="F19" s="190"/>
      <c r="G19" s="190"/>
      <c r="H19" s="190"/>
      <c r="I19" s="190"/>
      <c r="J19" s="190"/>
      <c r="K19" s="190"/>
      <c r="L19" s="191"/>
    </row>
    <row r="20" spans="1:15" ht="21.75" customHeight="1" thickBot="1" x14ac:dyDescent="0.4">
      <c r="A20" s="97"/>
      <c r="B20" s="166" t="s">
        <v>8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8"/>
    </row>
    <row r="21" spans="1:15" ht="39" customHeight="1" thickBot="1" x14ac:dyDescent="0.4">
      <c r="A21" s="97"/>
      <c r="B21" s="188" t="s">
        <v>9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92"/>
    </row>
    <row r="22" spans="1:15" ht="26.25" customHeight="1" thickBot="1" x14ac:dyDescent="0.4">
      <c r="A22" s="97"/>
      <c r="B22" s="193" t="s">
        <v>18</v>
      </c>
      <c r="C22" s="194"/>
      <c r="D22" s="190"/>
      <c r="E22" s="190"/>
      <c r="F22" s="190"/>
      <c r="G22" s="190"/>
      <c r="H22" s="190"/>
      <c r="I22" s="190"/>
      <c r="J22" s="190"/>
      <c r="K22" s="190"/>
      <c r="L22" s="191"/>
    </row>
    <row r="23" spans="1:15" ht="26.25" customHeight="1" thickBot="1" x14ac:dyDescent="0.4">
      <c r="A23" s="97"/>
      <c r="B23" s="193" t="s">
        <v>30</v>
      </c>
      <c r="C23" s="194"/>
      <c r="D23" s="190"/>
      <c r="E23" s="190"/>
      <c r="F23" s="190"/>
      <c r="G23" s="190"/>
      <c r="H23" s="190"/>
      <c r="I23" s="190"/>
      <c r="J23" s="190"/>
      <c r="K23" s="190"/>
      <c r="L23" s="191"/>
    </row>
    <row r="24" spans="1:15" ht="29.25" customHeight="1" thickBot="1" x14ac:dyDescent="0.4">
      <c r="A24" s="97"/>
      <c r="B24" s="195" t="s">
        <v>28</v>
      </c>
      <c r="C24" s="196"/>
      <c r="D24" s="197"/>
      <c r="E24" s="197"/>
      <c r="F24" s="197"/>
      <c r="G24" s="197"/>
      <c r="H24" s="197"/>
      <c r="I24" s="197"/>
      <c r="J24" s="197"/>
      <c r="K24" s="197"/>
      <c r="L24" s="198"/>
    </row>
    <row r="25" spans="1:15" ht="30" customHeight="1" thickBot="1" x14ac:dyDescent="0.45">
      <c r="A25" s="97"/>
      <c r="B25" s="199" t="s">
        <v>10</v>
      </c>
      <c r="C25" s="200"/>
      <c r="D25" s="201"/>
      <c r="E25" s="201"/>
      <c r="F25" s="201"/>
      <c r="G25" s="201"/>
      <c r="H25" s="201"/>
      <c r="I25" s="201"/>
      <c r="J25" s="201"/>
      <c r="K25" s="201"/>
      <c r="L25" s="202"/>
    </row>
    <row r="26" spans="1:15" ht="13.5" x14ac:dyDescent="0.35">
      <c r="A26" s="97"/>
      <c r="B26" s="84"/>
      <c r="C26" s="84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1:15" x14ac:dyDescent="0.3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5" x14ac:dyDescent="0.3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5" x14ac:dyDescent="0.3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5" x14ac:dyDescent="0.3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5" x14ac:dyDescent="0.3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5" x14ac:dyDescent="0.3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x14ac:dyDescent="0.3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x14ac:dyDescent="0.3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x14ac:dyDescent="0.3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x14ac:dyDescent="0.3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x14ac:dyDescent="0.3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x14ac:dyDescent="0.3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1:12" x14ac:dyDescent="0.3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x14ac:dyDescent="0.3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x14ac:dyDescent="0.3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x14ac:dyDescent="0.3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x14ac:dyDescent="0.3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x14ac:dyDescent="0.3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x14ac:dyDescent="0.3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x14ac:dyDescent="0.3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x14ac:dyDescent="0.3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x14ac:dyDescent="0.3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x14ac:dyDescent="0.3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spans="1:12" x14ac:dyDescent="0.3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</row>
    <row r="57" spans="1:12" x14ac:dyDescent="0.3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spans="1:12" x14ac:dyDescent="0.3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1:12" x14ac:dyDescent="0.3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1:12" x14ac:dyDescent="0.3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</row>
    <row r="61" spans="1:12" x14ac:dyDescent="0.3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</row>
    <row r="62" spans="1:12" x14ac:dyDescent="0.3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</row>
    <row r="63" spans="1:12" x14ac:dyDescent="0.3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</row>
    <row r="64" spans="1:12" x14ac:dyDescent="0.3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</row>
    <row r="65" spans="1:12" x14ac:dyDescent="0.3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</row>
    <row r="66" spans="1:12" x14ac:dyDescent="0.3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</row>
    <row r="67" spans="1:12" x14ac:dyDescent="0.3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</row>
    <row r="68" spans="1:12" x14ac:dyDescent="0.3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</row>
    <row r="69" spans="1:12" x14ac:dyDescent="0.3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</row>
    <row r="70" spans="1:12" x14ac:dyDescent="0.3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1:12" x14ac:dyDescent="0.3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</row>
    <row r="72" spans="1:12" x14ac:dyDescent="0.3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</row>
    <row r="73" spans="1:12" x14ac:dyDescent="0.3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</row>
    <row r="74" spans="1:12" x14ac:dyDescent="0.3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</row>
    <row r="75" spans="1:12" x14ac:dyDescent="0.3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</row>
    <row r="76" spans="1:12" x14ac:dyDescent="0.3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</row>
    <row r="77" spans="1:12" x14ac:dyDescent="0.3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</row>
    <row r="78" spans="1:12" x14ac:dyDescent="0.3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</row>
    <row r="79" spans="1:12" x14ac:dyDescent="0.3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</row>
    <row r="80" spans="1:12" x14ac:dyDescent="0.3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</row>
    <row r="81" spans="1:12" x14ac:dyDescent="0.3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</row>
    <row r="82" spans="1:12" x14ac:dyDescent="0.3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</row>
  </sheetData>
  <sheetProtection algorithmName="SHA-512" hashValue="tNrM+Mww8AQ42GeUbScMeiRrojM4BNuEbYWu0dqJmL9zA0vxk0ttxZuwNXvf31U4zyBOww8ccX564HddqsdNCg==" saltValue="E/lwLNbjnUEpV88k58rwlg==" spinCount="100000" sheet="1" objects="1" scenarios="1"/>
  <mergeCells count="27">
    <mergeCell ref="B21:L21"/>
    <mergeCell ref="B22:L22"/>
    <mergeCell ref="B23:L23"/>
    <mergeCell ref="B24:L24"/>
    <mergeCell ref="B25:L25"/>
    <mergeCell ref="B20:L20"/>
    <mergeCell ref="B7:L7"/>
    <mergeCell ref="B10:B11"/>
    <mergeCell ref="C10:C11"/>
    <mergeCell ref="D10:D11"/>
    <mergeCell ref="E10:E11"/>
    <mergeCell ref="F10:F11"/>
    <mergeCell ref="G10:G11"/>
    <mergeCell ref="H10:I10"/>
    <mergeCell ref="J10:J11"/>
    <mergeCell ref="K10:K11"/>
    <mergeCell ref="L10:L11"/>
    <mergeCell ref="B18:D18"/>
    <mergeCell ref="F18:H18"/>
    <mergeCell ref="I18:K18"/>
    <mergeCell ref="B19:L19"/>
    <mergeCell ref="B4:L4"/>
    <mergeCell ref="B5:F5"/>
    <mergeCell ref="G5:J5"/>
    <mergeCell ref="K5:L5"/>
    <mergeCell ref="B6:F6"/>
    <mergeCell ref="G6:L6"/>
  </mergeCells>
  <dataValidations count="2">
    <dataValidation type="list" allowBlank="1" showInputMessage="1" showErrorMessage="1" sqref="G12:G13 G15:G17" xr:uid="{17E56DD1-F4AD-4425-9DF2-E261D1657F70}">
      <formula1>$O$17:$O$17</formula1>
    </dataValidation>
    <dataValidation type="list" allowBlank="1" showInputMessage="1" showErrorMessage="1" sqref="F17 F12:F15" xr:uid="{3BF881E3-976F-45F3-840D-49CB46239A28}">
      <formula1>$O$7:$O$16</formula1>
    </dataValidation>
  </dataValidations>
  <printOptions horizontalCentered="1"/>
  <pageMargins left="0.25" right="0.25" top="0.75" bottom="0.75" header="0.3" footer="0.3"/>
  <pageSetup scale="53" orientation="portrait" r:id="rId1"/>
  <headerFooter alignWithMargins="0">
    <oddHeader xml:space="preserve">&amp;R&amp;8Banco Interamericano de Desarrollo
</oddHeader>
    <oddFooter>&amp;L 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06CED-BA41-4692-A082-76E5CAA0C576}">
  <dimension ref="A1:U50"/>
  <sheetViews>
    <sheetView topLeftCell="A7" zoomScale="60" zoomScaleNormal="60" workbookViewId="0">
      <selection activeCell="U18" sqref="U18"/>
    </sheetView>
  </sheetViews>
  <sheetFormatPr defaultColWidth="8.86328125" defaultRowHeight="14.25" outlineLevelRow="1" x14ac:dyDescent="0.45"/>
  <cols>
    <col min="1" max="1" width="16.86328125" style="1" customWidth="1"/>
    <col min="2" max="2" width="23.53125" style="1" customWidth="1"/>
    <col min="3" max="3" width="19.33203125" style="1" customWidth="1"/>
    <col min="4" max="4" width="45.86328125" style="1" customWidth="1"/>
    <col min="5" max="5" width="12" style="1" customWidth="1"/>
    <col min="6" max="6" width="13.19921875" style="1" customWidth="1"/>
    <col min="7" max="7" width="17.46484375" style="1" customWidth="1"/>
    <col min="8" max="8" width="13.1328125" style="1" customWidth="1"/>
    <col min="9" max="9" width="6.86328125" style="3" customWidth="1"/>
    <col min="10" max="10" width="13.1328125" style="1" customWidth="1"/>
    <col min="11" max="11" width="6" style="2" customWidth="1"/>
    <col min="12" max="14" width="13.796875" style="1" customWidth="1"/>
    <col min="15" max="15" width="30.86328125" style="1" customWidth="1"/>
    <col min="16" max="16" width="8.86328125" style="1" hidden="1" customWidth="1"/>
    <col min="17" max="17" width="0" style="1" hidden="1" customWidth="1"/>
    <col min="18" max="18" width="9" style="1" customWidth="1"/>
    <col min="19" max="19" width="0.46484375" style="1" hidden="1" customWidth="1"/>
    <col min="20" max="16384" width="8.86328125" style="1"/>
  </cols>
  <sheetData>
    <row r="1" spans="1:21" ht="14.75" customHeight="1" x14ac:dyDescent="0.45">
      <c r="A1" s="33"/>
      <c r="B1" s="33"/>
      <c r="C1" s="33"/>
      <c r="D1" s="33"/>
      <c r="E1" s="33"/>
      <c r="F1" s="33"/>
      <c r="G1" s="33"/>
      <c r="H1" s="33"/>
      <c r="I1" s="39"/>
      <c r="J1" s="33"/>
      <c r="K1" s="38"/>
      <c r="L1" s="33"/>
      <c r="M1" s="33" t="s">
        <v>117</v>
      </c>
      <c r="N1" s="33"/>
      <c r="O1" s="33"/>
    </row>
    <row r="2" spans="1:21" ht="14.75" customHeight="1" x14ac:dyDescent="0.45">
      <c r="A2" s="33"/>
      <c r="B2" s="33"/>
      <c r="C2" s="33"/>
      <c r="D2" s="33"/>
      <c r="E2" s="33"/>
      <c r="F2" s="33"/>
      <c r="G2" s="33"/>
      <c r="H2" s="33"/>
      <c r="I2" s="39"/>
      <c r="J2" s="33"/>
      <c r="K2" s="38"/>
      <c r="L2" s="33"/>
      <c r="M2" s="33"/>
      <c r="N2" s="33"/>
      <c r="O2" s="33"/>
    </row>
    <row r="3" spans="1:21" ht="9" customHeight="1" thickBot="1" x14ac:dyDescent="0.5">
      <c r="A3" s="33"/>
      <c r="B3" s="33"/>
      <c r="C3" s="33"/>
      <c r="D3" s="33"/>
      <c r="E3" s="33"/>
      <c r="F3" s="33"/>
      <c r="G3" s="33"/>
      <c r="H3" s="33"/>
      <c r="I3" s="39"/>
      <c r="J3" s="33"/>
      <c r="K3" s="38"/>
      <c r="L3" s="33"/>
      <c r="M3" s="33"/>
      <c r="N3" s="33"/>
      <c r="O3" s="33"/>
    </row>
    <row r="4" spans="1:21" ht="24.75" customHeight="1" x14ac:dyDescent="0.45">
      <c r="A4" s="46" t="s">
        <v>116</v>
      </c>
      <c r="B4" s="47"/>
      <c r="C4" s="47"/>
      <c r="D4" s="47"/>
      <c r="E4" s="47"/>
      <c r="F4" s="47"/>
      <c r="G4" s="47"/>
      <c r="H4" s="47"/>
      <c r="I4" s="48"/>
      <c r="J4" s="47"/>
      <c r="K4" s="49"/>
      <c r="L4" s="47"/>
      <c r="M4" s="47"/>
      <c r="N4" s="47"/>
      <c r="O4" s="50"/>
      <c r="P4" s="37"/>
      <c r="Q4" s="37"/>
      <c r="R4" s="37"/>
      <c r="S4" s="37"/>
      <c r="T4" s="37"/>
      <c r="U4" s="37"/>
    </row>
    <row r="5" spans="1:21" ht="14.75" customHeight="1" x14ac:dyDescent="0.45">
      <c r="A5" s="223" t="s">
        <v>33</v>
      </c>
      <c r="B5" s="224"/>
      <c r="C5" s="224"/>
      <c r="D5" s="224"/>
      <c r="E5" s="224"/>
      <c r="F5" s="225"/>
      <c r="G5" s="226" t="s">
        <v>115</v>
      </c>
      <c r="H5" s="226"/>
      <c r="I5" s="226"/>
      <c r="J5" s="226"/>
      <c r="K5" s="226"/>
      <c r="L5" s="226"/>
      <c r="M5" s="226"/>
      <c r="N5" s="227"/>
      <c r="O5" s="119" t="s">
        <v>114</v>
      </c>
    </row>
    <row r="6" spans="1:21" ht="28.25" customHeight="1" x14ac:dyDescent="0.45">
      <c r="A6" s="223" t="s">
        <v>118</v>
      </c>
      <c r="B6" s="224"/>
      <c r="C6" s="224"/>
      <c r="D6" s="224"/>
      <c r="E6" s="225"/>
      <c r="F6" s="228" t="s">
        <v>35</v>
      </c>
      <c r="G6" s="229"/>
      <c r="H6" s="229"/>
      <c r="I6" s="229"/>
      <c r="J6" s="229"/>
      <c r="K6" s="229"/>
      <c r="L6" s="229"/>
      <c r="M6" s="229"/>
      <c r="N6" s="229"/>
      <c r="O6" s="230"/>
    </row>
    <row r="7" spans="1:21" ht="20.25" customHeight="1" thickBot="1" x14ac:dyDescent="0.5">
      <c r="A7" s="231" t="s">
        <v>150</v>
      </c>
      <c r="B7" s="232"/>
      <c r="C7" s="232"/>
      <c r="D7" s="232"/>
      <c r="E7" s="233"/>
      <c r="F7" s="232" t="s">
        <v>113</v>
      </c>
      <c r="G7" s="232"/>
      <c r="H7" s="120">
        <v>311600</v>
      </c>
      <c r="I7" s="121"/>
      <c r="J7" s="122"/>
      <c r="K7" s="123"/>
      <c r="L7" s="122"/>
      <c r="M7" s="122"/>
      <c r="N7" s="122"/>
      <c r="O7" s="124"/>
    </row>
    <row r="8" spans="1:21" ht="4.7" customHeight="1" x14ac:dyDescent="0.45">
      <c r="A8" s="36"/>
      <c r="B8" s="33"/>
      <c r="C8" s="33"/>
      <c r="D8" s="33"/>
      <c r="E8" s="33"/>
      <c r="F8" s="33"/>
      <c r="G8" s="33"/>
      <c r="H8" s="33"/>
      <c r="I8" s="35"/>
      <c r="J8" s="33"/>
      <c r="K8" s="34"/>
      <c r="L8" s="33"/>
      <c r="M8" s="33"/>
      <c r="N8" s="33"/>
      <c r="O8" s="32"/>
    </row>
    <row r="9" spans="1:21" ht="39" customHeight="1" x14ac:dyDescent="0.45">
      <c r="A9" s="215" t="s">
        <v>112</v>
      </c>
      <c r="B9" s="218" t="s">
        <v>111</v>
      </c>
      <c r="C9" s="218" t="s">
        <v>110</v>
      </c>
      <c r="D9" s="218" t="s">
        <v>109</v>
      </c>
      <c r="E9" s="218" t="s">
        <v>108</v>
      </c>
      <c r="F9" s="218" t="s">
        <v>107</v>
      </c>
      <c r="G9" s="218" t="s">
        <v>106</v>
      </c>
      <c r="H9" s="213" t="s">
        <v>105</v>
      </c>
      <c r="I9" s="221"/>
      <c r="J9" s="221"/>
      <c r="K9" s="214"/>
      <c r="L9" s="218" t="s">
        <v>104</v>
      </c>
      <c r="M9" s="218" t="s">
        <v>103</v>
      </c>
      <c r="N9" s="218" t="s">
        <v>102</v>
      </c>
      <c r="O9" s="211" t="s">
        <v>2</v>
      </c>
    </row>
    <row r="10" spans="1:21" ht="28.5" customHeight="1" thickBot="1" x14ac:dyDescent="0.5">
      <c r="A10" s="216"/>
      <c r="B10" s="219"/>
      <c r="C10" s="219"/>
      <c r="D10" s="219"/>
      <c r="E10" s="219"/>
      <c r="F10" s="219"/>
      <c r="G10" s="219"/>
      <c r="H10" s="213" t="s">
        <v>101</v>
      </c>
      <c r="I10" s="214"/>
      <c r="J10" s="51" t="s">
        <v>100</v>
      </c>
      <c r="K10" s="52"/>
      <c r="L10" s="219"/>
      <c r="M10" s="219"/>
      <c r="N10" s="222"/>
      <c r="O10" s="212"/>
    </row>
    <row r="11" spans="1:21" ht="28.5" customHeight="1" x14ac:dyDescent="0.45">
      <c r="A11" s="217"/>
      <c r="B11" s="220"/>
      <c r="C11" s="220"/>
      <c r="D11" s="220"/>
      <c r="E11" s="220"/>
      <c r="F11" s="220"/>
      <c r="G11" s="220"/>
      <c r="H11" s="53" t="s">
        <v>70</v>
      </c>
      <c r="I11" s="54" t="s">
        <v>99</v>
      </c>
      <c r="J11" s="53" t="s">
        <v>70</v>
      </c>
      <c r="K11" s="52" t="s">
        <v>99</v>
      </c>
      <c r="L11" s="219"/>
      <c r="M11" s="219"/>
      <c r="N11" s="222"/>
      <c r="O11" s="212"/>
      <c r="S11" s="31" t="s">
        <v>98</v>
      </c>
    </row>
    <row r="12" spans="1:21" ht="0.95" customHeight="1" thickBot="1" x14ac:dyDescent="0.5">
      <c r="A12" s="55" t="s">
        <v>97</v>
      </c>
      <c r="B12" s="55" t="s">
        <v>96</v>
      </c>
      <c r="C12" s="56" t="s">
        <v>95</v>
      </c>
      <c r="D12" s="67" t="s">
        <v>94</v>
      </c>
      <c r="E12" s="68"/>
      <c r="F12" s="68" t="s">
        <v>93</v>
      </c>
      <c r="G12" s="68" t="s">
        <v>92</v>
      </c>
      <c r="H12" s="68"/>
      <c r="I12" s="69"/>
      <c r="J12" s="68"/>
      <c r="K12" s="70"/>
      <c r="L12" s="71">
        <v>42430</v>
      </c>
      <c r="M12" s="71"/>
      <c r="N12" s="222"/>
      <c r="O12" s="72"/>
      <c r="S12" s="30" t="s">
        <v>91</v>
      </c>
    </row>
    <row r="13" spans="1:21" s="14" customFormat="1" ht="45.5" customHeight="1" x14ac:dyDescent="0.35">
      <c r="A13" s="58" t="s">
        <v>65</v>
      </c>
      <c r="B13" s="129" t="s">
        <v>68</v>
      </c>
      <c r="C13" s="132" t="s">
        <v>63</v>
      </c>
      <c r="D13" s="133" t="s">
        <v>122</v>
      </c>
      <c r="E13" s="134">
        <v>65000</v>
      </c>
      <c r="F13" s="135" t="s">
        <v>51</v>
      </c>
      <c r="G13" s="135" t="s">
        <v>66</v>
      </c>
      <c r="H13" s="134">
        <f>E13</f>
        <v>65000</v>
      </c>
      <c r="I13" s="136">
        <v>1</v>
      </c>
      <c r="J13" s="134">
        <v>0</v>
      </c>
      <c r="K13" s="136">
        <v>0</v>
      </c>
      <c r="L13" s="137">
        <v>44197</v>
      </c>
      <c r="M13" s="137">
        <v>44228</v>
      </c>
      <c r="N13" s="138" t="s">
        <v>130</v>
      </c>
      <c r="O13" s="139"/>
      <c r="P13" s="57" t="s">
        <v>145</v>
      </c>
      <c r="Q13" s="125" t="s">
        <v>153</v>
      </c>
      <c r="S13" s="30" t="s">
        <v>90</v>
      </c>
    </row>
    <row r="14" spans="1:21" s="14" customFormat="1" ht="45.5" customHeight="1" x14ac:dyDescent="0.35">
      <c r="A14" s="58" t="s">
        <v>65</v>
      </c>
      <c r="B14" s="129" t="s">
        <v>68</v>
      </c>
      <c r="C14" s="132" t="s">
        <v>63</v>
      </c>
      <c r="D14" s="140" t="s">
        <v>143</v>
      </c>
      <c r="E14" s="82">
        <f>138215-65000+364.05</f>
        <v>73579.05</v>
      </c>
      <c r="F14" s="129" t="s">
        <v>51</v>
      </c>
      <c r="G14" s="129" t="s">
        <v>66</v>
      </c>
      <c r="H14" s="82">
        <f>E14</f>
        <v>73579.05</v>
      </c>
      <c r="I14" s="141">
        <v>1</v>
      </c>
      <c r="J14" s="82">
        <v>0</v>
      </c>
      <c r="K14" s="141">
        <v>0</v>
      </c>
      <c r="L14" s="142" t="s">
        <v>144</v>
      </c>
      <c r="M14" s="142">
        <v>43911</v>
      </c>
      <c r="N14" s="81" t="s">
        <v>130</v>
      </c>
      <c r="O14" s="131"/>
      <c r="P14" s="57" t="s">
        <v>146</v>
      </c>
      <c r="Q14" s="125" t="s">
        <v>153</v>
      </c>
      <c r="S14" s="30"/>
    </row>
    <row r="15" spans="1:21" s="14" customFormat="1" ht="44.25" customHeight="1" thickBot="1" x14ac:dyDescent="0.4">
      <c r="A15" s="29" t="s">
        <v>65</v>
      </c>
      <c r="B15" s="126" t="s">
        <v>68</v>
      </c>
      <c r="C15" s="127" t="s">
        <v>63</v>
      </c>
      <c r="D15" s="128" t="s">
        <v>121</v>
      </c>
      <c r="E15" s="62">
        <v>57989</v>
      </c>
      <c r="F15" s="126" t="s">
        <v>51</v>
      </c>
      <c r="G15" s="126" t="s">
        <v>66</v>
      </c>
      <c r="H15" s="62">
        <f>E15</f>
        <v>57989</v>
      </c>
      <c r="I15" s="130">
        <v>1</v>
      </c>
      <c r="J15" s="62">
        <v>0</v>
      </c>
      <c r="K15" s="130">
        <v>0</v>
      </c>
      <c r="L15" s="42">
        <v>43525</v>
      </c>
      <c r="M15" s="42">
        <v>43556</v>
      </c>
      <c r="N15" s="44" t="s">
        <v>139</v>
      </c>
      <c r="O15" s="131"/>
      <c r="P15" s="41" t="s">
        <v>125</v>
      </c>
      <c r="Q15" s="125" t="s">
        <v>155</v>
      </c>
      <c r="S15" s="30" t="s">
        <v>89</v>
      </c>
    </row>
    <row r="16" spans="1:21" s="14" customFormat="1" ht="39" customHeight="1" x14ac:dyDescent="0.35">
      <c r="A16" s="29" t="s">
        <v>65</v>
      </c>
      <c r="B16" s="126" t="s">
        <v>68</v>
      </c>
      <c r="C16" s="127" t="s">
        <v>63</v>
      </c>
      <c r="D16" s="128" t="s">
        <v>120</v>
      </c>
      <c r="E16" s="62">
        <v>43020</v>
      </c>
      <c r="F16" s="126" t="s">
        <v>51</v>
      </c>
      <c r="G16" s="126" t="s">
        <v>66</v>
      </c>
      <c r="H16" s="62">
        <f t="shared" ref="H16:H24" si="0">E16</f>
        <v>43020</v>
      </c>
      <c r="I16" s="130">
        <v>1</v>
      </c>
      <c r="J16" s="62">
        <v>0</v>
      </c>
      <c r="K16" s="130">
        <v>0</v>
      </c>
      <c r="L16" s="42">
        <v>43586</v>
      </c>
      <c r="M16" s="42">
        <v>43647</v>
      </c>
      <c r="N16" s="44" t="s">
        <v>140</v>
      </c>
      <c r="O16" s="131"/>
      <c r="P16" s="41" t="s">
        <v>126</v>
      </c>
      <c r="Q16" s="125" t="s">
        <v>154</v>
      </c>
      <c r="S16" s="31" t="s">
        <v>87</v>
      </c>
    </row>
    <row r="17" spans="1:19" s="14" customFormat="1" ht="45" customHeight="1" x14ac:dyDescent="0.35">
      <c r="A17" s="29" t="s">
        <v>65</v>
      </c>
      <c r="B17" s="126" t="s">
        <v>68</v>
      </c>
      <c r="C17" s="127" t="s">
        <v>67</v>
      </c>
      <c r="D17" s="128" t="s">
        <v>119</v>
      </c>
      <c r="E17" s="62">
        <v>870.38</v>
      </c>
      <c r="F17" s="126" t="s">
        <v>51</v>
      </c>
      <c r="G17" s="126" t="s">
        <v>66</v>
      </c>
      <c r="H17" s="62">
        <f t="shared" si="0"/>
        <v>870.38</v>
      </c>
      <c r="I17" s="130">
        <v>1</v>
      </c>
      <c r="J17" s="62">
        <v>0</v>
      </c>
      <c r="K17" s="130">
        <v>0</v>
      </c>
      <c r="L17" s="42">
        <v>43983</v>
      </c>
      <c r="M17" s="42">
        <v>44013</v>
      </c>
      <c r="N17" s="44" t="s">
        <v>85</v>
      </c>
      <c r="O17" s="131"/>
      <c r="P17" s="41" t="s">
        <v>127</v>
      </c>
      <c r="Q17" s="125" t="s">
        <v>155</v>
      </c>
      <c r="S17" s="30" t="s">
        <v>86</v>
      </c>
    </row>
    <row r="18" spans="1:19" s="14" customFormat="1" ht="45" customHeight="1" x14ac:dyDescent="0.35">
      <c r="A18" s="58" t="s">
        <v>65</v>
      </c>
      <c r="B18" s="129" t="s">
        <v>68</v>
      </c>
      <c r="C18" s="132" t="s">
        <v>67</v>
      </c>
      <c r="D18" s="140" t="s">
        <v>131</v>
      </c>
      <c r="E18" s="62">
        <f>6100-870.38</f>
        <v>5229.62</v>
      </c>
      <c r="F18" s="126" t="s">
        <v>51</v>
      </c>
      <c r="G18" s="126" t="s">
        <v>66</v>
      </c>
      <c r="H18" s="62">
        <f t="shared" si="0"/>
        <v>5229.62</v>
      </c>
      <c r="I18" s="130">
        <v>1</v>
      </c>
      <c r="J18" s="62">
        <v>0</v>
      </c>
      <c r="K18" s="130">
        <v>0</v>
      </c>
      <c r="L18" s="42">
        <v>44217</v>
      </c>
      <c r="M18" s="42">
        <v>44248</v>
      </c>
      <c r="N18" s="44" t="s">
        <v>81</v>
      </c>
      <c r="O18" s="131"/>
      <c r="P18" s="41" t="s">
        <v>132</v>
      </c>
      <c r="Q18" s="125" t="s">
        <v>155</v>
      </c>
      <c r="S18" s="30"/>
    </row>
    <row r="19" spans="1:19" s="14" customFormat="1" ht="45" customHeight="1" x14ac:dyDescent="0.35">
      <c r="A19" s="58" t="s">
        <v>65</v>
      </c>
      <c r="B19" s="129" t="s">
        <v>68</v>
      </c>
      <c r="C19" s="132" t="s">
        <v>67</v>
      </c>
      <c r="D19" s="140" t="s">
        <v>142</v>
      </c>
      <c r="E19" s="82">
        <v>6550</v>
      </c>
      <c r="F19" s="129" t="s">
        <v>51</v>
      </c>
      <c r="G19" s="129" t="s">
        <v>66</v>
      </c>
      <c r="H19" s="62">
        <f t="shared" si="0"/>
        <v>6550</v>
      </c>
      <c r="I19" s="141">
        <v>1</v>
      </c>
      <c r="J19" s="62">
        <v>0</v>
      </c>
      <c r="K19" s="130">
        <v>0</v>
      </c>
      <c r="L19" s="142">
        <v>44248</v>
      </c>
      <c r="M19" s="142">
        <v>44256</v>
      </c>
      <c r="N19" s="81" t="s">
        <v>85</v>
      </c>
      <c r="O19" s="131"/>
      <c r="P19" s="146" t="s">
        <v>147</v>
      </c>
      <c r="Q19" s="147" t="s">
        <v>155</v>
      </c>
      <c r="S19" s="30"/>
    </row>
    <row r="20" spans="1:19" s="14" customFormat="1" ht="40.5" customHeight="1" x14ac:dyDescent="0.35">
      <c r="A20" s="29" t="s">
        <v>65</v>
      </c>
      <c r="B20" s="28" t="s">
        <v>68</v>
      </c>
      <c r="C20" s="65" t="s">
        <v>67</v>
      </c>
      <c r="D20" s="74" t="s">
        <v>50</v>
      </c>
      <c r="E20" s="27">
        <v>5511</v>
      </c>
      <c r="F20" s="28" t="s">
        <v>51</v>
      </c>
      <c r="G20" s="28" t="s">
        <v>66</v>
      </c>
      <c r="H20" s="27">
        <f t="shared" si="0"/>
        <v>5511</v>
      </c>
      <c r="I20" s="26">
        <v>1</v>
      </c>
      <c r="J20" s="27">
        <v>0</v>
      </c>
      <c r="K20" s="26">
        <v>0</v>
      </c>
      <c r="L20" s="42">
        <v>43586</v>
      </c>
      <c r="M20" s="45">
        <v>43617</v>
      </c>
      <c r="N20" s="44" t="s">
        <v>88</v>
      </c>
      <c r="O20" s="43"/>
      <c r="P20" s="80" t="s">
        <v>124</v>
      </c>
      <c r="Q20" s="125" t="s">
        <v>156</v>
      </c>
      <c r="S20" s="30" t="s">
        <v>84</v>
      </c>
    </row>
    <row r="21" spans="1:19" s="14" customFormat="1" ht="40.5" customHeight="1" x14ac:dyDescent="0.35">
      <c r="A21" s="58" t="s">
        <v>65</v>
      </c>
      <c r="B21" s="59" t="s">
        <v>68</v>
      </c>
      <c r="C21" s="64" t="s">
        <v>67</v>
      </c>
      <c r="D21" s="73" t="s">
        <v>138</v>
      </c>
      <c r="E21" s="60">
        <v>4300</v>
      </c>
      <c r="F21" s="59" t="s">
        <v>51</v>
      </c>
      <c r="G21" s="59" t="s">
        <v>66</v>
      </c>
      <c r="H21" s="27">
        <f t="shared" si="0"/>
        <v>4300</v>
      </c>
      <c r="I21" s="26">
        <v>1</v>
      </c>
      <c r="J21" s="27">
        <v>0</v>
      </c>
      <c r="K21" s="26">
        <v>0</v>
      </c>
      <c r="L21" s="61">
        <v>44197</v>
      </c>
      <c r="M21" s="61">
        <v>44228</v>
      </c>
      <c r="N21" s="63" t="s">
        <v>83</v>
      </c>
      <c r="O21" s="43"/>
      <c r="P21" s="148" t="s">
        <v>137</v>
      </c>
      <c r="Q21" s="147" t="s">
        <v>156</v>
      </c>
      <c r="S21" s="30"/>
    </row>
    <row r="22" spans="1:19" s="14" customFormat="1" ht="40.5" customHeight="1" x14ac:dyDescent="0.35">
      <c r="A22" s="29" t="s">
        <v>65</v>
      </c>
      <c r="B22" s="126" t="s">
        <v>68</v>
      </c>
      <c r="C22" s="127" t="s">
        <v>67</v>
      </c>
      <c r="D22" s="128" t="s">
        <v>129</v>
      </c>
      <c r="E22" s="82">
        <v>21972</v>
      </c>
      <c r="F22" s="129" t="s">
        <v>62</v>
      </c>
      <c r="G22" s="126" t="s">
        <v>66</v>
      </c>
      <c r="H22" s="62">
        <f t="shared" si="0"/>
        <v>21972</v>
      </c>
      <c r="I22" s="130">
        <v>1</v>
      </c>
      <c r="J22" s="62">
        <v>0</v>
      </c>
      <c r="K22" s="130">
        <v>0</v>
      </c>
      <c r="L22" s="42">
        <v>44044</v>
      </c>
      <c r="M22" s="42">
        <v>44075</v>
      </c>
      <c r="N22" s="44" t="s">
        <v>130</v>
      </c>
      <c r="O22" s="131"/>
      <c r="P22" s="41" t="s">
        <v>128</v>
      </c>
      <c r="Q22" s="125" t="s">
        <v>153</v>
      </c>
      <c r="S22" s="30" t="s">
        <v>82</v>
      </c>
    </row>
    <row r="23" spans="1:19" s="14" customFormat="1" ht="40.25" customHeight="1" x14ac:dyDescent="0.35">
      <c r="A23" s="29" t="s">
        <v>65</v>
      </c>
      <c r="B23" s="126" t="s">
        <v>68</v>
      </c>
      <c r="C23" s="127" t="s">
        <v>63</v>
      </c>
      <c r="D23" s="128" t="s">
        <v>133</v>
      </c>
      <c r="E23" s="62">
        <v>8738</v>
      </c>
      <c r="F23" s="126" t="s">
        <v>51</v>
      </c>
      <c r="G23" s="126" t="s">
        <v>66</v>
      </c>
      <c r="H23" s="62">
        <f t="shared" si="0"/>
        <v>8738</v>
      </c>
      <c r="I23" s="130">
        <v>1</v>
      </c>
      <c r="J23" s="62">
        <v>0</v>
      </c>
      <c r="K23" s="130">
        <v>0</v>
      </c>
      <c r="L23" s="42">
        <v>43770</v>
      </c>
      <c r="M23" s="42">
        <v>43800</v>
      </c>
      <c r="N23" s="44" t="s">
        <v>85</v>
      </c>
      <c r="O23" s="131"/>
      <c r="P23" s="41" t="s">
        <v>134</v>
      </c>
      <c r="Q23" s="125" t="s">
        <v>154</v>
      </c>
      <c r="S23" s="30"/>
    </row>
    <row r="24" spans="1:19" s="14" customFormat="1" ht="40.25" customHeight="1" x14ac:dyDescent="0.35">
      <c r="A24" s="29" t="s">
        <v>65</v>
      </c>
      <c r="B24" s="28" t="s">
        <v>60</v>
      </c>
      <c r="C24" s="65" t="s">
        <v>57</v>
      </c>
      <c r="D24" s="74" t="s">
        <v>135</v>
      </c>
      <c r="E24" s="62">
        <v>18840.95</v>
      </c>
      <c r="F24" s="118"/>
      <c r="G24" s="118"/>
      <c r="H24" s="27">
        <f t="shared" si="0"/>
        <v>18840.95</v>
      </c>
      <c r="I24" s="26">
        <v>1</v>
      </c>
      <c r="J24" s="27">
        <v>0</v>
      </c>
      <c r="K24" s="26">
        <v>0</v>
      </c>
      <c r="L24" s="42" t="s">
        <v>141</v>
      </c>
      <c r="M24" s="42" t="s">
        <v>141</v>
      </c>
      <c r="N24" s="44" t="s">
        <v>141</v>
      </c>
      <c r="O24" s="25"/>
      <c r="P24" s="41" t="s">
        <v>136</v>
      </c>
      <c r="S24" s="30"/>
    </row>
    <row r="25" spans="1:19" ht="27.6" customHeight="1" x14ac:dyDescent="0.45">
      <c r="A25" s="24"/>
      <c r="B25" s="22"/>
      <c r="C25" s="66"/>
      <c r="D25" s="24"/>
      <c r="E25" s="22"/>
      <c r="F25" s="22"/>
      <c r="G25" s="22"/>
      <c r="H25" s="22"/>
      <c r="I25" s="23"/>
      <c r="J25" s="22"/>
      <c r="K25" s="21"/>
      <c r="L25" s="20"/>
      <c r="M25" s="20"/>
      <c r="N25" s="19"/>
      <c r="O25" s="18"/>
    </row>
    <row r="26" spans="1:19" s="15" customFormat="1" ht="35.25" customHeight="1" thickBot="1" x14ac:dyDescent="0.4">
      <c r="A26" s="17" t="s">
        <v>80</v>
      </c>
      <c r="B26" s="203" t="s">
        <v>152</v>
      </c>
      <c r="C26" s="204"/>
      <c r="D26" s="75" t="s">
        <v>79</v>
      </c>
      <c r="E26" s="76">
        <f>SUM(E13:E24)</f>
        <v>311600</v>
      </c>
      <c r="F26" s="77"/>
      <c r="G26" s="77"/>
      <c r="H26" s="76">
        <f>IF(SUM(H13:H25)&lt;&gt;H7,"Total should be equal to project amount",SUM(H13:H25))</f>
        <v>311600</v>
      </c>
      <c r="I26" s="78">
        <f>AVERAGE(I13:I25)</f>
        <v>1</v>
      </c>
      <c r="J26" s="76">
        <f>SUM(J13:J25)</f>
        <v>0</v>
      </c>
      <c r="K26" s="78">
        <f>AVERAGE(K13:K25)</f>
        <v>0</v>
      </c>
      <c r="L26" s="77"/>
      <c r="M26" s="77"/>
      <c r="N26" s="77"/>
      <c r="O26" s="79"/>
      <c r="S26" s="16"/>
    </row>
    <row r="27" spans="1:19" ht="14.25" customHeight="1" thickBot="1" x14ac:dyDescent="0.5">
      <c r="A27" s="205" t="s">
        <v>78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7"/>
    </row>
    <row r="28" spans="1:19" ht="14.65" thickBot="1" x14ac:dyDescent="0.5">
      <c r="A28" s="205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7"/>
    </row>
    <row r="29" spans="1:19" ht="14.75" customHeight="1" thickBot="1" x14ac:dyDescent="0.5">
      <c r="A29" s="205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7"/>
    </row>
    <row r="30" spans="1:19" s="14" customFormat="1" ht="17.850000000000001" customHeight="1" thickBot="1" x14ac:dyDescent="0.4">
      <c r="A30" s="208" t="s">
        <v>77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10"/>
    </row>
    <row r="31" spans="1:19" ht="27.75" customHeight="1" thickBot="1" x14ac:dyDescent="0.5">
      <c r="A31" s="205" t="s">
        <v>76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7"/>
    </row>
    <row r="32" spans="1:19" s="13" customFormat="1" ht="33.6" customHeight="1" thickBot="1" x14ac:dyDescent="0.5">
      <c r="A32" s="205" t="s">
        <v>75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7"/>
    </row>
    <row r="33" spans="1:15" x14ac:dyDescent="0.45">
      <c r="A33" s="10"/>
      <c r="B33" s="10"/>
      <c r="C33" s="10"/>
      <c r="D33" s="10"/>
      <c r="E33" s="10"/>
      <c r="F33" s="10"/>
      <c r="G33" s="10"/>
      <c r="H33" s="10"/>
      <c r="I33" s="12"/>
      <c r="J33" s="10"/>
      <c r="K33" s="11"/>
      <c r="L33" s="10"/>
      <c r="M33" s="10"/>
      <c r="N33" s="10"/>
      <c r="O33" s="10"/>
    </row>
    <row r="34" spans="1:15" x14ac:dyDescent="0.45">
      <c r="A34" s="10"/>
      <c r="B34" s="10"/>
      <c r="C34" s="10"/>
      <c r="D34" s="10"/>
      <c r="E34" s="10"/>
      <c r="F34" s="144">
        <f>E13+E14+E22</f>
        <v>160551.04999999999</v>
      </c>
      <c r="G34" s="10"/>
      <c r="H34" s="10"/>
      <c r="I34" s="12"/>
      <c r="J34" s="10"/>
      <c r="K34" s="11"/>
      <c r="L34" s="10"/>
      <c r="M34" s="10"/>
      <c r="N34" s="10"/>
      <c r="O34" s="10"/>
    </row>
    <row r="35" spans="1:15" x14ac:dyDescent="0.45">
      <c r="A35" s="10"/>
      <c r="B35" s="10"/>
      <c r="C35" s="10"/>
      <c r="D35" s="10"/>
      <c r="E35" s="10"/>
      <c r="F35" s="144">
        <f>F34-3735.93</f>
        <v>156815.12</v>
      </c>
      <c r="G35" s="10"/>
      <c r="H35" s="10"/>
      <c r="I35" s="12"/>
      <c r="J35" s="10"/>
      <c r="K35" s="11"/>
      <c r="L35" s="10"/>
      <c r="M35" s="10"/>
      <c r="N35" s="10"/>
      <c r="O35" s="10"/>
    </row>
    <row r="36" spans="1:15" x14ac:dyDescent="0.45">
      <c r="A36" s="10"/>
      <c r="B36" s="10"/>
      <c r="C36" s="10"/>
      <c r="D36" s="10"/>
      <c r="E36" s="143"/>
      <c r="F36" s="144"/>
      <c r="G36" s="10"/>
      <c r="H36" s="10"/>
      <c r="I36" s="12"/>
      <c r="J36" s="10"/>
      <c r="K36" s="11"/>
      <c r="L36" s="10"/>
      <c r="M36" s="10"/>
      <c r="N36" s="10"/>
      <c r="O36" s="10"/>
    </row>
    <row r="37" spans="1:15" x14ac:dyDescent="0.45">
      <c r="A37" s="10"/>
      <c r="B37" s="10"/>
      <c r="C37" s="10"/>
      <c r="D37" s="10"/>
      <c r="E37" s="143"/>
      <c r="F37" s="144"/>
      <c r="G37" s="10"/>
      <c r="H37" s="10"/>
      <c r="I37" s="12"/>
      <c r="J37" s="10"/>
      <c r="K37" s="11"/>
      <c r="L37" s="10"/>
      <c r="M37" s="10"/>
      <c r="N37" s="10"/>
      <c r="O37" s="10"/>
    </row>
    <row r="38" spans="1:15" x14ac:dyDescent="0.45">
      <c r="A38" s="10"/>
      <c r="B38" s="10"/>
      <c r="C38" s="10"/>
      <c r="D38" s="10"/>
      <c r="E38" s="143"/>
      <c r="F38" s="144"/>
      <c r="G38" s="143"/>
      <c r="H38" s="144"/>
      <c r="I38" s="12"/>
      <c r="J38" s="10"/>
      <c r="K38" s="11"/>
      <c r="L38" s="10"/>
      <c r="M38" s="10"/>
      <c r="N38" s="10"/>
      <c r="O38" s="10"/>
    </row>
    <row r="39" spans="1:15" hidden="1" outlineLevel="1" x14ac:dyDescent="0.45">
      <c r="A39" s="9" t="s">
        <v>74</v>
      </c>
      <c r="B39" s="5"/>
    </row>
    <row r="40" spans="1:15" ht="15" hidden="1" customHeight="1" outlineLevel="1" x14ac:dyDescent="0.45">
      <c r="A40" s="4" t="s">
        <v>73</v>
      </c>
      <c r="B40" s="4" t="s">
        <v>72</v>
      </c>
      <c r="C40" s="4" t="s">
        <v>71</v>
      </c>
      <c r="D40" s="4"/>
      <c r="E40" s="4"/>
      <c r="F40" s="4"/>
      <c r="G40" s="4"/>
      <c r="H40" s="4"/>
    </row>
    <row r="41" spans="1:15" hidden="1" outlineLevel="1" x14ac:dyDescent="0.45">
      <c r="A41" s="4" t="s">
        <v>69</v>
      </c>
      <c r="B41" s="4" t="s">
        <v>68</v>
      </c>
      <c r="C41" s="6" t="s">
        <v>67</v>
      </c>
      <c r="D41" s="4"/>
      <c r="E41" s="4"/>
      <c r="F41" s="4"/>
      <c r="G41" s="4"/>
      <c r="H41" s="4"/>
    </row>
    <row r="42" spans="1:15" hidden="1" outlineLevel="1" x14ac:dyDescent="0.45">
      <c r="A42" s="4" t="s">
        <v>65</v>
      </c>
      <c r="B42" s="4" t="s">
        <v>64</v>
      </c>
      <c r="C42" s="8" t="s">
        <v>63</v>
      </c>
      <c r="D42" s="4"/>
      <c r="E42" s="4"/>
      <c r="F42" s="7"/>
      <c r="G42" s="4"/>
      <c r="H42" s="4"/>
    </row>
    <row r="43" spans="1:15" hidden="1" outlineLevel="1" x14ac:dyDescent="0.45">
      <c r="A43" s="4" t="s">
        <v>61</v>
      </c>
      <c r="B43" s="4" t="s">
        <v>60</v>
      </c>
      <c r="C43" s="6" t="s">
        <v>59</v>
      </c>
      <c r="D43" s="4"/>
      <c r="E43" s="4"/>
      <c r="F43" s="4"/>
      <c r="G43" s="4"/>
      <c r="H43" s="4"/>
    </row>
    <row r="44" spans="1:15" hidden="1" outlineLevel="1" x14ac:dyDescent="0.45">
      <c r="A44" s="4" t="s">
        <v>58</v>
      </c>
      <c r="B44" s="4"/>
      <c r="C44" s="6" t="s">
        <v>57</v>
      </c>
      <c r="D44" s="4"/>
      <c r="E44" s="4"/>
      <c r="F44" s="4"/>
      <c r="G44" s="4"/>
      <c r="H44" s="4"/>
    </row>
    <row r="45" spans="1:15" hidden="1" outlineLevel="1" x14ac:dyDescent="0.45">
      <c r="A45" s="4" t="s">
        <v>56</v>
      </c>
      <c r="B45" s="4"/>
      <c r="C45" s="4"/>
      <c r="D45" s="4"/>
      <c r="E45" s="4"/>
      <c r="F45" s="4"/>
      <c r="G45" s="4"/>
      <c r="H45" s="4"/>
    </row>
    <row r="46" spans="1:15" hidden="1" outlineLevel="1" x14ac:dyDescent="0.45">
      <c r="A46" s="4" t="s">
        <v>55</v>
      </c>
      <c r="B46" s="5"/>
      <c r="C46" s="5"/>
      <c r="D46" s="5"/>
      <c r="E46" s="5"/>
      <c r="F46" s="4"/>
      <c r="G46" s="5"/>
      <c r="H46" s="5"/>
    </row>
    <row r="47" spans="1:15" hidden="1" outlineLevel="1" x14ac:dyDescent="0.45">
      <c r="A47" s="4" t="s">
        <v>54</v>
      </c>
    </row>
    <row r="48" spans="1:15" hidden="1" outlineLevel="1" x14ac:dyDescent="0.45">
      <c r="A48" s="4" t="s">
        <v>53</v>
      </c>
    </row>
    <row r="49" spans="1:8" hidden="1" outlineLevel="1" x14ac:dyDescent="0.45">
      <c r="A49" s="4" t="s">
        <v>52</v>
      </c>
    </row>
    <row r="50" spans="1:8" collapsed="1" x14ac:dyDescent="0.45">
      <c r="F50" s="145"/>
      <c r="H50" s="145"/>
    </row>
  </sheetData>
  <mergeCells count="24">
    <mergeCell ref="A5:F5"/>
    <mergeCell ref="G5:N5"/>
    <mergeCell ref="A6:E6"/>
    <mergeCell ref="F6:O6"/>
    <mergeCell ref="A7:E7"/>
    <mergeCell ref="F7:G7"/>
    <mergeCell ref="O9:O11"/>
    <mergeCell ref="H10:I10"/>
    <mergeCell ref="A9:A11"/>
    <mergeCell ref="B9:B11"/>
    <mergeCell ref="C9:C11"/>
    <mergeCell ref="D9:D11"/>
    <mergeCell ref="E9:E11"/>
    <mergeCell ref="F9:F11"/>
    <mergeCell ref="G9:G11"/>
    <mergeCell ref="H9:K9"/>
    <mergeCell ref="L9:L11"/>
    <mergeCell ref="M9:M11"/>
    <mergeCell ref="N9:N12"/>
    <mergeCell ref="B26:C26"/>
    <mergeCell ref="A27:O29"/>
    <mergeCell ref="A30:O30"/>
    <mergeCell ref="A31:O31"/>
    <mergeCell ref="A32:O32"/>
  </mergeCells>
  <dataValidations count="7">
    <dataValidation type="list" allowBlank="1" showInputMessage="1" showErrorMessage="1" sqref="A12" xr:uid="{1FFBE4B9-E632-4936-BDC1-884A151E7207}">
      <formula1>$A$40:$A$45</formula1>
    </dataValidation>
    <dataValidation type="list" allowBlank="1" showInputMessage="1" showErrorMessage="1" sqref="G25" xr:uid="{BE04FD91-5CF4-4801-93AD-3D0F323E42EB}">
      <formula1>$G$41:$G$42</formula1>
    </dataValidation>
    <dataValidation type="list" allowBlank="1" showInputMessage="1" showErrorMessage="1" sqref="B12:B24" xr:uid="{BEAC4D7A-FBED-445C-ACD3-1C7D396E6FE6}">
      <formula1>$B$40:$B$45</formula1>
    </dataValidation>
    <dataValidation type="list" allowBlank="1" showInputMessage="1" showErrorMessage="1" sqref="C12:C24" xr:uid="{6E22DF46-1C4E-4C54-8E2B-6C66A43CAA7E}">
      <formula1>$C$40:$C$45</formula1>
    </dataValidation>
    <dataValidation type="list" allowBlank="1" showInputMessage="1" showErrorMessage="1" sqref="G12:G24" xr:uid="{E55634A5-F630-4E1E-81A2-6CC1A8E06A97}">
      <formula1>$G$40:$G$42</formula1>
    </dataValidation>
    <dataValidation type="list" allowBlank="1" showInputMessage="1" showErrorMessage="1" sqref="A13:A24" xr:uid="{3331AE73-023F-4FF6-A889-BBFD1A809FEC}">
      <formula1>$A$40:$A$49</formula1>
    </dataValidation>
    <dataValidation type="list" allowBlank="1" showInputMessage="1" showErrorMessage="1" sqref="F12:F25" xr:uid="{DE1DFF30-6A78-4670-A87C-E03335771711}">
      <formula1>$F$40:$F$46</formula1>
    </dataValidation>
  </dataValidations>
  <pageMargins left="0.2" right="0.2" top="0.6" bottom="0.6" header="0.27" footer="0.27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Componente 1</vt:lpstr>
      <vt:lpstr>Componente 2</vt:lpstr>
      <vt:lpstr>'Componente 1'!Area_de_impressao</vt:lpstr>
      <vt:lpstr>'Componente 2'!Area_de_impressao</vt:lpstr>
      <vt:lpstr>'Componente 1'!CCIN</vt:lpstr>
      <vt:lpstr>'Componente 1'!Titulos_de_impressao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>meroca</dc:creator>
  <lastModifiedBy>Valente Lins, Paula</lastModifiedBy>
  <lastPrinted>2019-10-01T12:32:58.0000000Z</lastPrinted>
  <dcterms:created xsi:type="dcterms:W3CDTF">2007-02-02T19:50:30.0000000Z</dcterms:created>
  <dcterms:modified xsi:type="dcterms:W3CDTF">2021-03-30T20:01:09.0000000Z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/>
</file>