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1600" windowHeight="9480" tabRatio="543" firstSheet="1" activeTab="1"/>
  </bookViews>
  <sheets>
    <sheet name="Resumen" sheetId="36" state="hidden" r:id="rId1"/>
    <sheet name="CONALEP Bienes" sheetId="25" r:id="rId2"/>
    <sheet name="CONOCER Consultorías" sheetId="37" r:id="rId3"/>
    <sheet name="COSDAC Otros Servicios" sheetId="39" r:id="rId4"/>
    <sheet name="CSPyA Otros Servicios" sheetId="40" r:id="rId5"/>
    <sheet name="DGCFT Bienes" sheetId="41" r:id="rId6"/>
    <sheet name="UEMSTAyCM Bienes" sheetId="43" r:id="rId7"/>
    <sheet name="UEMSTIyS Bienes" sheetId="47" r:id="rId8"/>
    <sheet name="UCAP Bienes" sheetId="44" r:id="rId9"/>
    <sheet name="UCAP Consultorías" sheetId="45" r:id="rId10"/>
  </sheets>
  <definedNames>
    <definedName name="_xlnm.Print_Area" localSheetId="2">'CONOCER Consultorías'!$A$1:$AF$44</definedName>
    <definedName name="_xlnm.Print_Area" localSheetId="3">'COSDAC Otros Servicios'!$A$1:$I$25</definedName>
    <definedName name="_xlnm.Print_Area" localSheetId="4">'CSPyA Otros Servicios'!$A$1:$I$29</definedName>
    <definedName name="_xlnm.Print_Area" localSheetId="8">'UCAP Bienes'!$A$1:$Z$37</definedName>
    <definedName name="_xlnm.Print_Area" localSheetId="9">'UCAP Consultorías'!$A$1:$AF$41</definedName>
    <definedName name="_xlnm.Print_Area" localSheetId="6">'UEMSTAyCM Bienes'!$A$1:$Z$37</definedName>
    <definedName name="_xlnm.Print_Area" localSheetId="7">'UEMSTIyS Bienes'!$A$1:$Z$36</definedName>
    <definedName name="_xlnm.Print_Titles" localSheetId="1">'CONALEP Bienes'!$1:$8</definedName>
    <definedName name="_xlnm.Print_Titles" localSheetId="3">'COSDAC Otros Servicios'!$1:$9</definedName>
    <definedName name="_xlnm.Print_Titles" localSheetId="4">'CSPyA Otros Servicios'!$1:$9</definedName>
    <definedName name="_xlnm.Print_Titles" localSheetId="6">'UEMSTAyCM Bienes'!$1:$8</definedName>
    <definedName name="_xlnm.Print_Titles" localSheetId="7">'UEMSTIyS Bienes'!$1:$8</definedName>
  </definedNames>
  <calcPr calcId="145621"/>
</workbook>
</file>

<file path=xl/calcChain.xml><?xml version="1.0" encoding="utf-8"?>
<calcChain xmlns="http://schemas.openxmlformats.org/spreadsheetml/2006/main">
  <c r="U21" i="43" l="1"/>
  <c r="R21" i="43"/>
  <c r="W20" i="43"/>
  <c r="W21" i="43" s="1"/>
  <c r="U20" i="43"/>
  <c r="T20" i="43"/>
  <c r="T21" i="43" s="1"/>
  <c r="R20" i="43"/>
  <c r="X18" i="43"/>
  <c r="S18" i="43"/>
  <c r="X16" i="43"/>
  <c r="V16" i="43"/>
  <c r="S16" i="43"/>
  <c r="X14" i="43"/>
  <c r="V14" i="43"/>
  <c r="S14" i="43"/>
  <c r="V12" i="43"/>
  <c r="X12" i="43" s="1"/>
  <c r="S12" i="43"/>
  <c r="V10" i="43"/>
  <c r="V20" i="43" s="1"/>
  <c r="V21" i="43" s="1"/>
  <c r="S10" i="43"/>
  <c r="S20" i="43" s="1"/>
  <c r="S21" i="43" s="1"/>
  <c r="X10" i="43" l="1"/>
  <c r="X20" i="43" s="1"/>
  <c r="X21" i="43" s="1"/>
  <c r="G10" i="39" l="1"/>
  <c r="C10" i="39"/>
  <c r="U12" i="45" l="1"/>
  <c r="V12" i="45" s="1"/>
  <c r="W16" i="47" l="1"/>
  <c r="W17" i="47" s="1"/>
  <c r="U16" i="47"/>
  <c r="U17" i="47" s="1"/>
  <c r="T16" i="47"/>
  <c r="T17" i="47" s="1"/>
  <c r="R16" i="47"/>
  <c r="R17" i="47" s="1"/>
  <c r="V14" i="47"/>
  <c r="X14" i="47" s="1"/>
  <c r="S14" i="47"/>
  <c r="V12" i="47"/>
  <c r="X12" i="47" s="1"/>
  <c r="S12" i="47"/>
  <c r="V10" i="47"/>
  <c r="X10" i="47" s="1"/>
  <c r="X16" i="47" s="1"/>
  <c r="X17" i="47" s="1"/>
  <c r="S10" i="47"/>
  <c r="S16" i="47" l="1"/>
  <c r="S17" i="47" s="1"/>
  <c r="V16" i="47"/>
  <c r="V17" i="47" s="1"/>
  <c r="W24" i="25" l="1"/>
  <c r="U24" i="25"/>
  <c r="T24" i="25"/>
  <c r="R24" i="25"/>
  <c r="V22" i="25"/>
  <c r="X22" i="25" s="1"/>
  <c r="S22" i="25"/>
  <c r="V20" i="25"/>
  <c r="X20" i="25" s="1"/>
  <c r="S20" i="25"/>
  <c r="V18" i="25"/>
  <c r="X18" i="25" s="1"/>
  <c r="S18" i="25"/>
  <c r="V16" i="25"/>
  <c r="X16" i="25" s="1"/>
  <c r="S16" i="25"/>
  <c r="AB16" i="45"/>
  <c r="AA16" i="45"/>
  <c r="Z16" i="45"/>
  <c r="Y16" i="45"/>
  <c r="X16" i="45"/>
  <c r="U16" i="45"/>
  <c r="AC15" i="45"/>
  <c r="AD15" i="45" s="1"/>
  <c r="AD16" i="45" s="1"/>
  <c r="V15" i="45"/>
  <c r="V16" i="45" s="1"/>
  <c r="AB13" i="45"/>
  <c r="AB18" i="45" s="1"/>
  <c r="V17" i="44" s="1"/>
  <c r="AA13" i="45"/>
  <c r="AA18" i="45" s="1"/>
  <c r="Z13" i="45"/>
  <c r="Z18" i="45" s="1"/>
  <c r="Y13" i="45"/>
  <c r="Y18" i="45" s="1"/>
  <c r="X13" i="45"/>
  <c r="X18" i="45" s="1"/>
  <c r="U13" i="45"/>
  <c r="AD12" i="45"/>
  <c r="AD11" i="45"/>
  <c r="AC11" i="45"/>
  <c r="AC13" i="45" s="1"/>
  <c r="V11" i="45"/>
  <c r="V13" i="45" s="1"/>
  <c r="W20" i="44"/>
  <c r="V16" i="44"/>
  <c r="V15" i="44"/>
  <c r="U15" i="44"/>
  <c r="U16" i="44" s="1"/>
  <c r="U18" i="44" s="1"/>
  <c r="T15" i="44"/>
  <c r="T16" i="44" s="1"/>
  <c r="T18" i="44" s="1"/>
  <c r="W14" i="44"/>
  <c r="X14" i="44" s="1"/>
  <c r="S14" i="44"/>
  <c r="W13" i="44"/>
  <c r="X13" i="44" s="1"/>
  <c r="S13" i="44"/>
  <c r="W12" i="44"/>
  <c r="X12" i="44" s="1"/>
  <c r="S12" i="44"/>
  <c r="R11" i="44"/>
  <c r="W11" i="44" s="1"/>
  <c r="X24" i="25" l="1"/>
  <c r="AD13" i="45"/>
  <c r="V18" i="44"/>
  <c r="U18" i="45"/>
  <c r="R17" i="44" s="1"/>
  <c r="V18" i="45"/>
  <c r="S17" i="44" s="1"/>
  <c r="S24" i="25"/>
  <c r="V24" i="25"/>
  <c r="AD18" i="45"/>
  <c r="AC16" i="45"/>
  <c r="AC18" i="45" s="1"/>
  <c r="W17" i="44" s="1"/>
  <c r="W15" i="44"/>
  <c r="W16" i="44" s="1"/>
  <c r="X11" i="44"/>
  <c r="X15" i="44" s="1"/>
  <c r="X16" i="44" s="1"/>
  <c r="S11" i="44"/>
  <c r="S15" i="44" s="1"/>
  <c r="S16" i="44" s="1"/>
  <c r="R15" i="44"/>
  <c r="R16" i="44" s="1"/>
  <c r="S18" i="44" l="1"/>
  <c r="R18" i="44"/>
  <c r="W18" i="44"/>
  <c r="X17" i="44"/>
  <c r="X18" i="44" s="1"/>
  <c r="X21" i="44" s="1"/>
  <c r="W21" i="44" l="1"/>
  <c r="V21" i="44"/>
  <c r="W13" i="41" l="1"/>
  <c r="U13" i="41"/>
  <c r="T13" i="41"/>
  <c r="W12" i="41"/>
  <c r="U12" i="41"/>
  <c r="T12" i="41"/>
  <c r="R12" i="41"/>
  <c r="R13" i="41" s="1"/>
  <c r="V10" i="41"/>
  <c r="V12" i="41" s="1"/>
  <c r="V13" i="41" s="1"/>
  <c r="S10" i="41"/>
  <c r="S12" i="41" s="1"/>
  <c r="S13" i="41" s="1"/>
  <c r="X10" i="41" l="1"/>
  <c r="X12" i="41" s="1"/>
  <c r="X13" i="41" s="1"/>
  <c r="F18" i="40"/>
  <c r="C18" i="40"/>
  <c r="E16" i="40"/>
  <c r="G16" i="40" s="1"/>
  <c r="D16" i="40"/>
  <c r="E14" i="40"/>
  <c r="G14" i="40" s="1"/>
  <c r="D14" i="40"/>
  <c r="G12" i="40"/>
  <c r="E12" i="40"/>
  <c r="D12" i="40"/>
  <c r="E10" i="40"/>
  <c r="D10" i="40"/>
  <c r="E18" i="40" l="1"/>
  <c r="D18" i="40"/>
  <c r="G10" i="40"/>
  <c r="G18" i="40" s="1"/>
  <c r="G15" i="39" l="1"/>
  <c r="G14" i="39"/>
  <c r="G12" i="39"/>
  <c r="G13" i="39" s="1"/>
  <c r="F12" i="39"/>
  <c r="F13" i="39" s="1"/>
  <c r="E12" i="39"/>
  <c r="E13" i="39" s="1"/>
  <c r="C12" i="39"/>
  <c r="C13" i="39" s="1"/>
  <c r="D10" i="39"/>
  <c r="D12" i="39" s="1"/>
  <c r="D13" i="39" s="1"/>
  <c r="AC20" i="37" l="1"/>
  <c r="AB20" i="37"/>
  <c r="AA20" i="37"/>
  <c r="Z20" i="37"/>
  <c r="Y20" i="37"/>
  <c r="X20" i="37"/>
  <c r="U20" i="37"/>
  <c r="AD19" i="37"/>
  <c r="V19" i="37"/>
  <c r="AD18" i="37"/>
  <c r="V18" i="37"/>
  <c r="AD17" i="37"/>
  <c r="AD20" i="37" s="1"/>
  <c r="V17" i="37"/>
  <c r="AD16" i="37"/>
  <c r="V16" i="37"/>
  <c r="AC13" i="37"/>
  <c r="AA13" i="37"/>
  <c r="AA21" i="37" s="1"/>
  <c r="AA22" i="37" s="1"/>
  <c r="Z13" i="37"/>
  <c r="Y13" i="37"/>
  <c r="X13" i="37"/>
  <c r="U13" i="37"/>
  <c r="U21" i="37" s="1"/>
  <c r="U22" i="37" s="1"/>
  <c r="AD12" i="37"/>
  <c r="V12" i="37"/>
  <c r="AD11" i="37"/>
  <c r="AD13" i="37" s="1"/>
  <c r="AD21" i="37" s="1"/>
  <c r="AD22" i="37" s="1"/>
  <c r="V11" i="37"/>
  <c r="V13" i="37" l="1"/>
  <c r="V20" i="37"/>
  <c r="Z21" i="37"/>
  <c r="Z22" i="37" s="1"/>
  <c r="X21" i="37"/>
  <c r="X22" i="37" s="1"/>
  <c r="Y21" i="37"/>
  <c r="Y22" i="37" s="1"/>
  <c r="AC21" i="37"/>
  <c r="AC22" i="37" s="1"/>
  <c r="AB13" i="37"/>
  <c r="AB21" i="37" s="1"/>
  <c r="AB22" i="37" s="1"/>
  <c r="V21" i="37" l="1"/>
  <c r="V22" i="37" s="1"/>
  <c r="T14" i="25"/>
  <c r="T25" i="25" s="1"/>
  <c r="U14" i="25"/>
  <c r="U25" i="25" s="1"/>
  <c r="W14" i="25"/>
  <c r="W25" i="25" s="1"/>
  <c r="V14" i="25"/>
  <c r="V25" i="25" s="1"/>
  <c r="S10" i="25" l="1"/>
  <c r="S12" i="25"/>
  <c r="X10" i="25"/>
  <c r="X12" i="25"/>
  <c r="R14" i="25"/>
  <c r="R25" i="25" s="1"/>
  <c r="X28" i="25"/>
  <c r="D18" i="36"/>
  <c r="C4" i="36"/>
  <c r="D4" i="36" s="1"/>
  <c r="B4" i="36"/>
  <c r="B3" i="36"/>
  <c r="B14" i="36" s="1"/>
  <c r="C3" i="36"/>
  <c r="C14" i="36"/>
  <c r="D15" i="36"/>
  <c r="D16" i="36"/>
  <c r="D17" i="36"/>
  <c r="B5" i="36"/>
  <c r="D5" i="36" s="1"/>
  <c r="C5" i="36"/>
  <c r="C9" i="36"/>
  <c r="C8" i="36"/>
  <c r="B8" i="36"/>
  <c r="D8" i="36" s="1"/>
  <c r="C7" i="36"/>
  <c r="C6" i="36"/>
  <c r="B6" i="36"/>
  <c r="D6" i="36" s="1"/>
  <c r="B9" i="36"/>
  <c r="B7" i="36"/>
  <c r="D7" i="36" s="1"/>
  <c r="B10" i="36"/>
  <c r="C10" i="36"/>
  <c r="D9" i="36" l="1"/>
  <c r="D10" i="36"/>
  <c r="D14" i="36"/>
  <c r="X14" i="25"/>
  <c r="X25" i="25" s="1"/>
  <c r="S14" i="25"/>
  <c r="S25" i="25" s="1"/>
  <c r="B2" i="36"/>
  <c r="B11" i="36" s="1"/>
  <c r="C2" i="36"/>
  <c r="C11" i="36" s="1"/>
  <c r="C19" i="36" s="1"/>
  <c r="D3" i="36"/>
  <c r="D2" i="36" l="1"/>
  <c r="D11" i="36" s="1"/>
  <c r="B12" i="36" s="1"/>
  <c r="B19" i="36"/>
  <c r="C12" i="36" l="1"/>
  <c r="D19" i="36"/>
</calcChain>
</file>

<file path=xl/sharedStrings.xml><?xml version="1.0" encoding="utf-8"?>
<sst xmlns="http://schemas.openxmlformats.org/spreadsheetml/2006/main" count="952" uniqueCount="303">
  <si>
    <t>Envío para N.O. BID</t>
  </si>
  <si>
    <t>Recibo no objeción BID</t>
  </si>
  <si>
    <t>Recepción / Apertura de Ofertas</t>
  </si>
  <si>
    <t>No objeción Adjudicación BID</t>
  </si>
  <si>
    <t>APERTURA</t>
  </si>
  <si>
    <t>Etapa de Evaluación</t>
  </si>
  <si>
    <t>Etapa contratación</t>
  </si>
  <si>
    <t>DATOS FINALES DEL CONTRATO</t>
  </si>
  <si>
    <t xml:space="preserve">Costo Estimado </t>
  </si>
  <si>
    <t xml:space="preserve">Costo Final </t>
  </si>
  <si>
    <t>REAL</t>
  </si>
  <si>
    <t>LPN</t>
  </si>
  <si>
    <t>Obra Civil</t>
  </si>
  <si>
    <t>Bienes/ Servicios no relacionados con consultoría</t>
  </si>
  <si>
    <t>Examen Previo</t>
  </si>
  <si>
    <t>NCB</t>
  </si>
  <si>
    <t>Licitación Pública Nacional</t>
  </si>
  <si>
    <t>Menor de US$</t>
  </si>
  <si>
    <t>Shopping</t>
  </si>
  <si>
    <t>Método de Contratación</t>
  </si>
  <si>
    <t>LPI</t>
  </si>
  <si>
    <t>Licitación Pública Internacional</t>
  </si>
  <si>
    <t>Mayor de US$</t>
  </si>
  <si>
    <t>No.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</si>
  <si>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</si>
  <si>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</si>
  <si>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</si>
  <si>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</si>
  <si>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</si>
  <si>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</si>
  <si>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</si>
  <si>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Nombre Proveedor Adjudicado</t>
  </si>
  <si>
    <t>Contrato #</t>
  </si>
  <si>
    <t>FINANCIABLE</t>
  </si>
  <si>
    <t>TOTAL</t>
  </si>
  <si>
    <t>COMENTARIOS</t>
  </si>
  <si>
    <t>MXC$</t>
  </si>
  <si>
    <t>US$</t>
  </si>
  <si>
    <t>APORTE LOCAL</t>
  </si>
  <si>
    <t xml:space="preserve">TIPO DE FINANCIAMIENTO    </t>
  </si>
  <si>
    <t>REVISIÓN
Ex Ante /
Ex Post</t>
  </si>
  <si>
    <t>UNIDAD RESPONSABLE DE LA REALIZACIÓN DEL PLAN DE CONTRATACIONES</t>
  </si>
  <si>
    <t>Categorías: BIENES Y MATERIAL INFORMATIVO (No Consultorías)</t>
  </si>
  <si>
    <t>N/A</t>
  </si>
  <si>
    <t>Actividad Apoyada
Matriz de Desembolsos</t>
  </si>
  <si>
    <t>PROGRAMA DE FORMACIÓN DE RECURSOS HUMANOS BASADA EN COMPETENCIAS (PROFORHCOM). PRÉSTAMO 3136/OC-ME</t>
  </si>
  <si>
    <t>CP</t>
  </si>
  <si>
    <t>AD</t>
  </si>
  <si>
    <t>Adjudicación Directa</t>
  </si>
  <si>
    <t>Comparación de Precios</t>
  </si>
  <si>
    <t>Todos</t>
  </si>
  <si>
    <t>Cualquier monto</t>
  </si>
  <si>
    <t>Descripción Suministro/Obra/Servicios de no consultoría</t>
  </si>
  <si>
    <t>Ex Post</t>
  </si>
  <si>
    <t>L5X-E009</t>
  </si>
  <si>
    <t>COLEGIO NACIONAL DE EDUCACIÓN PROFESIONAL TÉCNICA (L5X)</t>
  </si>
  <si>
    <t>Colegio Nacional de Educación Profesional Técnica</t>
  </si>
  <si>
    <t>M.A.E.E. José Luis Izquierdo González</t>
  </si>
  <si>
    <t>Director de Infraestructura y Adquisiciones</t>
  </si>
  <si>
    <t>EJECUTOR</t>
  </si>
  <si>
    <t>APORTE BID</t>
  </si>
  <si>
    <t>CONALEP</t>
  </si>
  <si>
    <t>CONOCER</t>
  </si>
  <si>
    <t>COSDAC</t>
  </si>
  <si>
    <t>CSPyA</t>
  </si>
  <si>
    <t>DGCFT</t>
  </si>
  <si>
    <t>DGECyTM</t>
  </si>
  <si>
    <t>DGETA</t>
  </si>
  <si>
    <t>DGETI</t>
  </si>
  <si>
    <t>UCAP</t>
  </si>
  <si>
    <t>Porcentaje</t>
  </si>
  <si>
    <t>Plurianual CONOCER</t>
  </si>
  <si>
    <t>Presupuesto Becas</t>
  </si>
  <si>
    <t>LPN 1</t>
  </si>
  <si>
    <t>Pasivos DGETI</t>
  </si>
  <si>
    <t>Pasivos DGECyTM</t>
  </si>
  <si>
    <t>Asignación CONOCER</t>
  </si>
  <si>
    <t xml:space="preserve">Registro BID/NAFIN de Contrato </t>
  </si>
  <si>
    <t>No aplica</t>
  </si>
  <si>
    <t>BIENES</t>
  </si>
  <si>
    <t>PLAN DE CONTRATACIONES ESPECÍFICO (PAC) 2018</t>
  </si>
  <si>
    <t>TOTAL PAC 2018 CONALEP</t>
  </si>
  <si>
    <t>09/04/2018</t>
  </si>
  <si>
    <t>07/06/2018</t>
  </si>
  <si>
    <r>
      <t xml:space="preserve">Otro mobiliario y equipo educacional y recreativo </t>
    </r>
    <r>
      <rPr>
        <sz val="10"/>
        <rFont val="Arial"/>
        <family val="2"/>
      </rPr>
      <t xml:space="preserve">para los planteles que imparten las carreras prioritarias </t>
    </r>
    <r>
      <rPr>
        <b/>
        <sz val="10"/>
        <rFont val="Arial"/>
        <family val="2"/>
      </rPr>
      <t>(52901)</t>
    </r>
  </si>
  <si>
    <r>
      <t xml:space="preserve">Maquinaria y equipo eléctrico y electrónico </t>
    </r>
    <r>
      <rPr>
        <sz val="10"/>
        <rFont val="Arial"/>
        <family val="2"/>
      </rPr>
      <t xml:space="preserve">para los planteles que imparten las carreras prioritarias </t>
    </r>
    <r>
      <rPr>
        <strike/>
        <sz val="10"/>
        <color rgb="FFFF0000"/>
        <rFont val="Arial"/>
        <family val="2"/>
      </rPr>
      <t xml:space="preserve"> </t>
    </r>
    <r>
      <rPr>
        <b/>
        <sz val="10"/>
        <rFont val="Arial"/>
        <family val="2"/>
      </rPr>
      <t>(56601)</t>
    </r>
  </si>
  <si>
    <t>TOTAL PAC BIENES</t>
  </si>
  <si>
    <t>CONSEJO NACIONAL DE NORMALIZACIÓN Y CERTIFICACIÓN DE COMPETENCIAS LABORALES (CONOCER)</t>
  </si>
  <si>
    <t>CATEGORIA (No.)</t>
  </si>
  <si>
    <t>SERVICIOS DE CONSULTORÍAS</t>
  </si>
  <si>
    <t xml:space="preserve"> REVISIÓN BID
EX ANTE / 
EX POST</t>
  </si>
  <si>
    <t>INFORMACION DE AVANCE - FECHAS</t>
  </si>
  <si>
    <t>DATOS DEL CONTRATO</t>
  </si>
  <si>
    <t>DESCRIPCIÓN DE LOS SERVICIOS  (CONSULTORÍAS)</t>
  </si>
  <si>
    <t>MÉTODO DE SELECCIÓN</t>
  </si>
  <si>
    <t xml:space="preserve"> ETAPA:  PEDIDO DE PROPUESTA (PP)</t>
  </si>
  <si>
    <t>Aprobación PP BID</t>
  </si>
  <si>
    <t xml:space="preserve"> ETAPA: PP ENVIADO A LISTA CORTA</t>
  </si>
  <si>
    <t>(11) ETAPA: EVALUACIÓN TÉCNICA</t>
  </si>
  <si>
    <t>Aprobación BID</t>
  </si>
  <si>
    <t xml:space="preserve"> ETAPA: EVALUACIÓN FINANCIERA</t>
  </si>
  <si>
    <t xml:space="preserve"> Aprobación BID</t>
  </si>
  <si>
    <t xml:space="preserve"> ETAPA: FIRMA CONTRATO - Registro BID</t>
  </si>
  <si>
    <t xml:space="preserve"> Monto Estimado 
MXC$</t>
  </si>
  <si>
    <t xml:space="preserve"> Monto Estimado  
US$ Equiv.</t>
  </si>
  <si>
    <t>Nombre del Consultor Contratado</t>
  </si>
  <si>
    <t xml:space="preserve"> Monto Contratado en Mex$</t>
  </si>
  <si>
    <t xml:space="preserve"> Monto Contratado US$ Equiv.</t>
  </si>
  <si>
    <t xml:space="preserve"> Modificaciones Contrato</t>
  </si>
  <si>
    <t>Tipo de financiamiento</t>
  </si>
  <si>
    <t>PREPARACIÓN</t>
  </si>
  <si>
    <t>INVITACIÓN</t>
  </si>
  <si>
    <t>PROPUESTA TÉCNICA</t>
  </si>
  <si>
    <t>PROPUESTA FINANCIERA</t>
  </si>
  <si>
    <t>PROGRAMADO</t>
  </si>
  <si>
    <t>ESTIMADA</t>
  </si>
  <si>
    <t>Financiable</t>
  </si>
  <si>
    <t>Aporte Local</t>
  </si>
  <si>
    <t>Total</t>
  </si>
  <si>
    <t>FIRMAS CONSULTORAS</t>
  </si>
  <si>
    <r>
      <t xml:space="preserve">Consultoría para el desarrollo de análisis prospectivos para identificar las funciones y competencias relevantes para la empleabilidad y productividad a nivel nacional, sectorial y regional, con base en los resultados de los talleres de coordinación y vinculación en cuatro sectores estratégicos. </t>
    </r>
    <r>
      <rPr>
        <b/>
        <sz val="10"/>
        <rFont val="Arial"/>
        <family val="2"/>
      </rPr>
      <t>(33104)</t>
    </r>
  </si>
  <si>
    <t>SBCC 2</t>
  </si>
  <si>
    <t>Ex Ante</t>
  </si>
  <si>
    <t>C230 CONSULTORES, S.C.</t>
  </si>
  <si>
    <t>CONOCER/ITP/BID/002/2015
$14´012,553.96</t>
  </si>
  <si>
    <t xml:space="preserve">Este proceso conlleva servicios de asistencia técnica, por lo que se considera como consultoría.
Este proceso es plurianual e inició en 2015; sin embargo, en 2015 y 2016 no se realizaron pagos. En este sentido, para 2017 se pagó el 30% ($4,203,766.19); y, para el 2018, se pagará el 70% restante ($9,808,787.77) </t>
  </si>
  <si>
    <r>
      <t>Consultoría para realizar análisis sectoriales en cuatro sectores estratégicos, productores de bienes y servicios. (Sectores: Servicios de salud, Agroalimentos, Automotriz, y Tecnologías de la Información)</t>
    </r>
    <r>
      <rPr>
        <sz val="10"/>
        <color rgb="FFFF0000"/>
        <rFont val="Arial"/>
        <family val="2"/>
      </rPr>
      <t xml:space="preserve"> </t>
    </r>
    <r>
      <rPr>
        <sz val="10"/>
        <rFont val="Arial"/>
        <family val="2"/>
      </rPr>
      <t xml:space="preserve"> </t>
    </r>
    <r>
      <rPr>
        <b/>
        <sz val="10"/>
        <rFont val="Arial"/>
        <family val="2"/>
      </rPr>
      <t>(33104)</t>
    </r>
  </si>
  <si>
    <t>TOTAL FIRMAS CONSULTORAS</t>
  </si>
  <si>
    <t>CONSULTORÍAS INDIVIDUALES</t>
  </si>
  <si>
    <r>
      <t xml:space="preserve">Asistencia técnica para el Desarrollo de Proyectos de Estándares de Competencia (EC) basados en las funciones identificadas en el sector Aeroespacial. </t>
    </r>
    <r>
      <rPr>
        <b/>
        <sz val="10"/>
        <rFont val="Arial"/>
        <family val="2"/>
      </rPr>
      <t>(33104)</t>
    </r>
  </si>
  <si>
    <t>CI-3CVs 1</t>
  </si>
  <si>
    <t>NO APLICA CALENDARIO</t>
  </si>
  <si>
    <r>
      <t xml:space="preserve">Asistencia técnica para el Desarrollo de Proyectos de Estándares de Competencia (EC) basados en las funciones identificadas en el sector Energético. </t>
    </r>
    <r>
      <rPr>
        <b/>
        <sz val="10"/>
        <rFont val="Arial"/>
        <family val="2"/>
      </rPr>
      <t>(33104)</t>
    </r>
  </si>
  <si>
    <t>CI-3CVs 2</t>
  </si>
  <si>
    <r>
      <t xml:space="preserve">Asistencia técnica para el Desarrollo de Proyectos de Estándares de Competencia (EC) basados en las funciones identificadas en el sector Eléctrico-Electrónico. </t>
    </r>
    <r>
      <rPr>
        <b/>
        <sz val="10"/>
        <rFont val="Arial"/>
        <family val="2"/>
      </rPr>
      <t>(33104)</t>
    </r>
  </si>
  <si>
    <t>CI-3CVs 3</t>
  </si>
  <si>
    <r>
      <t xml:space="preserve">Asistencia técnica para el Desarrollo de Proyectos de Estándares de Competencia (EC) basados en las funciones identificadas en el sector de Telecomunicaciones. </t>
    </r>
    <r>
      <rPr>
        <b/>
        <sz val="10"/>
        <rFont val="Arial"/>
        <family val="2"/>
      </rPr>
      <t>(33104)</t>
    </r>
  </si>
  <si>
    <t>CI-3CVs 4</t>
  </si>
  <si>
    <t>TOTAL CONSULTORÍAS INDIVIDUALES</t>
  </si>
  <si>
    <t>TOTAL PAC CONSULTORÍAS 2018 CONOCER</t>
  </si>
  <si>
    <t>TOTAL PAC 2018 CONOCER</t>
  </si>
  <si>
    <t>METODOLOGIA DE SELECCIÓN</t>
  </si>
  <si>
    <t>Techos/Limites (US$ EQUIV.)</t>
  </si>
  <si>
    <t>QCBS</t>
  </si>
  <si>
    <t>Selección Basada en Calidad y Costo</t>
  </si>
  <si>
    <t>SBCC</t>
  </si>
  <si>
    <t>Mayores a 500,000 USD</t>
  </si>
  <si>
    <t>QBS</t>
  </si>
  <si>
    <t>Selección Basada en la Calidad</t>
  </si>
  <si>
    <t>SBC</t>
  </si>
  <si>
    <t>Mayores a 200,000 USD</t>
  </si>
  <si>
    <t>CQ</t>
  </si>
  <si>
    <t>Selección Basada en la Calificación de los Consultores</t>
  </si>
  <si>
    <t>SCC</t>
  </si>
  <si>
    <t>200.000 USD</t>
  </si>
  <si>
    <t>LCS</t>
  </si>
  <si>
    <t>Selección Basada en Menor Costo</t>
  </si>
  <si>
    <t>SBMC</t>
  </si>
  <si>
    <t>FBS</t>
  </si>
  <si>
    <t>Selección Basada en Presupuesto Fijo</t>
  </si>
  <si>
    <t>SBPF</t>
  </si>
  <si>
    <t>SSS</t>
  </si>
  <si>
    <t>Selección Directa</t>
  </si>
  <si>
    <t>SD</t>
  </si>
  <si>
    <t>BID</t>
  </si>
  <si>
    <t>CONSULTORES INDIVIDUALES</t>
  </si>
  <si>
    <t>IC-3CVs</t>
  </si>
  <si>
    <t>Consultor Individual - Mínimo terna de candidatos</t>
  </si>
  <si>
    <t>CI-3CVs</t>
  </si>
  <si>
    <t>Mayor a 100,000 USD</t>
  </si>
  <si>
    <t>No aplica techo</t>
  </si>
  <si>
    <t>Consejo Nacional de Normalización y Certificación de Competencias Laborales</t>
  </si>
  <si>
    <t>Dr. Alberto Almaguer Rocha</t>
  </si>
  <si>
    <t>Director General</t>
  </si>
  <si>
    <t>TOTAL PAC DE BIENES</t>
  </si>
  <si>
    <t>TOTAL CONGRESOS Y CONVENCIONES</t>
  </si>
  <si>
    <t>600-E009</t>
  </si>
  <si>
    <r>
      <t xml:space="preserve">Revisión de carreras técnicas prioritarias diseñadas durante el 2010-2012, propuestas por el Comité Interinstitucional de Formación Profesional Técnica. </t>
    </r>
    <r>
      <rPr>
        <b/>
        <sz val="10"/>
        <rFont val="Arial"/>
        <family val="2"/>
      </rPr>
      <t>Grupo 4.</t>
    </r>
    <r>
      <rPr>
        <sz val="10"/>
        <rFont val="Arial"/>
        <family val="2"/>
      </rPr>
      <t xml:space="preserve"> </t>
    </r>
    <r>
      <rPr>
        <b/>
        <sz val="10"/>
        <rFont val="Arial"/>
        <family val="2"/>
      </rPr>
      <t>(38301)</t>
    </r>
  </si>
  <si>
    <t>Este proceso corresponde a servicios de no consultoría.</t>
  </si>
  <si>
    <r>
      <t xml:space="preserve">Revisión de carreras técnicas prioritarias diseñadas durante el 2010-2012, propuestas por el Comité Interinstitucional de Formación Profesional Técnica. </t>
    </r>
    <r>
      <rPr>
        <b/>
        <sz val="10"/>
        <rFont val="Arial"/>
        <family val="2"/>
      </rPr>
      <t>Grupo 3.</t>
    </r>
    <r>
      <rPr>
        <sz val="10"/>
        <rFont val="Arial"/>
        <family val="2"/>
      </rPr>
      <t xml:space="preserve"> </t>
    </r>
    <r>
      <rPr>
        <b/>
        <sz val="10"/>
        <rFont val="Arial"/>
        <family val="2"/>
      </rPr>
      <t>(38301)</t>
    </r>
  </si>
  <si>
    <r>
      <t xml:space="preserve">Revisión de carreras técnicas prioritarias diseñadas durante el 2010-2012, propuestas por el Comité Interinstitucional de Formación Profesional Técnica. </t>
    </r>
    <r>
      <rPr>
        <b/>
        <sz val="10"/>
        <rFont val="Arial"/>
        <family val="2"/>
      </rPr>
      <t>Grupo 2.</t>
    </r>
    <r>
      <rPr>
        <sz val="10"/>
        <rFont val="Arial"/>
        <family val="2"/>
      </rPr>
      <t xml:space="preserve"> </t>
    </r>
    <r>
      <rPr>
        <b/>
        <sz val="10"/>
        <rFont val="Arial"/>
        <family val="2"/>
      </rPr>
      <t>(38301)</t>
    </r>
  </si>
  <si>
    <r>
      <t xml:space="preserve">Revisión de carreras técnicas prioritarias diseñadas durante el 2010-2012, propuestas por el Comité Interinstitucional de Formación Profesional Técnica. </t>
    </r>
    <r>
      <rPr>
        <b/>
        <sz val="10"/>
        <rFont val="Arial"/>
        <family val="2"/>
      </rPr>
      <t>Grupo 1.</t>
    </r>
    <r>
      <rPr>
        <sz val="10"/>
        <rFont val="Arial"/>
        <family val="2"/>
      </rPr>
      <t xml:space="preserve"> </t>
    </r>
    <r>
      <rPr>
        <b/>
        <sz val="10"/>
        <rFont val="Arial"/>
        <family val="2"/>
      </rPr>
      <t>(38301)</t>
    </r>
  </si>
  <si>
    <t>CONGRESOS Y CONVENCIONES</t>
  </si>
  <si>
    <t>PROGRAMA DE FORMACIÓN DE RECURSOS HUMANOS BASADA EN COMPETENCIAS (PROFORHCOM). PRÉSTAMO No. 3136/OC-ME</t>
  </si>
  <si>
    <t>COORDINACIÓN SECTORIAL DE DESARROLLO ACADÉMICO DE LA SEMS (COSDAC)</t>
  </si>
  <si>
    <t>Categorías:  OTROS SERVICIOS</t>
  </si>
  <si>
    <t>TIPO DE CAMBIO</t>
  </si>
  <si>
    <t>Descripción Otros Servicios</t>
  </si>
  <si>
    <t>Actividad Apoyada Matriz de Desembolsos</t>
  </si>
  <si>
    <t>OTROS SERVICIOS</t>
  </si>
  <si>
    <r>
      <t xml:space="preserve">Programa de Formación Docente  </t>
    </r>
    <r>
      <rPr>
        <b/>
        <sz val="10"/>
        <rFont val="Arial"/>
        <family val="2"/>
      </rPr>
      <t>(43401)</t>
    </r>
  </si>
  <si>
    <t>Este monto está destinado para apoyos de capacitación de docentes, y se beneficiará a los docentes de los subsistemas o ejecutores técnicos del Programa. El costo variará según el curso. Los desembolsos que se presentarán ante el BID serán con cargo al Componente 1 "MEJORAMIENTO DE LA CALIDAD Y PERTINENCIA DE LA EMS TÉCNICA, LA FORMACIÓN PROFESIONAL Y LA CAPACITACIÓN PARA EL TRABAJO." Se estima capacitar a 2,500 docentes en Talleres de Formación de los Campos Disciplinares y a 100 en Cursos en línea para docentes del componente de formación profesional del Bachillerato Tecnológico de la EMS. 
El monto final del gasto depende del cumplimiento de los lineamientos por cada docente, y de la disponibilidad de recursos presupuestarios que se pueda destinar a estos apoyos para el ejercicio 2018.
Cabe señalar, que la formación de los docentes será proporcionada por las instituciones educativas que para este fin se asignen.
La capacitación docente estará en función de las Reglas de Operación del Programa para el Desarrollo Profesional Docente para el Ejercicio Fiscal 2018, excepto los Talleres de Formación de los Campos Disciplinares, al estar apegados al Acuerdo 653 por el que se establece el Plan de Estudios del Bachillerato Tecnológico.</t>
  </si>
  <si>
    <t xml:space="preserve">TOTAL DE OTROS GASTOS DE CAPACITACIÓN </t>
  </si>
  <si>
    <t>TOTAL PAC 2018 COSDAC</t>
  </si>
  <si>
    <t>NOTA: El procedimiento de otorgamiento de Apoyos de Capacitación no es revisado por Nacional Financiera en su calidad de Agente Financiero del PROFORHCOM, por lo que su otorgamiento, administración y desembolso de la línea del préstamo, es responsabilidad del Organismo Ejecutor. No obstante, el BID podrá realizar revisiones a los mismos por tratarse de procesos ex–post.</t>
  </si>
  <si>
    <t>Coordinación Sectorial de Desarrollo Académico de la SEMS</t>
  </si>
  <si>
    <t>Mtro. Daniel Hernández Franco</t>
  </si>
  <si>
    <t>Coordinador Sectorial</t>
  </si>
  <si>
    <t>f</t>
  </si>
  <si>
    <t>COORDINACIÓN SECTORIAL DE OPERACIÓN TÉCNICA Y FINANCIERA DE LA SEMS (CSOTyF) (antes COORDINACIÓN SECTORIAL DE PLANEACIÓN Y ADMINISTRACIÓN DE LA SEMS (CSPyA))</t>
  </si>
  <si>
    <t xml:space="preserve"> Otros Gastos de Capacitación</t>
  </si>
  <si>
    <t>OTROS GASTOS DE CAPACITACIÓN</t>
  </si>
  <si>
    <r>
      <t xml:space="preserve">Becas salario formación dual </t>
    </r>
    <r>
      <rPr>
        <b/>
        <sz val="10"/>
        <rFont val="Arial"/>
        <family val="2"/>
      </rPr>
      <t>(43901)</t>
    </r>
    <r>
      <rPr>
        <sz val="10"/>
        <rFont val="Arial"/>
        <family val="2"/>
      </rPr>
      <t xml:space="preserve">
</t>
    </r>
  </si>
  <si>
    <t>Este monto estará destinado para Becas Salario: Modalidad Formación Dual, y podrán ser beneficiados los alumnos del CONALEP, DGECyTM, DGETA y DGETI. El costo promedio es de $2,000.00 pesos mensuales por alumno, el periodo de la beca puede ser hasta por 24 meses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8 de las Reglas de Operación 2018 del Programa Nacional de Becas.
Con estos recursos se prevé otorgar 4,019 becas de hasta 12 meses.</t>
  </si>
  <si>
    <r>
      <t xml:space="preserve">Becas de prácticas profesionales </t>
    </r>
    <r>
      <rPr>
        <b/>
        <sz val="10"/>
        <rFont val="Arial"/>
        <family val="2"/>
      </rPr>
      <t>(43901)</t>
    </r>
  </si>
  <si>
    <t xml:space="preserve">Este monto estará destinado para Becas de Prácticas Profesionales, y podrán ser beneficiados los alumnos del CONALEP, DGECyTM, DGETA y DGETI. El costo promedio es de $1,500.00 pesos mensuales por alumno, el periodo de la beca puede ser hasta por 6 meses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5 de las Reglas de Operación 2018 del Programa Nacional de Becas.
Con estos recursos se prevé otorgar 18,231 becas, con una duración de hasta 6 meses. </t>
  </si>
  <si>
    <r>
      <t xml:space="preserve">Becas de capacitación para el trabajo (CAPACITA T) </t>
    </r>
    <r>
      <rPr>
        <b/>
        <sz val="10"/>
        <rFont val="Arial"/>
        <family val="2"/>
      </rPr>
      <t>(43901)</t>
    </r>
  </si>
  <si>
    <t xml:space="preserve">Este monto estará destinado para Becas de Capacitación para el Trabajo (CAPACITA T), y podrán ser beneficiados los alumnos de la DGCFT. El costo promedio es de $1,500.00 pesos mensuales por alumno,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3 de las Reglas de Operación 2018 del Programa Nacional de Becas.
Con estos recursos se prevé otorgar 462 becas con una duración de hasta 4 meses. </t>
  </si>
  <si>
    <r>
      <t xml:space="preserve">Becas para Emprendedores </t>
    </r>
    <r>
      <rPr>
        <b/>
        <sz val="10"/>
        <rFont val="Arial"/>
        <family val="2"/>
      </rPr>
      <t>(43901)</t>
    </r>
  </si>
  <si>
    <t>Este monto estará destinado para Becas para Emprendedores, y podrán ser beneficiados los alumnos del CONALEP, DGECyTM, DGETA y DGETI. El costo promedio es de $10,000.00 pesos por equipo, en un pago único y se presentará a desembolso ante el BID contra evidencia del padrón de beneficiarios, con cargo al Componente 1 "Mejoramiento de la calidad y pertinencia de la EMS técnica, la formación profesional y la capacitación para el trabajo."  
El otorgamiento de las becas estará en función de lo dispuesto en el Anexo 6 de las Reglas de Operación 2018 del Programa Nacional de Becas.
Con estos recursos se prevé otorgar 1,005 grupos de becas con un pago único de $10,050.00.</t>
  </si>
  <si>
    <t>NOTA: El procedimiento de otorgamiento de Becas no es revisado por Nacional Financiera en su calidad de Agente Financiero del PROFORHCOM, por lo que su otorgamiento, administración y desembolso de la línea del préstamo, es responsabilidad del Organismo Ejecutor. No obstante, el BID podrá realizar revisiones a los mismos por tratarse de procesos ex–post.</t>
  </si>
  <si>
    <t>Coordinación Sectorial de Planeación y Administración de la SEMS</t>
  </si>
  <si>
    <t>Lic. Luis Enrique Madrid Rodríguez</t>
  </si>
  <si>
    <t>Director del Programa de Becas de Educación Media Superior</t>
  </si>
  <si>
    <t>DIRECCIÓN GENERAL DE CENTROS DE FORMACIÓN PARA EL TRABAJO</t>
  </si>
  <si>
    <t xml:space="preserve">Registro BID de Contrato </t>
  </si>
  <si>
    <t>613-E009</t>
  </si>
  <si>
    <t>TOTAL DE BIENES</t>
  </si>
  <si>
    <t>TOTAL PAC 2018 DGCFT</t>
  </si>
  <si>
    <t>Dirección General de Centros de Formación para el Trabajo</t>
  </si>
  <si>
    <t>Dr. Efrén Parada Arias</t>
  </si>
  <si>
    <t xml:space="preserve">Registro NAFIN/BID de Contrato </t>
  </si>
  <si>
    <r>
      <t xml:space="preserve">Mobiliario </t>
    </r>
    <r>
      <rPr>
        <sz val="10"/>
        <rFont val="Arial"/>
        <family val="2"/>
      </rPr>
      <t>para talleres y laboratorios de los planteles que imparten las carreras prioritarias.</t>
    </r>
    <r>
      <rPr>
        <b/>
        <sz val="10"/>
        <rFont val="Arial"/>
        <family val="2"/>
      </rPr>
      <t xml:space="preserve">(51101) </t>
    </r>
  </si>
  <si>
    <t>615-E009</t>
  </si>
  <si>
    <r>
      <t xml:space="preserve">Maquinaria y equipo industrial </t>
    </r>
    <r>
      <rPr>
        <sz val="10"/>
        <rFont val="Arial"/>
        <family val="2"/>
      </rPr>
      <t>para talleres y laboratorios de los planteles que imparten las carreras prioritarias.</t>
    </r>
    <r>
      <rPr>
        <b/>
        <sz val="10"/>
        <rFont val="Arial"/>
        <family val="2"/>
      </rPr>
      <t>(56201)</t>
    </r>
  </si>
  <si>
    <r>
      <t xml:space="preserve">Maquinaria y equipo de construcción </t>
    </r>
    <r>
      <rPr>
        <sz val="10"/>
        <rFont val="Arial"/>
        <family val="2"/>
      </rPr>
      <t>para talleres y laboratorios de los planteles que imparten las carreras prioritarias.</t>
    </r>
    <r>
      <rPr>
        <b/>
        <sz val="10"/>
        <rFont val="Arial"/>
        <family val="2"/>
      </rPr>
      <t>(56301)</t>
    </r>
  </si>
  <si>
    <r>
      <t xml:space="preserve">Herramientas y máquinas-herramienta  </t>
    </r>
    <r>
      <rPr>
        <sz val="10"/>
        <rFont val="Arial"/>
        <family val="2"/>
      </rPr>
      <t>para talleres y laboratorios de los planteles que imparten las carreras prioritarias.</t>
    </r>
    <r>
      <rPr>
        <b/>
        <sz val="10"/>
        <rFont val="Arial"/>
        <family val="2"/>
      </rPr>
      <t>(56701)</t>
    </r>
  </si>
  <si>
    <r>
      <rPr>
        <b/>
        <sz val="10"/>
        <rFont val="Arial"/>
        <family val="2"/>
      </rPr>
      <t xml:space="preserve">Maquinaria y Equipo Agropecuario </t>
    </r>
    <r>
      <rPr>
        <sz val="10"/>
        <rFont val="Arial"/>
        <family val="2"/>
      </rPr>
      <t xml:space="preserve">para talleres y laboratorios de los planteles que imparten las carreras prioritarias </t>
    </r>
    <r>
      <rPr>
        <b/>
        <sz val="10"/>
        <rFont val="Arial"/>
        <family val="2"/>
      </rPr>
      <t>(56101).</t>
    </r>
  </si>
  <si>
    <t xml:space="preserve">LPN 5 </t>
  </si>
  <si>
    <t>610-E009</t>
  </si>
  <si>
    <t>UNIDAD COORDINADORA Y ADMINISTRADORA DEL PROGRAMA</t>
  </si>
  <si>
    <t>BIENES / SERVICIOS</t>
  </si>
  <si>
    <t>GASTOS DE ADMINISTRACIÓN</t>
  </si>
  <si>
    <r>
      <t xml:space="preserve">Gastos menores de administración (papelería, consumibles de cómputo, reparaciones menores, etc.) </t>
    </r>
    <r>
      <rPr>
        <b/>
        <sz val="10"/>
        <rFont val="Arial"/>
        <family val="2"/>
      </rPr>
      <t>(Cap. 2000 y 3000)</t>
    </r>
  </si>
  <si>
    <t>NA</t>
  </si>
  <si>
    <t>Están considerados todos aquellos gastos menores, por lo que  no se solicita cotización a varios proveedores.</t>
  </si>
  <si>
    <t>AD
Convenio Marco</t>
  </si>
  <si>
    <t>TOTAL GASTOS DE ADMINISTRACIÓN</t>
  </si>
  <si>
    <t>TOTAL PAC CONSULTORÍAS</t>
  </si>
  <si>
    <t>TOTAL PAC 2018 UCAP</t>
  </si>
  <si>
    <r>
      <rPr>
        <b/>
        <sz val="10"/>
        <rFont val="Arial"/>
        <family val="2"/>
      </rPr>
      <t>NOTA 1</t>
    </r>
    <r>
      <rPr>
        <sz val="10"/>
        <rFont val="Arial"/>
        <family val="2"/>
      </rPr>
      <t xml:space="preserve">: Los procedimientos para la adquisición de bienes y contratación de servicios de no consultoría y consultorías financiadas con 100% de aporte local, no son revisados por Nacional Financiera en su calidad de Agente Financiero del PROFORHCOM, por consiguiente, la selección y adjudicación, el tiempo de ejecución y posterior administración del contrato es responsabilidad del Organismo Ejecutor. </t>
    </r>
  </si>
  <si>
    <r>
      <rPr>
        <b/>
        <sz val="10"/>
        <rFont val="Arial"/>
        <family val="2"/>
      </rPr>
      <t>NOTA 2:</t>
    </r>
    <r>
      <rPr>
        <sz val="10"/>
        <rFont val="Arial"/>
        <family val="2"/>
      </rPr>
      <t xml:space="preserve"> El procedimiento de contratación del servicio de agencia de viajes mediante la aplicación de contratos marco, no es revisado por Nacional Financiera en su calidad de Agente Financiero del PROFORHCOM, por lo que su contratación, administración y desembolso de la línea del préstamo, es responsabilidad del Organismo Ejecutor. No obstante, el BID podrá realizar revisiones a los mismos por tratarse de procesos ex–post.</t>
    </r>
  </si>
  <si>
    <t>Unidad Coordinadora y Administradora del Programa</t>
  </si>
  <si>
    <t>Mtra. Claudia Nateras Sandoval</t>
  </si>
  <si>
    <t>Coordinadora General de la UCAP</t>
  </si>
  <si>
    <t>Modificaciones Contrato</t>
  </si>
  <si>
    <r>
      <t xml:space="preserve">Contratación de los servicios de un despacho de auditores independientes, que realice los trabajos integrales de auditoría del PROFORHCOM, a satisfacción del BID para evaluar el ejercicio fiscal 2017 </t>
    </r>
    <r>
      <rPr>
        <b/>
        <sz val="10"/>
        <rFont val="Arial"/>
        <family val="2"/>
      </rPr>
      <t>(33104)</t>
    </r>
  </si>
  <si>
    <t>SD 1</t>
  </si>
  <si>
    <t>Designado por la Secretaría de la Función Pública</t>
  </si>
  <si>
    <t>Barriguete López Cruz y Cía., S.C.</t>
  </si>
  <si>
    <t>El despacho de Auditores Externos  es designado por la Secretaría de la Función Pública, el proceso de selección lo lleva la secretaría y únicamente nos avisa el nombre del despacho designado para que se elabore el contrato respectivo.</t>
  </si>
  <si>
    <r>
      <t xml:space="preserve">Contratación de los servicios de INEGI, para realizar el Seguimiento de egresados de las Instituciones Ejecutoras del Programa, a través del Proyecto: Encuesta Nacional de Inserción Laboral de los Egresados de la Educación Media Superior 2018,  que incluye el levantamiento, supervisión, procesamiento de la informacion y obtención de las bases de datos de dicha Encuesta </t>
    </r>
    <r>
      <rPr>
        <b/>
        <sz val="10"/>
        <rFont val="Arial"/>
        <family val="2"/>
      </rPr>
      <t>(33302)</t>
    </r>
  </si>
  <si>
    <t>SD 2
Cl. 4.02(d)</t>
  </si>
  <si>
    <t>INEGI</t>
  </si>
  <si>
    <t xml:space="preserve">La contratación directa con el INEGI, se realiza con base en la Cláusula 4.02 (d) Selección y contratación de servicios de consultoría, de las estipulaciones especiales del Contrato de Préstamo No. 3136/OC-ME, donde se establece que podrá contratarse al INEGI de manera directa, para la realización de encuestas de seguimiento. </t>
  </si>
  <si>
    <r>
      <t xml:space="preserve">Plantilla de consultores individuales para la operación del PROFORHCOM </t>
    </r>
    <r>
      <rPr>
        <b/>
        <sz val="10"/>
        <rFont val="Arial"/>
        <family val="2"/>
      </rPr>
      <t>(12101)</t>
    </r>
  </si>
  <si>
    <t>SD 3</t>
  </si>
  <si>
    <t>TOTAL PAC CONSULTORÍAS 2018 UCAP</t>
  </si>
  <si>
    <r>
      <rPr>
        <b/>
        <sz val="10"/>
        <color theme="1"/>
        <rFont val="Arial"/>
        <family val="2"/>
      </rPr>
      <t xml:space="preserve">Nota: </t>
    </r>
    <r>
      <rPr>
        <sz val="10"/>
        <color theme="1"/>
        <rFont val="Arial"/>
        <family val="2"/>
      </rPr>
      <t xml:space="preserve">El PAC no coincide con el presupuesto autorizado, ya que el PAC considera procesos plurianuales; uno, adjudicado en 2015 y que ya no se realizaron pagos, sino hasta 2016, 2017 y 2018. Otro, adjudicado en 2017, pero se realizará su ejecución en 2018. Y, considera cuatro procesos bianuales, de los cuales una parte se pagó en 2017 y otra se pagará en 2018.
</t>
    </r>
    <r>
      <rPr>
        <b/>
        <sz val="10"/>
        <color theme="1"/>
        <rFont val="Arial"/>
        <family val="2"/>
      </rPr>
      <t xml:space="preserve">Total PAC 2018                 $23,612,553.96
</t>
    </r>
    <r>
      <rPr>
        <sz val="10"/>
        <color theme="1"/>
        <rFont val="Arial"/>
        <family val="2"/>
      </rPr>
      <t xml:space="preserve">Total pagado en 2017         $  4,523,766.19
Total a pagar en 2019         $  5,600,000.00
</t>
    </r>
    <r>
      <rPr>
        <b/>
        <sz val="10"/>
        <color theme="1"/>
        <rFont val="Arial"/>
        <family val="2"/>
      </rPr>
      <t>Total presupuesto 2018   $13,488,787.77</t>
    </r>
  </si>
  <si>
    <t>SBCC 1</t>
  </si>
  <si>
    <t>LPN 3</t>
  </si>
  <si>
    <t>LPN 4</t>
  </si>
  <si>
    <t>611-E009</t>
  </si>
  <si>
    <r>
      <t xml:space="preserve">Maquinaria y Equipo Industrial </t>
    </r>
    <r>
      <rPr>
        <sz val="10"/>
        <rFont val="Arial"/>
        <family val="2"/>
      </rPr>
      <t xml:space="preserve">para talleres y laboratorios de los planteles que imparten las carreras prioritarias </t>
    </r>
    <r>
      <rPr>
        <b/>
        <sz val="10"/>
        <rFont val="Arial"/>
        <family val="2"/>
      </rPr>
      <t>(56201).</t>
    </r>
  </si>
  <si>
    <r>
      <rPr>
        <b/>
        <sz val="10"/>
        <rFont val="Arial"/>
        <family val="2"/>
      </rPr>
      <t>Maquinaria y Equipo Eléctrico y Electrónico</t>
    </r>
    <r>
      <rPr>
        <sz val="10"/>
        <rFont val="Arial"/>
        <family val="2"/>
      </rPr>
      <t xml:space="preserve"> para talleres y laboratorios de los planteles que imparten las carreras prioritarias </t>
    </r>
    <r>
      <rPr>
        <b/>
        <sz val="10"/>
        <rFont val="Arial"/>
        <family val="2"/>
      </rPr>
      <t>(56601).</t>
    </r>
  </si>
  <si>
    <r>
      <rPr>
        <b/>
        <sz val="10"/>
        <rFont val="Arial"/>
        <family val="2"/>
      </rPr>
      <t>Herramientas y Máquinas Herramienta</t>
    </r>
    <r>
      <rPr>
        <sz val="10"/>
        <rFont val="Arial"/>
        <family val="2"/>
      </rPr>
      <t xml:space="preserve"> para talleres y laboratorios de los planteles que imparten las carreras prioritarias </t>
    </r>
    <r>
      <rPr>
        <b/>
        <sz val="10"/>
        <rFont val="Arial"/>
        <family val="2"/>
      </rPr>
      <t>(56701).</t>
    </r>
  </si>
  <si>
    <t>TOTAL PAC 2018 DGETI</t>
  </si>
  <si>
    <t>LPN 6</t>
  </si>
  <si>
    <t xml:space="preserve">Este proceso conlleva servicios de asistencia técnica, por lo que se considera como consultoría.
Este proceso es plurianual, toda vez que la ejecución iniciará en 2018 y concluirá en 2019. Por lo que en 2018 el monto a pagar será de un 30% (2,400,000.00) de la consultoría y durante 2019, el pago será por un 70 % (5,600,000.00). </t>
  </si>
  <si>
    <t>Fermín Arturo Rodríguez García</t>
  </si>
  <si>
    <t>CONOCER/BID/CI/002/2017
$400,000.00</t>
  </si>
  <si>
    <t>Ana Berenice Kelley González</t>
  </si>
  <si>
    <t>CONOCER/BID/CI/004/2017
$400,000.00</t>
  </si>
  <si>
    <t>Martha Patricia Ojeda López</t>
  </si>
  <si>
    <t>CONOCER/BID/CI/001/2017
$400,000.00</t>
  </si>
  <si>
    <t>María Esther Hernández Jiménez</t>
  </si>
  <si>
    <t>CONOCER/BID/CI/003/2017
$400,000.00</t>
  </si>
  <si>
    <r>
      <t>Viáticos que serán utilizados para actividades del personal del PROFORHCOM, durante el 2018</t>
    </r>
    <r>
      <rPr>
        <b/>
        <sz val="10"/>
        <rFont val="Arial"/>
        <family val="2"/>
      </rPr>
      <t>.</t>
    </r>
    <r>
      <rPr>
        <sz val="10"/>
        <rFont val="Arial"/>
        <family val="2"/>
      </rPr>
      <t xml:space="preserve">  </t>
    </r>
    <r>
      <rPr>
        <b/>
        <sz val="10"/>
        <rFont val="Arial"/>
        <family val="2"/>
      </rPr>
      <t>(26103, 26104, 37504 y 39202)</t>
    </r>
  </si>
  <si>
    <r>
      <t xml:space="preserve">Pasajes aéreos que serán utilizados para actividades del personal del PROFORHCOM, durante el 2018. </t>
    </r>
    <r>
      <rPr>
        <b/>
        <sz val="10"/>
        <rFont val="Arial"/>
        <family val="2"/>
      </rPr>
      <t>(37104)</t>
    </r>
  </si>
  <si>
    <r>
      <t>Pasajes terrestres para servidores públicos de mando que serán utilizados para actividades del personal del PROFORHCOM, durante el</t>
    </r>
    <r>
      <rPr>
        <b/>
        <sz val="10"/>
        <rFont val="Arial"/>
        <family val="2"/>
      </rPr>
      <t xml:space="preserve"> </t>
    </r>
    <r>
      <rPr>
        <sz val="10"/>
        <rFont val="Arial"/>
        <family val="2"/>
      </rPr>
      <t xml:space="preserve">2018. </t>
    </r>
    <r>
      <rPr>
        <b/>
        <sz val="10"/>
        <rFont val="Arial"/>
        <family val="2"/>
      </rPr>
      <t>(37204)</t>
    </r>
  </si>
  <si>
    <t>TOTAL DE OTROS GASTOS DE CAPACITACIÓN 2018 DE LA CSPyA</t>
  </si>
  <si>
    <r>
      <rPr>
        <b/>
        <sz val="10"/>
        <rFont val="Arial"/>
        <family val="2"/>
      </rPr>
      <t>NOTA: Para la presentación de ofertas y entrega de bienes, se tomarán como referencia los siguientes plazos</t>
    </r>
    <r>
      <rPr>
        <sz val="10"/>
        <rFont val="Arial"/>
        <family val="2"/>
      </rPr>
      <t xml:space="preserve">
Para LPN menor a USD 1´000,000.00, deberá concederse un plazo de 20 días para la presentación de ofertas y 45 días para la entrega de los bienes o servicios.
Para LPN mayor de USD 1´000,000.00, deberá concederse un plazo de 25 días para la presentación de ofertas y 60 días para la entrega de los bienes o servicios.
Para LPI se mantiene el plazo de 45 días para la presentación de ofertas y 90 días para la entrega de los bienes o servicios.</t>
    </r>
  </si>
  <si>
    <r>
      <rPr>
        <b/>
        <sz val="10"/>
        <rFont val="Arial"/>
        <family val="2"/>
      </rPr>
      <t xml:space="preserve">Maquinaria y Equipo industrial  </t>
    </r>
    <r>
      <rPr>
        <sz val="10"/>
        <rFont val="Arial"/>
        <family val="2"/>
      </rPr>
      <t xml:space="preserve">para talleres y laboratorios de los planteles que imparten las carreras prioritarias </t>
    </r>
    <r>
      <rPr>
        <b/>
        <sz val="10"/>
        <rFont val="Arial"/>
        <family val="2"/>
      </rPr>
      <t>(56201).</t>
    </r>
  </si>
  <si>
    <t>UNIDAD DE EDUCACIÓN MEDIA SUPERIOR TECNOLÓGICA AGROPECUARIA Y CIENCIAS DEL MAR (antes DIRECCIÓN GENERAL DE EDUCACIÓN TECNOLÓGICA AGROPECUARIA y DIRECCIÓN GENERAL DE EDUCACIÓN EN CIENCIA Y TECNOLOGÍA DEL MAR</t>
  </si>
  <si>
    <t>Unidad de Educación Media Superior Tecnológica Agropecuaria y Ciencias del Mar</t>
  </si>
  <si>
    <t>TOTAL PAC 2018 UEMSTAyCM</t>
  </si>
  <si>
    <t>UNIDAD DE EDUCACIÓN MEDIA SUPERIOR TECNOLÓGICA INDUSTRIAL Y DE SERVICIOS (antes DIRECCIÓN GENERAL DE EDUCACIÓN TECNOLÓGICA INDUSTRIAL)</t>
  </si>
  <si>
    <t>Unidad de Educación Media Superior Tecnológica Industrial y de Servicios</t>
  </si>
  <si>
    <t>Dr. Ricardo Arnoldo Cantoral Uriza</t>
  </si>
  <si>
    <t>ETAPA EVALUACIÓN DE PROPUESTA DE ADJUDICACION</t>
  </si>
  <si>
    <t>Estimada</t>
  </si>
  <si>
    <t>Real</t>
  </si>
  <si>
    <t>FECHA DE NOTIFICACION DE NO OBJECION O REGISTRO</t>
  </si>
  <si>
    <t>Este proceso conlleva servicios de asistencia técnica, por lo que se considera como consultoría. 
Se estimó un periodo de ejecución de tres meses; el contrato es bianual, por lo que, en 2017 se pagó el 20% ($80,000.00) y en 2018 se pagará el 80% restante ($320,000.00). Se prevé que concluya en febrero de 2018.</t>
  </si>
  <si>
    <t>Encargado del Despacho</t>
  </si>
  <si>
    <t>CP 1</t>
  </si>
  <si>
    <r>
      <rPr>
        <b/>
        <sz val="10"/>
        <rFont val="Arial"/>
        <family val="2"/>
      </rPr>
      <t>NOTA: Para la presentación de ofertas y entrega de bienes, se tomarán como referencia los siguientes plazos</t>
    </r>
    <r>
      <rPr>
        <sz val="10"/>
        <rFont val="Arial"/>
        <family val="2"/>
      </rPr>
      <t xml:space="preserve">
Para LPN menor a USD 1´000,000.00, deberá concederse un plazo de 20 días para la presentación de ofertas y</t>
    </r>
    <r>
      <rPr>
        <sz val="10"/>
        <color rgb="FFFF0000"/>
        <rFont val="Arial"/>
        <family val="2"/>
      </rPr>
      <t xml:space="preserve"> 75 días</t>
    </r>
    <r>
      <rPr>
        <sz val="10"/>
        <rFont val="Arial"/>
        <family val="2"/>
      </rPr>
      <t xml:space="preserve"> para la entrega de los bienes o servicios.
Para LPN mayor de USD 1´000,000.00, deberá concederse un plazo de 25 días para la presentación de ofertas y </t>
    </r>
    <r>
      <rPr>
        <sz val="10"/>
        <color rgb="FFFF0000"/>
        <rFont val="Arial"/>
        <family val="2"/>
      </rPr>
      <t>75 días</t>
    </r>
    <r>
      <rPr>
        <sz val="10"/>
        <rFont val="Arial"/>
        <family val="2"/>
      </rPr>
      <t xml:space="preserve"> para la entrega de los bienes o servicios.
Para LPI se mantiene el plazo de 45 días para la presentación de ofertas y 90 días para la entrega de los bienes o servicios.</t>
    </r>
  </si>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</sst>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quot;$&quot;* #,##0.00_);_(&quot;$&quot;* \(#,##0.00\);_(&quot;$&quot;* &quot;-&quot;??_);_(@_)"/>
    <numFmt numFmtId="165" formatCode="[$-C0A]d\-mmm;@"/>
    <numFmt numFmtId="166" formatCode="0.0"/>
    <numFmt numFmtId="167" formatCode="d/mm/yy;@"/>
    <numFmt numFmtId="168" formatCode="dd/mm/yy;@"/>
    <numFmt numFmtId="169" formatCode="#,##0.00000000"/>
    <numFmt numFmtId="170" formatCode="&quot;$&quot;#,##0.00"/>
    <numFmt numFmtId="171" formatCode="#,##0.0"/>
    <numFmt numFmtId="172" formatCode="mm/yy"/>
    <numFmt numFmtId="173" formatCode="[$-C0A]d\-mmm\-yy;@"/>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b/>
      <sz val="12"/>
      <name val="Arial"/>
      <family val="2"/>
    </font>
    <font>
      <b/>
      <sz val="8"/>
      <name val="Arial"/>
      <family val="2"/>
    </font>
    <font>
      <i/>
      <sz val="10"/>
      <name val="Arial"/>
      <family val="2"/>
    </font>
    <font>
      <b/>
      <sz val="8.5"/>
      <name val="Arial"/>
      <family val="2"/>
    </font>
    <font>
      <sz val="8.5"/>
      <name val="Arial"/>
      <family val="2"/>
    </font>
    <font>
      <sz val="9"/>
      <name val="Arial"/>
      <family val="2"/>
    </font>
    <font>
      <b/>
      <sz val="9"/>
      <name val="Arial"/>
      <family val="2"/>
    </font>
    <font>
      <sz val="10"/>
      <color theme="0"/>
      <name val="Arial"/>
      <family val="2"/>
    </font>
    <font>
      <b/>
      <sz val="10"/>
      <color theme="0"/>
      <name val="Arial"/>
      <family val="2"/>
    </font>
    <font>
      <sz val="10"/>
      <name val="Arial"/>
      <family val="2"/>
    </font>
    <font>
      <vertAlign val="superscript"/>
      <sz val="10"/>
      <name val="Arial"/>
      <family val="2"/>
    </font>
    <font>
      <sz val="10"/>
      <color theme="0" tint="-0.249977111117893"/>
      <name val="Arial"/>
      <family val="2"/>
    </font>
    <font>
      <strike/>
      <sz val="10"/>
      <color rgb="FFFF0000"/>
      <name val="Arial"/>
      <family val="2"/>
    </font>
    <font>
      <b/>
      <sz val="14"/>
      <name val="Arial"/>
      <family val="2"/>
    </font>
    <font>
      <sz val="10"/>
      <color rgb="FFFF0000"/>
      <name val="Arial"/>
      <family val="2"/>
    </font>
    <font>
      <sz val="10"/>
      <color theme="1"/>
      <name val="Arial"/>
      <family val="2"/>
    </font>
    <font>
      <b/>
      <sz val="10"/>
      <color theme="1"/>
      <name val="Arial"/>
      <family val="2"/>
    </font>
    <font>
      <sz val="6"/>
      <name val="Arial"/>
      <family val="2"/>
    </font>
    <font>
      <i/>
      <sz val="18"/>
      <name val="Arial"/>
      <family val="2"/>
    </font>
    <font>
      <sz val="12"/>
      <name val="Arial"/>
      <family val="2"/>
    </font>
    <font>
      <b/>
      <sz val="15"/>
      <name val="Arial"/>
      <family val="2"/>
    </font>
    <font>
      <sz val="15"/>
      <name val="Arial"/>
      <family val="2"/>
    </font>
    <font>
      <sz val="15"/>
      <color theme="0"/>
      <name val="Arial"/>
      <family val="2"/>
    </font>
    <font>
      <vertAlign val="superscript"/>
      <sz val="15"/>
      <name val="Arial"/>
      <family val="2"/>
    </font>
    <font>
      <b/>
      <sz val="15"/>
      <color theme="0"/>
      <name val="Arial"/>
      <family val="2"/>
    </font>
    <font>
      <b/>
      <i/>
      <sz val="15"/>
      <name val="Arial"/>
      <family val="2"/>
    </font>
    <font>
      <i/>
      <sz val="15"/>
      <name val="Arial"/>
      <family val="2"/>
    </font>
    <font>
      <sz val="10"/>
      <color rgb="FFC00000"/>
      <name val="Arial"/>
      <family val="2"/>
    </font>
    <font>
      <b/>
      <sz val="10"/>
      <color rgb="FFFF0000"/>
      <name val="Arial"/>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gray0625"/>
    </fill>
    <fill>
      <patternFill patternType="solid">
        <fgColor indexed="13"/>
        <bgColor indexed="64"/>
      </patternFill>
    </fill>
    <fill>
      <patternFill patternType="gray0625">
        <bgColor indexed="9"/>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auto="1"/>
      </right>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auto="1"/>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indexed="64"/>
      </right>
      <top style="thin">
        <color auto="1"/>
      </top>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136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64" fontId="8"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3" applyNumberFormat="0" applyFill="0" applyAlignment="0" applyProtection="0"/>
    <xf numFmtId="44" fontId="8" fillId="0" borderId="0" applyFont="0" applyFill="0" applyBorder="0" applyAlignment="0" applyProtection="0"/>
    <xf numFmtId="0" fontId="9" fillId="0" borderId="0"/>
    <xf numFmtId="0" fontId="9" fillId="22" borderId="7" applyNumberForma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165" fontId="7" fillId="0" borderId="0"/>
    <xf numFmtId="165" fontId="8" fillId="0" borderId="0"/>
    <xf numFmtId="0" fontId="7" fillId="0" borderId="0"/>
    <xf numFmtId="165" fontId="7" fillId="0" borderId="0"/>
    <xf numFmtId="0" fontId="7" fillId="0" borderId="0"/>
    <xf numFmtId="165" fontId="7" fillId="0" borderId="0"/>
    <xf numFmtId="0" fontId="7" fillId="0" borderId="0"/>
    <xf numFmtId="0" fontId="7" fillId="0" borderId="0"/>
    <xf numFmtId="0" fontId="7" fillId="0" borderId="0"/>
    <xf numFmtId="165" fontId="7" fillId="0" borderId="0"/>
    <xf numFmtId="0" fontId="7" fillId="0" borderId="0"/>
    <xf numFmtId="0" fontId="7" fillId="0" borderId="0"/>
    <xf numFmtId="165" fontId="7" fillId="0" borderId="0"/>
    <xf numFmtId="0" fontId="7" fillId="0" borderId="0"/>
    <xf numFmtId="165" fontId="7" fillId="0" borderId="0"/>
    <xf numFmtId="0" fontId="7" fillId="0" borderId="0"/>
    <xf numFmtId="165" fontId="7" fillId="0" borderId="0"/>
    <xf numFmtId="0" fontId="7" fillId="0" borderId="0"/>
    <xf numFmtId="0" fontId="8" fillId="22" borderId="7" applyNumberFormat="0" applyAlignment="0" applyProtection="0"/>
    <xf numFmtId="0"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0" fontId="6" fillId="0" borderId="0"/>
    <xf numFmtId="0" fontId="6" fillId="0" borderId="0"/>
    <xf numFmtId="165" fontId="6" fillId="0" borderId="0"/>
    <xf numFmtId="0"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0" fontId="8" fillId="22" borderId="7" applyNumberFormat="0" applyAlignment="0" applyProtection="0"/>
    <xf numFmtId="0"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0" fontId="6" fillId="0" borderId="0"/>
    <xf numFmtId="0" fontId="6" fillId="0" borderId="0"/>
    <xf numFmtId="165" fontId="6" fillId="0" borderId="0"/>
    <xf numFmtId="0" fontId="6" fillId="0" borderId="0"/>
    <xf numFmtId="0" fontId="6" fillId="0" borderId="0"/>
    <xf numFmtId="165" fontId="6" fillId="0" borderId="0"/>
    <xf numFmtId="0" fontId="6" fillId="0" borderId="0"/>
    <xf numFmtId="165" fontId="6" fillId="0" borderId="0"/>
    <xf numFmtId="0" fontId="6" fillId="0" borderId="0"/>
    <xf numFmtId="165" fontId="6" fillId="0" borderId="0"/>
    <xf numFmtId="0" fontId="6"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20" borderId="1" applyNumberFormat="0" applyAlignment="0" applyProtection="0"/>
    <xf numFmtId="0" fontId="21" fillId="7" borderId="1" applyNumberFormat="0" applyAlignment="0" applyProtection="0"/>
    <xf numFmtId="0" fontId="8" fillId="22" borderId="7" applyNumberFormat="0" applyAlignment="0" applyProtection="0"/>
    <xf numFmtId="0" fontId="23" fillId="20" borderId="8" applyNumberFormat="0" applyAlignment="0" applyProtection="0"/>
    <xf numFmtId="0" fontId="6" fillId="0" borderId="0"/>
    <xf numFmtId="44" fontId="8" fillId="0" borderId="0" applyFont="0" applyFill="0" applyBorder="0" applyAlignment="0" applyProtection="0"/>
    <xf numFmtId="0" fontId="8" fillId="0" borderId="0"/>
    <xf numFmtId="44" fontId="37"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44" fontId="8" fillId="0" borderId="0" applyFont="0" applyFill="0" applyBorder="0" applyAlignment="0" applyProtection="0"/>
    <xf numFmtId="0" fontId="23" fillId="20" borderId="20" applyNumberFormat="0" applyAlignment="0" applyProtection="0"/>
    <xf numFmtId="0" fontId="8" fillId="22" borderId="19" applyNumberFormat="0" applyAlignment="0" applyProtection="0"/>
    <xf numFmtId="0" fontId="21" fillId="7" borderId="18" applyNumberFormat="0" applyAlignment="0" applyProtection="0"/>
    <xf numFmtId="0" fontId="14" fillId="20" borderId="18" applyNumberFormat="0" applyAlignment="0" applyProtection="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23" fillId="20" borderId="23" applyNumberFormat="0" applyAlignment="0" applyProtection="0"/>
    <xf numFmtId="0" fontId="8" fillId="22" borderId="22" applyNumberFormat="0" applyAlignment="0" applyProtection="0"/>
    <xf numFmtId="0" fontId="8" fillId="22" borderId="19" applyNumberFormat="0" applyAlignment="0" applyProtection="0"/>
    <xf numFmtId="0" fontId="14" fillId="20" borderId="21" applyNumberFormat="0" applyAlignment="0" applyProtection="0"/>
    <xf numFmtId="0" fontId="8" fillId="22" borderId="19" applyNumberFormat="0" applyAlignment="0" applyProtection="0"/>
    <xf numFmtId="0" fontId="8" fillId="22" borderId="22" applyNumberFormat="0" applyAlignment="0" applyProtection="0"/>
    <xf numFmtId="0" fontId="8" fillId="22" borderId="22" applyNumberFormat="0" applyAlignment="0" applyProtection="0"/>
    <xf numFmtId="0" fontId="8" fillId="22" borderId="22" applyNumberFormat="0" applyAlignment="0" applyProtection="0"/>
    <xf numFmtId="0" fontId="14" fillId="20" borderId="21" applyNumberFormat="0" applyAlignment="0" applyProtection="0"/>
    <xf numFmtId="0" fontId="14" fillId="20" borderId="18" applyNumberFormat="0" applyAlignment="0" applyProtection="0"/>
    <xf numFmtId="0" fontId="21" fillId="7" borderId="18" applyNumberFormat="0" applyAlignment="0" applyProtection="0"/>
    <xf numFmtId="0" fontId="8" fillId="22" borderId="19" applyNumberFormat="0" applyAlignment="0" applyProtection="0"/>
    <xf numFmtId="0" fontId="23" fillId="20" borderId="20" applyNumberFormat="0" applyAlignment="0" applyProtection="0"/>
    <xf numFmtId="0" fontId="23" fillId="20" borderId="23" applyNumberFormat="0" applyAlignment="0" applyProtection="0"/>
    <xf numFmtId="0" fontId="21" fillId="7" borderId="21" applyNumberFormat="0" applyAlignment="0" applyProtection="0"/>
    <xf numFmtId="0" fontId="21" fillId="7" borderId="21" applyNumberFormat="0" applyAlignment="0" applyProtection="0"/>
    <xf numFmtId="0" fontId="14" fillId="20" borderId="24" applyNumberFormat="0" applyAlignment="0" applyProtection="0"/>
    <xf numFmtId="0" fontId="14" fillId="20" borderId="24" applyNumberFormat="0" applyAlignment="0" applyProtection="0"/>
    <xf numFmtId="0" fontId="14" fillId="20" borderId="24" applyNumberFormat="0" applyAlignment="0" applyProtection="0"/>
    <xf numFmtId="0" fontId="14" fillId="20" borderId="24" applyNumberFormat="0" applyAlignment="0" applyProtection="0"/>
    <xf numFmtId="0" fontId="14" fillId="20" borderId="24" applyNumberFormat="0" applyAlignment="0" applyProtection="0"/>
    <xf numFmtId="0" fontId="14" fillId="20" borderId="24" applyNumberFormat="0" applyAlignment="0" applyProtection="0"/>
    <xf numFmtId="0" fontId="21" fillId="7" borderId="24" applyNumberFormat="0" applyAlignment="0" applyProtection="0"/>
    <xf numFmtId="0" fontId="21" fillId="7" borderId="24" applyNumberFormat="0" applyAlignment="0" applyProtection="0"/>
    <xf numFmtId="0" fontId="21" fillId="7" borderId="24" applyNumberFormat="0" applyAlignment="0" applyProtection="0"/>
    <xf numFmtId="0" fontId="21" fillId="7" borderId="24" applyNumberFormat="0" applyAlignment="0" applyProtection="0"/>
    <xf numFmtId="0" fontId="21" fillId="7" borderId="24" applyNumberFormat="0" applyAlignment="0" applyProtection="0"/>
    <xf numFmtId="0" fontId="21" fillId="7" borderId="24" applyNumberFormat="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8" fillId="22" borderId="25" applyNumberFormat="0" applyAlignment="0" applyProtection="0"/>
    <xf numFmtId="0" fontId="23" fillId="20" borderId="26" applyNumberFormat="0" applyAlignment="0" applyProtection="0"/>
    <xf numFmtId="0" fontId="23" fillId="20" borderId="26" applyNumberFormat="0" applyAlignment="0" applyProtection="0"/>
    <xf numFmtId="0" fontId="23" fillId="20" borderId="26" applyNumberFormat="0" applyAlignment="0" applyProtection="0"/>
    <xf numFmtId="0" fontId="23" fillId="20" borderId="26" applyNumberFormat="0" applyAlignment="0" applyProtection="0"/>
    <xf numFmtId="0" fontId="23" fillId="20" borderId="26" applyNumberFormat="0" applyAlignment="0" applyProtection="0"/>
    <xf numFmtId="0" fontId="23" fillId="20" borderId="26" applyNumberFormat="0" applyAlignment="0" applyProtection="0"/>
    <xf numFmtId="44"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44" fontId="8" fillId="0" borderId="0" applyFont="0" applyFill="0" applyBorder="0" applyAlignment="0" applyProtection="0"/>
    <xf numFmtId="0" fontId="23" fillId="20" borderId="29" applyNumberFormat="0" applyAlignment="0" applyProtection="0"/>
    <xf numFmtId="0" fontId="8" fillId="22" borderId="28" applyNumberFormat="0" applyAlignment="0" applyProtection="0"/>
    <xf numFmtId="0" fontId="21" fillId="7" borderId="27" applyNumberFormat="0" applyAlignment="0" applyProtection="0"/>
    <xf numFmtId="0" fontId="14" fillId="20" borderId="27" applyNumberFormat="0" applyAlignment="0" applyProtection="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3" fillId="20" borderId="29" applyNumberFormat="0" applyAlignment="0" applyProtection="0"/>
    <xf numFmtId="0" fontId="8" fillId="22" borderId="28" applyNumberFormat="0" applyAlignment="0" applyProtection="0"/>
    <xf numFmtId="0" fontId="8" fillId="22" borderId="28" applyNumberFormat="0" applyAlignment="0" applyProtection="0"/>
    <xf numFmtId="0" fontId="14" fillId="20" borderId="27" applyNumberFormat="0" applyAlignment="0" applyProtection="0"/>
    <xf numFmtId="0" fontId="8" fillId="22" borderId="28" applyNumberFormat="0" applyAlignment="0" applyProtection="0"/>
    <xf numFmtId="0" fontId="8" fillId="22" borderId="28" applyNumberFormat="0" applyAlignment="0" applyProtection="0"/>
    <xf numFmtId="0" fontId="8" fillId="22" borderId="28" applyNumberFormat="0" applyAlignment="0" applyProtection="0"/>
    <xf numFmtId="0" fontId="8" fillId="22" borderId="28" applyNumberFormat="0" applyAlignment="0" applyProtection="0"/>
    <xf numFmtId="0" fontId="14" fillId="20" borderId="27" applyNumberFormat="0" applyAlignment="0" applyProtection="0"/>
    <xf numFmtId="0" fontId="14" fillId="20" borderId="27" applyNumberFormat="0" applyAlignment="0" applyProtection="0"/>
    <xf numFmtId="0" fontId="21" fillId="7" borderId="27" applyNumberFormat="0" applyAlignment="0" applyProtection="0"/>
    <xf numFmtId="0" fontId="8" fillId="22" borderId="28" applyNumberFormat="0" applyAlignment="0" applyProtection="0"/>
    <xf numFmtId="0" fontId="23" fillId="20" borderId="29" applyNumberFormat="0" applyAlignment="0" applyProtection="0"/>
    <xf numFmtId="0" fontId="23" fillId="20" borderId="29" applyNumberFormat="0" applyAlignment="0" applyProtection="0"/>
    <xf numFmtId="0" fontId="21" fillId="7" borderId="27" applyNumberFormat="0" applyAlignment="0" applyProtection="0"/>
    <xf numFmtId="0" fontId="21" fillId="7" borderId="2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8" fillId="0" borderId="0"/>
  </cellStyleXfs>
  <cellXfs count="738">
    <xf numFmtId="0" fontId="0" fillId="0" borderId="0" xfId="0"/>
    <xf numFmtId="4" fontId="10" fillId="23" borderId="9" xfId="0" applyNumberFormat="1" applyFont="1" applyFill="1" applyBorder="1" applyAlignment="1">
      <alignment vertical="center"/>
    </xf>
    <xf numFmtId="0" fontId="10" fillId="0" borderId="0" xfId="0" applyFont="1" applyBorder="1" applyAlignment="1">
      <alignment horizontal="right" vertical="center" wrapText="1"/>
    </xf>
    <xf numFmtId="0" fontId="27" fillId="0" borderId="0" xfId="0" applyFont="1" applyAlignment="1">
      <alignment horizontal="right" vertical="center"/>
    </xf>
    <xf numFmtId="0" fontId="27" fillId="0" borderId="13" xfId="0" applyFont="1" applyBorder="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4" fontId="8" fillId="23" borderId="10" xfId="0" applyNumberFormat="1" applyFont="1" applyFill="1" applyBorder="1" applyAlignment="1"/>
    <xf numFmtId="0" fontId="8" fillId="23" borderId="9" xfId="0" applyFont="1" applyFill="1" applyBorder="1"/>
    <xf numFmtId="0" fontId="8" fillId="23" borderId="12" xfId="0" applyFont="1" applyFill="1" applyBorder="1"/>
    <xf numFmtId="0" fontId="10" fillId="24" borderId="9" xfId="0" applyFont="1" applyFill="1" applyBorder="1" applyAlignment="1">
      <alignment horizontal="center" vertical="center" wrapText="1"/>
    </xf>
    <xf numFmtId="0" fontId="10" fillId="24" borderId="10" xfId="0" applyFont="1" applyFill="1" applyBorder="1" applyAlignment="1">
      <alignment horizontal="center" vertical="center" wrapText="1"/>
    </xf>
    <xf numFmtId="4" fontId="10" fillId="24"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xf>
    <xf numFmtId="4" fontId="10" fillId="23" borderId="12" xfId="0" applyNumberFormat="1" applyFont="1" applyFill="1" applyBorder="1" applyAlignment="1">
      <alignment horizontal="right" vertical="center" wrapText="1"/>
    </xf>
    <xf numFmtId="4" fontId="10" fillId="23" borderId="11" xfId="0" applyNumberFormat="1" applyFont="1" applyFill="1" applyBorder="1" applyAlignment="1">
      <alignment horizontal="right" vertical="center"/>
    </xf>
    <xf numFmtId="0" fontId="8" fillId="0" borderId="0" xfId="0" applyFont="1" applyBorder="1" applyAlignment="1">
      <alignment horizontal="left" vertical="center" wrapText="1"/>
    </xf>
    <xf numFmtId="4" fontId="8" fillId="0" borderId="0" xfId="0" applyNumberFormat="1" applyFont="1" applyAlignment="1">
      <alignment horizontal="right"/>
    </xf>
    <xf numFmtId="4" fontId="8" fillId="0" borderId="0" xfId="0" applyNumberFormat="1" applyFont="1"/>
    <xf numFmtId="0" fontId="32" fillId="0" borderId="11" xfId="0" applyFont="1" applyBorder="1" applyAlignment="1">
      <alignment vertical="center"/>
    </xf>
    <xf numFmtId="0" fontId="31" fillId="0" borderId="11" xfId="0" applyFont="1" applyFill="1" applyBorder="1" applyAlignment="1">
      <alignment horizontal="left" vertical="center"/>
    </xf>
    <xf numFmtId="3" fontId="33" fillId="0" borderId="11" xfId="0" applyNumberFormat="1" applyFont="1" applyBorder="1" applyAlignment="1">
      <alignment vertical="center"/>
    </xf>
    <xf numFmtId="0" fontId="34" fillId="0" borderId="11" xfId="0" applyFont="1" applyFill="1" applyBorder="1" applyAlignment="1">
      <alignment horizontal="center" vertical="center" wrapText="1"/>
    </xf>
    <xf numFmtId="0" fontId="30" fillId="0" borderId="0" xfId="0" applyFont="1" applyAlignment="1">
      <alignment horizontal="center" vertical="center" wrapText="1"/>
    </xf>
    <xf numFmtId="0" fontId="32" fillId="0" borderId="9" xfId="0" applyFont="1" applyBorder="1" applyAlignment="1">
      <alignment vertical="center"/>
    </xf>
    <xf numFmtId="0" fontId="31" fillId="0" borderId="11" xfId="0" applyFont="1" applyBorder="1" applyAlignment="1">
      <alignment vertical="center"/>
    </xf>
    <xf numFmtId="0" fontId="34" fillId="0" borderId="11" xfId="0" applyFont="1" applyBorder="1" applyAlignment="1">
      <alignment horizontal="center" vertical="center" wrapText="1"/>
    </xf>
    <xf numFmtId="0" fontId="31" fillId="0" borderId="11" xfId="0" applyFont="1" applyFill="1" applyBorder="1" applyAlignment="1">
      <alignment vertical="center"/>
    </xf>
    <xf numFmtId="0" fontId="32" fillId="0" borderId="0" xfId="0" applyFont="1" applyAlignment="1">
      <alignment vertical="center"/>
    </xf>
    <xf numFmtId="4" fontId="8" fillId="0" borderId="0" xfId="0" applyNumberFormat="1" applyFont="1" applyBorder="1" applyAlignment="1">
      <alignment horizontal="right" vertical="center"/>
    </xf>
    <xf numFmtId="0" fontId="8" fillId="0" borderId="0" xfId="0" applyFont="1" applyAlignment="1">
      <alignment vertical="center" wrapText="1"/>
    </xf>
    <xf numFmtId="0" fontId="8" fillId="23" borderId="10" xfId="0" applyFont="1" applyFill="1" applyBorder="1" applyAlignment="1">
      <alignment vertical="center"/>
    </xf>
    <xf numFmtId="0" fontId="8" fillId="23" borderId="12" xfId="0" applyFont="1" applyFill="1" applyBorder="1" applyAlignment="1">
      <alignment vertical="center"/>
    </xf>
    <xf numFmtId="0" fontId="10" fillId="23" borderId="11" xfId="0" applyFont="1" applyFill="1" applyBorder="1" applyAlignment="1">
      <alignment horizontal="center" vertical="center"/>
    </xf>
    <xf numFmtId="4" fontId="8" fillId="0" borderId="0" xfId="0" applyNumberFormat="1" applyFont="1" applyBorder="1" applyAlignment="1">
      <alignment vertical="center"/>
    </xf>
    <xf numFmtId="44" fontId="8" fillId="0" borderId="0" xfId="37" applyFont="1"/>
    <xf numFmtId="44" fontId="8" fillId="0" borderId="0" xfId="37" applyFont="1" applyAlignment="1">
      <alignment vertical="center"/>
    </xf>
    <xf numFmtId="4" fontId="35" fillId="0" borderId="0" xfId="0" applyNumberFormat="1"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4" fontId="36" fillId="0" borderId="0" xfId="0" applyNumberFormat="1" applyFont="1" applyFill="1" applyBorder="1" applyAlignment="1">
      <alignment horizontal="right" vertical="center"/>
    </xf>
    <xf numFmtId="4" fontId="36" fillId="0" borderId="0" xfId="0" applyNumberFormat="1" applyFont="1" applyBorder="1" applyAlignment="1">
      <alignment horizontal="right" vertical="center"/>
    </xf>
    <xf numFmtId="0" fontId="38" fillId="0" borderId="0" xfId="0" applyFont="1" applyFill="1" applyAlignment="1">
      <alignment horizontal="left" wrapText="1"/>
    </xf>
    <xf numFmtId="4" fontId="8" fillId="24" borderId="10" xfId="0" applyNumberFormat="1" applyFont="1" applyFill="1" applyBorder="1" applyAlignment="1">
      <alignment horizontal="center" vertical="center"/>
    </xf>
    <xf numFmtId="0" fontId="8" fillId="24" borderId="1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0" xfId="0" applyFont="1" applyFill="1"/>
    <xf numFmtId="44" fontId="8" fillId="0" borderId="0" xfId="37" applyFont="1" applyFill="1" applyAlignment="1">
      <alignment vertical="center"/>
    </xf>
    <xf numFmtId="0" fontId="31" fillId="0" borderId="11" xfId="0" applyFont="1" applyBorder="1" applyAlignment="1">
      <alignment vertical="center" wrapText="1"/>
    </xf>
    <xf numFmtId="14" fontId="0" fillId="0" borderId="0" xfId="0" applyNumberFormat="1" applyFill="1" applyBorder="1" applyAlignment="1">
      <alignment vertical="center"/>
    </xf>
    <xf numFmtId="3" fontId="33" fillId="0" borderId="11" xfId="0" applyNumberFormat="1" applyFont="1" applyBorder="1" applyAlignment="1">
      <alignment vertical="center" wrapText="1"/>
    </xf>
    <xf numFmtId="4" fontId="8" fillId="0" borderId="0" xfId="0" applyNumberFormat="1" applyFont="1" applyFill="1" applyBorder="1" applyAlignment="1">
      <alignment horizontal="left" vertical="center" wrapText="1"/>
    </xf>
    <xf numFmtId="15" fontId="0" fillId="0" borderId="0" xfId="0" applyNumberFormat="1" applyFill="1" applyBorder="1" applyAlignment="1"/>
    <xf numFmtId="4" fontId="8" fillId="0" borderId="0" xfId="0" applyNumberFormat="1" applyFont="1" applyFill="1" applyAlignment="1">
      <alignment vertical="center" wrapText="1"/>
    </xf>
    <xf numFmtId="168" fontId="8" fillId="0" borderId="11" xfId="0" applyNumberFormat="1" applyFont="1" applyFill="1" applyBorder="1" applyAlignment="1">
      <alignment horizontal="center" vertical="center"/>
    </xf>
    <xf numFmtId="168" fontId="10" fillId="0" borderId="11" xfId="0" applyNumberFormat="1" applyFont="1" applyFill="1" applyBorder="1" applyAlignment="1">
      <alignment horizontal="center" vertical="center"/>
    </xf>
    <xf numFmtId="0" fontId="10" fillId="23" borderId="33" xfId="0" applyFont="1" applyFill="1" applyBorder="1" applyAlignment="1">
      <alignment vertical="center" wrapText="1"/>
    </xf>
    <xf numFmtId="166" fontId="8" fillId="0" borderId="33" xfId="0" applyNumberFormat="1" applyFont="1" applyFill="1" applyBorder="1" applyAlignment="1">
      <alignment horizontal="center" vertical="center" wrapText="1"/>
    </xf>
    <xf numFmtId="0" fontId="8" fillId="0" borderId="33" xfId="0" applyFont="1" applyFill="1" applyBorder="1" applyAlignment="1">
      <alignment horizontal="left" vertical="center" wrapText="1"/>
    </xf>
    <xf numFmtId="0" fontId="31" fillId="0" borderId="30" xfId="0" applyFont="1" applyFill="1" applyBorder="1" applyAlignment="1">
      <alignment vertical="center"/>
    </xf>
    <xf numFmtId="4" fontId="8" fillId="0" borderId="0" xfId="43" applyNumberFormat="1" applyFont="1" applyFill="1" applyBorder="1" applyAlignment="1">
      <alignment vertical="center" wrapText="1"/>
    </xf>
    <xf numFmtId="44" fontId="39" fillId="0" borderId="0" xfId="37" applyFont="1" applyAlignment="1">
      <alignment vertical="center"/>
    </xf>
    <xf numFmtId="0" fontId="39" fillId="0" borderId="0" xfId="0" applyFont="1" applyAlignment="1">
      <alignment vertical="center"/>
    </xf>
    <xf numFmtId="44" fontId="39" fillId="0" borderId="0" xfId="37" applyFont="1" applyFill="1" applyAlignment="1">
      <alignment vertical="center"/>
    </xf>
    <xf numFmtId="0" fontId="39" fillId="0" borderId="0" xfId="0" applyFont="1" applyFill="1" applyAlignment="1">
      <alignment vertical="center"/>
    </xf>
    <xf numFmtId="0" fontId="0" fillId="0" borderId="0" xfId="0" applyAlignment="1">
      <alignment vertical="center"/>
    </xf>
    <xf numFmtId="0" fontId="10" fillId="27" borderId="0" xfId="0" applyFont="1" applyFill="1" applyAlignment="1">
      <alignment horizontal="center"/>
    </xf>
    <xf numFmtId="4" fontId="0" fillId="0" borderId="0" xfId="0" applyNumberFormat="1" applyAlignment="1">
      <alignment vertical="center"/>
    </xf>
    <xf numFmtId="44" fontId="0" fillId="0" borderId="0" xfId="37" applyFont="1" applyAlignment="1">
      <alignment vertical="center"/>
    </xf>
    <xf numFmtId="0" fontId="10" fillId="27" borderId="0" xfId="0" applyFont="1" applyFill="1"/>
    <xf numFmtId="4" fontId="10" fillId="27" borderId="0" xfId="0" applyNumberFormat="1" applyFont="1" applyFill="1"/>
    <xf numFmtId="0" fontId="10" fillId="0" borderId="0" xfId="0" applyFont="1"/>
    <xf numFmtId="0" fontId="0" fillId="0" borderId="0" xfId="0" applyFont="1" applyAlignment="1">
      <alignment vertical="center"/>
    </xf>
    <xf numFmtId="4" fontId="0" fillId="0" borderId="0" xfId="0" applyNumberFormat="1"/>
    <xf numFmtId="44" fontId="0" fillId="28" borderId="0" xfId="0" applyNumberFormat="1" applyFill="1"/>
    <xf numFmtId="44" fontId="0" fillId="0" borderId="0" xfId="37" applyFont="1"/>
    <xf numFmtId="44" fontId="0" fillId="0" borderId="0" xfId="37" applyFont="1" applyFill="1"/>
    <xf numFmtId="0" fontId="0" fillId="0" borderId="0" xfId="0" applyFill="1"/>
    <xf numFmtId="44" fontId="0" fillId="0" borderId="0" xfId="0" applyNumberFormat="1" applyFill="1"/>
    <xf numFmtId="44" fontId="0" fillId="0" borderId="0" xfId="0" applyNumberFormat="1"/>
    <xf numFmtId="4" fontId="8" fillId="0" borderId="0" xfId="43" applyNumberFormat="1" applyFont="1" applyFill="1" applyBorder="1" applyAlignment="1">
      <alignment vertical="center"/>
    </xf>
    <xf numFmtId="44" fontId="8" fillId="23" borderId="9" xfId="37" applyFont="1" applyFill="1" applyBorder="1"/>
    <xf numFmtId="167" fontId="10" fillId="0" borderId="11" xfId="0" applyNumberFormat="1" applyFont="1" applyFill="1" applyBorder="1" applyAlignment="1">
      <alignment horizontal="center" vertical="center"/>
    </xf>
    <xf numFmtId="0" fontId="10" fillId="23" borderId="10"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10" fillId="25" borderId="11" xfId="0" applyFont="1" applyFill="1" applyBorder="1" applyAlignment="1">
      <alignment horizontal="center" vertical="center" wrapText="1"/>
    </xf>
    <xf numFmtId="0" fontId="8" fillId="0" borderId="0" xfId="0" applyFont="1" applyFill="1" applyBorder="1" applyAlignment="1">
      <alignment horizontal="left" vertical="center" wrapText="1"/>
    </xf>
    <xf numFmtId="4" fontId="10" fillId="23" borderId="30" xfId="0" applyNumberFormat="1" applyFont="1" applyFill="1" applyBorder="1" applyAlignment="1">
      <alignment horizontal="center" vertical="center" wrapText="1"/>
    </xf>
    <xf numFmtId="4" fontId="35" fillId="0" borderId="0" xfId="0" applyNumberFormat="1" applyFont="1" applyFill="1" applyAlignment="1">
      <alignment vertical="center" wrapText="1"/>
    </xf>
    <xf numFmtId="4" fontId="35" fillId="0" borderId="0" xfId="43" applyNumberFormat="1" applyFont="1" applyFill="1" applyBorder="1" applyAlignment="1">
      <alignment vertical="center"/>
    </xf>
    <xf numFmtId="167" fontId="8" fillId="0" borderId="11" xfId="0" quotePrefix="1" applyNumberFormat="1" applyFont="1" applyFill="1" applyBorder="1" applyAlignment="1">
      <alignment horizontal="center" vertical="center"/>
    </xf>
    <xf numFmtId="169" fontId="8" fillId="0" borderId="0" xfId="43" applyNumberFormat="1" applyFont="1" applyFill="1" applyBorder="1" applyAlignment="1">
      <alignment vertical="center"/>
    </xf>
    <xf numFmtId="0" fontId="8" fillId="0" borderId="11"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23" borderId="12" xfId="0" applyFont="1" applyFill="1" applyBorder="1" applyAlignment="1">
      <alignment horizontal="center" vertical="center" wrapText="1"/>
    </xf>
    <xf numFmtId="4" fontId="10" fillId="23" borderId="11" xfId="0" applyNumberFormat="1" applyFont="1" applyFill="1" applyBorder="1" applyAlignment="1">
      <alignment horizontal="center" vertical="center" wrapText="1"/>
    </xf>
    <xf numFmtId="4" fontId="10" fillId="23" borderId="30" xfId="0" applyNumberFormat="1" applyFont="1" applyFill="1" applyBorder="1" applyAlignment="1">
      <alignment horizontal="center" vertical="center" wrapText="1"/>
    </xf>
    <xf numFmtId="0" fontId="41" fillId="0" borderId="0" xfId="0" applyFont="1" applyAlignment="1">
      <alignment horizontal="center"/>
    </xf>
    <xf numFmtId="0" fontId="41" fillId="0" borderId="0" xfId="0" applyFont="1" applyBorder="1" applyAlignment="1">
      <alignment horizontal="center" vertical="center"/>
    </xf>
    <xf numFmtId="0" fontId="10" fillId="25" borderId="38" xfId="0" applyFont="1" applyFill="1" applyBorder="1" applyAlignment="1">
      <alignment horizontal="center" vertical="center" wrapText="1"/>
    </xf>
    <xf numFmtId="0" fontId="10" fillId="25" borderId="11" xfId="0" applyFont="1" applyFill="1" applyBorder="1" applyAlignment="1">
      <alignment horizontal="center" vertical="center"/>
    </xf>
    <xf numFmtId="14" fontId="10" fillId="25" borderId="1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15" fontId="10" fillId="0" borderId="0" xfId="0" applyNumberFormat="1" applyFont="1" applyFill="1" applyBorder="1" applyAlignment="1">
      <alignment horizontal="center" vertical="center"/>
    </xf>
    <xf numFmtId="15"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4" fontId="8" fillId="0" borderId="0" xfId="28" applyNumberFormat="1" applyFont="1" applyFill="1" applyBorder="1" applyAlignment="1">
      <alignment horizontal="right" vertical="center"/>
    </xf>
    <xf numFmtId="0" fontId="8" fillId="0" borderId="11" xfId="43" applyFont="1" applyFill="1" applyBorder="1" applyAlignment="1">
      <alignment horizontal="center" vertical="center"/>
    </xf>
    <xf numFmtId="0" fontId="8" fillId="0" borderId="11" xfId="43" applyFont="1" applyFill="1" applyBorder="1" applyAlignment="1">
      <alignment horizontal="justify" vertical="center" wrapText="1"/>
    </xf>
    <xf numFmtId="17" fontId="10" fillId="0" borderId="11" xfId="43" applyNumberFormat="1" applyFont="1" applyFill="1" applyBorder="1" applyAlignment="1">
      <alignment horizontal="center" vertical="center" wrapText="1"/>
    </xf>
    <xf numFmtId="0" fontId="8" fillId="0" borderId="9" xfId="43" applyFont="1" applyFill="1" applyBorder="1" applyAlignment="1">
      <alignment horizontal="center" vertical="center"/>
    </xf>
    <xf numFmtId="17" fontId="8" fillId="0" borderId="11" xfId="43" applyNumberFormat="1" applyFont="1" applyFill="1" applyBorder="1" applyAlignment="1">
      <alignment horizontal="center" vertical="center" wrapText="1"/>
    </xf>
    <xf numFmtId="15" fontId="8" fillId="0" borderId="11" xfId="0" applyNumberFormat="1" applyFont="1" applyFill="1" applyBorder="1" applyAlignment="1">
      <alignment horizontal="center" vertical="center"/>
    </xf>
    <xf numFmtId="15" fontId="8" fillId="0" borderId="11" xfId="0" applyNumberFormat="1" applyFont="1" applyFill="1" applyBorder="1" applyAlignment="1">
      <alignment vertical="center"/>
    </xf>
    <xf numFmtId="15" fontId="10" fillId="0" borderId="11" xfId="0" applyNumberFormat="1" applyFont="1" applyFill="1" applyBorder="1" applyAlignment="1">
      <alignment vertical="center"/>
    </xf>
    <xf numFmtId="4" fontId="8" fillId="0" borderId="11" xfId="28" applyNumberFormat="1" applyFont="1" applyFill="1" applyBorder="1" applyAlignment="1">
      <alignment horizontal="right" vertical="center"/>
    </xf>
    <xf numFmtId="0" fontId="26" fillId="0" borderId="11" xfId="0" applyFont="1" applyFill="1" applyBorder="1" applyAlignment="1">
      <alignment horizontal="center" vertical="center" wrapText="1"/>
    </xf>
    <xf numFmtId="4" fontId="26" fillId="0" borderId="11" xfId="28" applyNumberFormat="1" applyFont="1" applyFill="1" applyBorder="1" applyAlignment="1">
      <alignment horizontal="right" vertical="center" wrapText="1"/>
    </xf>
    <xf numFmtId="170" fontId="26" fillId="0" borderId="11" xfId="0" applyNumberFormat="1" applyFont="1" applyFill="1" applyBorder="1" applyAlignment="1">
      <alignment horizontal="right" vertical="center" wrapText="1"/>
    </xf>
    <xf numFmtId="3" fontId="8" fillId="0" borderId="11" xfId="37" applyNumberFormat="1" applyFont="1" applyFill="1" applyBorder="1" applyAlignment="1">
      <alignment horizontal="center" vertical="center"/>
    </xf>
    <xf numFmtId="171" fontId="8" fillId="0" borderId="11" xfId="28" applyNumberFormat="1" applyFont="1" applyFill="1" applyBorder="1" applyAlignment="1">
      <alignment horizontal="justify" vertical="center" wrapText="1"/>
    </xf>
    <xf numFmtId="0" fontId="8" fillId="0" borderId="0" xfId="0" applyFont="1" applyFill="1" applyAlignment="1">
      <alignment horizontal="center" vertical="center"/>
    </xf>
    <xf numFmtId="0" fontId="8" fillId="0" borderId="0" xfId="0" applyFont="1" applyAlignment="1">
      <alignment horizontal="center" vertical="center"/>
    </xf>
    <xf numFmtId="1" fontId="8" fillId="0" borderId="0" xfId="0" applyNumberFormat="1" applyFont="1" applyFill="1" applyAlignment="1">
      <alignment horizontal="center" vertical="center"/>
    </xf>
    <xf numFmtId="0" fontId="8" fillId="23" borderId="10" xfId="0" applyFont="1" applyFill="1" applyBorder="1" applyAlignment="1">
      <alignment horizontal="left" vertical="center"/>
    </xf>
    <xf numFmtId="0" fontId="8" fillId="23" borderId="10" xfId="0" applyFont="1" applyFill="1" applyBorder="1" applyAlignment="1">
      <alignment horizontal="left" vertical="center" wrapText="1"/>
    </xf>
    <xf numFmtId="164" fontId="8" fillId="0" borderId="34" xfId="0" applyNumberFormat="1" applyFont="1" applyFill="1" applyBorder="1" applyAlignment="1">
      <alignment horizontal="left" vertical="center"/>
    </xf>
    <xf numFmtId="164" fontId="10" fillId="0" borderId="33" xfId="28" applyFont="1" applyFill="1" applyBorder="1" applyAlignment="1">
      <alignment horizontal="left" vertical="center"/>
    </xf>
    <xf numFmtId="0" fontId="8" fillId="0" borderId="0" xfId="0" applyFont="1" applyAlignment="1">
      <alignment horizontal="left" vertical="center"/>
    </xf>
    <xf numFmtId="172" fontId="10" fillId="0" borderId="42" xfId="0" applyNumberFormat="1" applyFont="1" applyFill="1" applyBorder="1" applyAlignment="1">
      <alignment horizontal="center" vertical="center" wrapText="1"/>
    </xf>
    <xf numFmtId="15" fontId="43" fillId="0" borderId="11" xfId="0" applyNumberFormat="1" applyFont="1" applyFill="1" applyBorder="1" applyAlignment="1">
      <alignment horizontal="center" vertical="center"/>
    </xf>
    <xf numFmtId="164" fontId="8" fillId="0" borderId="0" xfId="0" applyNumberFormat="1" applyFont="1" applyFill="1" applyBorder="1" applyAlignment="1">
      <alignment horizontal="left" vertical="center"/>
    </xf>
    <xf numFmtId="164" fontId="10" fillId="0" borderId="0" xfId="28" applyFont="1" applyFill="1" applyBorder="1" applyAlignment="1">
      <alignment horizontal="left" vertical="center"/>
    </xf>
    <xf numFmtId="0" fontId="10" fillId="23" borderId="10" xfId="0" applyFont="1" applyFill="1" applyBorder="1" applyAlignment="1">
      <alignment vertical="center" wrapText="1"/>
    </xf>
    <xf numFmtId="0" fontId="10" fillId="23" borderId="12" xfId="0" applyFont="1" applyFill="1" applyBorder="1" applyAlignment="1">
      <alignment vertical="center" wrapText="1"/>
    </xf>
    <xf numFmtId="43"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10" fillId="0" borderId="0" xfId="28" applyFont="1" applyFill="1" applyBorder="1" applyAlignment="1">
      <alignment horizontal="center" vertical="center"/>
    </xf>
    <xf numFmtId="170" fontId="8"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0" fillId="0" borderId="0" xfId="0" applyFont="1" applyBorder="1" applyAlignment="1">
      <alignment vertical="center"/>
    </xf>
    <xf numFmtId="0" fontId="10" fillId="0" borderId="0" xfId="0" applyFont="1" applyAlignment="1">
      <alignment horizontal="center" vertical="center"/>
    </xf>
    <xf numFmtId="4" fontId="10" fillId="0" borderId="0" xfId="0" applyNumberFormat="1" applyFont="1" applyFill="1" applyBorder="1" applyAlignment="1">
      <alignment horizontal="center" vertical="center"/>
    </xf>
    <xf numFmtId="170" fontId="10" fillId="0" borderId="0" xfId="0" applyNumberFormat="1" applyFont="1" applyAlignment="1">
      <alignment horizontal="center" vertical="center" wrapText="1"/>
    </xf>
    <xf numFmtId="0" fontId="10" fillId="0" borderId="0" xfId="0" applyFont="1" applyAlignment="1">
      <alignment horizontal="left" vertical="center"/>
    </xf>
    <xf numFmtId="4" fontId="10" fillId="0" borderId="0" xfId="0" applyNumberFormat="1" applyFont="1" applyAlignment="1">
      <alignment vertical="center"/>
    </xf>
    <xf numFmtId="0" fontId="8" fillId="0" borderId="0" xfId="0" applyFont="1" applyBorder="1" applyAlignment="1">
      <alignment horizontal="center" vertical="center"/>
    </xf>
    <xf numFmtId="4" fontId="10" fillId="0" borderId="0" xfId="0" applyNumberFormat="1" applyFont="1" applyAlignment="1">
      <alignment horizontal="right" vertical="center"/>
    </xf>
    <xf numFmtId="0" fontId="10" fillId="0" borderId="38" xfId="0" applyFont="1" applyFill="1" applyBorder="1" applyAlignment="1">
      <alignment horizontal="center" vertical="center"/>
    </xf>
    <xf numFmtId="4" fontId="10" fillId="0" borderId="0" xfId="0" applyNumberFormat="1" applyFont="1" applyAlignment="1">
      <alignment horizontal="center" vertical="center"/>
    </xf>
    <xf numFmtId="0" fontId="10" fillId="0" borderId="17"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164" fontId="8" fillId="0" borderId="0" xfId="28" applyFont="1" applyBorder="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Fill="1" applyBorder="1" applyAlignment="1">
      <alignment horizontal="left" vertical="center"/>
    </xf>
    <xf numFmtId="0" fontId="45" fillId="0" borderId="0" xfId="0" applyFont="1" applyBorder="1" applyAlignment="1">
      <alignment vertical="center"/>
    </xf>
    <xf numFmtId="0" fontId="46" fillId="0" borderId="0" xfId="0" applyFont="1" applyBorder="1" applyAlignment="1">
      <alignment vertical="center"/>
    </xf>
    <xf numFmtId="0" fontId="8" fillId="0" borderId="0" xfId="0" applyFont="1" applyBorder="1"/>
    <xf numFmtId="0" fontId="8" fillId="0" borderId="0" xfId="0" applyFont="1" applyAlignment="1">
      <alignment wrapText="1"/>
    </xf>
    <xf numFmtId="0" fontId="46" fillId="0" borderId="0" xfId="0" applyFont="1" applyBorder="1"/>
    <xf numFmtId="0" fontId="46" fillId="0" borderId="0" xfId="0" applyFont="1" applyBorder="1" applyAlignment="1">
      <alignment horizontal="right"/>
    </xf>
    <xf numFmtId="4" fontId="46" fillId="0" borderId="0" xfId="0" applyNumberFormat="1" applyFont="1" applyBorder="1"/>
    <xf numFmtId="0" fontId="46" fillId="0" borderId="0" xfId="0" applyFont="1" applyBorder="1" applyAlignment="1">
      <alignment wrapText="1"/>
    </xf>
    <xf numFmtId="0" fontId="46" fillId="0" borderId="0" xfId="0" applyFont="1"/>
    <xf numFmtId="0" fontId="10" fillId="0" borderId="0" xfId="0" applyFont="1" applyAlignment="1">
      <alignment horizontal="right"/>
    </xf>
    <xf numFmtId="4" fontId="26" fillId="0" borderId="0" xfId="0" applyNumberFormat="1" applyFont="1"/>
    <xf numFmtId="0" fontId="10" fillId="0" borderId="0" xfId="0" applyFont="1" applyFill="1"/>
    <xf numFmtId="4" fontId="26" fillId="0" borderId="0" xfId="0" applyNumberFormat="1" applyFont="1" applyFill="1"/>
    <xf numFmtId="0" fontId="8" fillId="0" borderId="17" xfId="0" applyFont="1" applyBorder="1"/>
    <xf numFmtId="2" fontId="8" fillId="0" borderId="0" xfId="0" applyNumberFormat="1" applyFont="1"/>
    <xf numFmtId="166" fontId="8" fillId="0" borderId="0" xfId="0" applyNumberFormat="1" applyFont="1" applyFill="1" applyBorder="1" applyAlignment="1">
      <alignment horizontal="center" vertical="center" wrapText="1"/>
    </xf>
    <xf numFmtId="167" fontId="8" fillId="0" borderId="11" xfId="0" applyNumberFormat="1" applyFont="1" applyFill="1" applyBorder="1" applyAlignment="1">
      <alignment horizontal="center" vertical="center"/>
    </xf>
    <xf numFmtId="0" fontId="47" fillId="0" borderId="0" xfId="43" applyFont="1"/>
    <xf numFmtId="0" fontId="41" fillId="0" borderId="0" xfId="43" applyFont="1" applyAlignment="1">
      <alignment vertical="center" wrapText="1"/>
    </xf>
    <xf numFmtId="0" fontId="8" fillId="0" borderId="0" xfId="43" applyFont="1"/>
    <xf numFmtId="0" fontId="10" fillId="23" borderId="9" xfId="43" applyFont="1" applyFill="1" applyBorder="1" applyAlignment="1">
      <alignment vertical="center"/>
    </xf>
    <xf numFmtId="44" fontId="10" fillId="23" borderId="9" xfId="37" applyFont="1" applyFill="1" applyBorder="1" applyAlignment="1">
      <alignment vertical="center"/>
    </xf>
    <xf numFmtId="0" fontId="8" fillId="0" borderId="0" xfId="43" applyFont="1" applyAlignment="1">
      <alignment vertical="center"/>
    </xf>
    <xf numFmtId="4" fontId="10" fillId="23" borderId="12" xfId="43" applyNumberFormat="1" applyFont="1" applyFill="1" applyBorder="1" applyAlignment="1">
      <alignment horizontal="center" vertical="center" wrapText="1"/>
    </xf>
    <xf numFmtId="4" fontId="10" fillId="23" borderId="11" xfId="43" applyNumberFormat="1" applyFont="1" applyFill="1" applyBorder="1" applyAlignment="1">
      <alignment horizontal="center" vertical="center" wrapText="1"/>
    </xf>
    <xf numFmtId="4" fontId="8" fillId="24" borderId="40" xfId="43" applyNumberFormat="1" applyFont="1" applyFill="1" applyBorder="1" applyAlignment="1">
      <alignment horizontal="right" vertical="center"/>
    </xf>
    <xf numFmtId="4" fontId="10" fillId="24" borderId="40" xfId="43" applyNumberFormat="1" applyFont="1" applyFill="1" applyBorder="1" applyAlignment="1">
      <alignment horizontal="right" vertical="center" wrapText="1"/>
    </xf>
    <xf numFmtId="4" fontId="36" fillId="24" borderId="10" xfId="43" applyNumberFormat="1" applyFont="1" applyFill="1" applyBorder="1" applyAlignment="1">
      <alignment horizontal="right" vertical="center" wrapText="1"/>
    </xf>
    <xf numFmtId="4" fontId="35" fillId="24" borderId="40" xfId="43" applyNumberFormat="1" applyFont="1" applyFill="1" applyBorder="1" applyAlignment="1">
      <alignment horizontal="center" vertical="center" wrapText="1"/>
    </xf>
    <xf numFmtId="0" fontId="35" fillId="24" borderId="41" xfId="43" applyFont="1" applyFill="1" applyBorder="1" applyAlignment="1">
      <alignment horizontal="center" vertical="center" wrapText="1"/>
    </xf>
    <xf numFmtId="4" fontId="10" fillId="23" borderId="11" xfId="43" applyNumberFormat="1" applyFont="1" applyFill="1" applyBorder="1" applyAlignment="1">
      <alignment horizontal="right" vertical="center" wrapText="1"/>
    </xf>
    <xf numFmtId="4" fontId="8" fillId="0" borderId="33" xfId="43" applyNumberFormat="1" applyFont="1" applyFill="1" applyBorder="1" applyAlignment="1">
      <alignment vertical="center" wrapText="1"/>
    </xf>
    <xf numFmtId="0" fontId="10" fillId="0" borderId="0" xfId="43" applyFont="1" applyFill="1" applyBorder="1" applyAlignment="1">
      <alignment horizontal="center" vertical="center" wrapText="1"/>
    </xf>
    <xf numFmtId="4" fontId="10" fillId="0" borderId="0" xfId="43" applyNumberFormat="1" applyFont="1" applyFill="1" applyBorder="1" applyAlignment="1">
      <alignment horizontal="right" vertical="center" wrapText="1"/>
    </xf>
    <xf numFmtId="4" fontId="36" fillId="0" borderId="0" xfId="43" applyNumberFormat="1" applyFont="1" applyFill="1" applyBorder="1" applyAlignment="1">
      <alignment horizontal="right" vertical="center" wrapText="1"/>
    </xf>
    <xf numFmtId="4" fontId="35" fillId="0" borderId="0" xfId="43" applyNumberFormat="1" applyFont="1" applyFill="1" applyBorder="1" applyAlignment="1">
      <alignment vertical="center" wrapText="1"/>
    </xf>
    <xf numFmtId="0" fontId="8" fillId="0" borderId="0" xfId="43" applyFont="1" applyFill="1" applyAlignment="1">
      <alignment vertical="center"/>
    </xf>
    <xf numFmtId="0" fontId="8" fillId="0" borderId="0" xfId="43" applyFont="1" applyFill="1" applyBorder="1" applyAlignment="1">
      <alignment vertical="center" wrapText="1"/>
    </xf>
    <xf numFmtId="4" fontId="8" fillId="0" borderId="0" xfId="43" applyNumberFormat="1" applyFont="1" applyAlignment="1">
      <alignment horizontal="right"/>
    </xf>
    <xf numFmtId="0" fontId="8" fillId="0" borderId="0" xfId="43" applyFont="1" applyBorder="1"/>
    <xf numFmtId="0" fontId="10" fillId="0" borderId="17" xfId="43" applyFont="1" applyBorder="1" applyAlignment="1">
      <alignment horizontal="center" vertical="center"/>
    </xf>
    <xf numFmtId="0" fontId="10" fillId="0" borderId="0" xfId="43" applyFont="1" applyBorder="1" applyAlignment="1">
      <alignment horizontal="center" vertical="center"/>
    </xf>
    <xf numFmtId="0" fontId="10" fillId="0" borderId="16" xfId="43" applyFont="1" applyBorder="1" applyAlignment="1">
      <alignment horizontal="center" vertical="center"/>
    </xf>
    <xf numFmtId="0" fontId="10" fillId="0" borderId="0" xfId="43" applyFont="1" applyFill="1"/>
    <xf numFmtId="0" fontId="35" fillId="0" borderId="0" xfId="43" applyFont="1"/>
    <xf numFmtId="0" fontId="47" fillId="0" borderId="0" xfId="0" applyFont="1"/>
    <xf numFmtId="0" fontId="41" fillId="0" borderId="0" xfId="0" applyFont="1" applyAlignment="1">
      <alignment vertical="center" wrapText="1"/>
    </xf>
    <xf numFmtId="0" fontId="10" fillId="23" borderId="9" xfId="0" applyFont="1" applyFill="1" applyBorder="1" applyAlignment="1">
      <alignment vertical="center"/>
    </xf>
    <xf numFmtId="4" fontId="10" fillId="23" borderId="12" xfId="0" applyNumberFormat="1" applyFont="1" applyFill="1" applyBorder="1" applyAlignment="1">
      <alignment horizontal="center" vertical="center" wrapText="1"/>
    </xf>
    <xf numFmtId="4" fontId="8" fillId="24" borderId="40" xfId="0" applyNumberFormat="1" applyFont="1" applyFill="1" applyBorder="1" applyAlignment="1">
      <alignment horizontal="right" vertical="center"/>
    </xf>
    <xf numFmtId="4" fontId="10" fillId="24" borderId="40" xfId="0" applyNumberFormat="1" applyFont="1" applyFill="1" applyBorder="1" applyAlignment="1">
      <alignment horizontal="right" vertical="center" wrapText="1"/>
    </xf>
    <xf numFmtId="4" fontId="36" fillId="24" borderId="10" xfId="0" applyNumberFormat="1" applyFont="1" applyFill="1" applyBorder="1" applyAlignment="1">
      <alignment horizontal="right" vertical="center" wrapText="1"/>
    </xf>
    <xf numFmtId="4" fontId="35" fillId="24" borderId="40" xfId="0" applyNumberFormat="1" applyFont="1" applyFill="1" applyBorder="1" applyAlignment="1">
      <alignment horizontal="center" vertical="center" wrapText="1"/>
    </xf>
    <xf numFmtId="0" fontId="35" fillId="24" borderId="41" xfId="0" applyFont="1" applyFill="1" applyBorder="1" applyAlignment="1">
      <alignment horizontal="center" vertical="center" wrapText="1"/>
    </xf>
    <xf numFmtId="4" fontId="10" fillId="23" borderId="11" xfId="0" applyNumberFormat="1" applyFont="1" applyFill="1" applyBorder="1" applyAlignment="1">
      <alignment horizontal="right" vertical="center" wrapText="1"/>
    </xf>
    <xf numFmtId="4" fontId="8" fillId="0" borderId="33" xfId="0" applyNumberFormat="1" applyFont="1" applyFill="1" applyBorder="1" applyAlignment="1">
      <alignment vertical="center" wrapText="1"/>
    </xf>
    <xf numFmtId="4" fontId="8" fillId="0" borderId="0" xfId="0" applyNumberFormat="1" applyFont="1" applyBorder="1" applyAlignment="1">
      <alignment horizontal="right"/>
    </xf>
    <xf numFmtId="4" fontId="35" fillId="0" borderId="0" xfId="0" applyNumberFormat="1" applyFont="1" applyBorder="1" applyAlignment="1">
      <alignment horizontal="right"/>
    </xf>
    <xf numFmtId="4" fontId="8" fillId="0" borderId="0" xfId="0" applyNumberFormat="1" applyFont="1" applyFill="1" applyBorder="1" applyAlignment="1">
      <alignment vertical="center" wrapText="1"/>
    </xf>
    <xf numFmtId="44" fontId="49" fillId="0" borderId="0" xfId="37" applyFont="1"/>
    <xf numFmtId="0" fontId="49" fillId="0" borderId="0" xfId="0" applyFont="1"/>
    <xf numFmtId="44" fontId="49" fillId="0" borderId="0" xfId="37" applyFont="1" applyAlignment="1">
      <alignment vertical="center"/>
    </xf>
    <xf numFmtId="0" fontId="49" fillId="0" borderId="0" xfId="0" applyFont="1" applyAlignment="1">
      <alignment vertical="center"/>
    </xf>
    <xf numFmtId="44" fontId="49" fillId="0" borderId="0" xfId="37"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4" fontId="49" fillId="0" borderId="0" xfId="0" applyNumberFormat="1" applyFont="1" applyFill="1" applyBorder="1" applyAlignment="1">
      <alignment horizontal="left" vertical="center" wrapText="1"/>
    </xf>
    <xf numFmtId="4" fontId="49" fillId="0" borderId="0" xfId="0" applyNumberFormat="1" applyFont="1" applyBorder="1" applyAlignment="1">
      <alignment vertical="center"/>
    </xf>
    <xf numFmtId="4" fontId="48" fillId="0" borderId="0" xfId="0" applyNumberFormat="1" applyFont="1" applyBorder="1" applyAlignment="1">
      <alignment horizontal="right" vertical="center"/>
    </xf>
    <xf numFmtId="0" fontId="50" fillId="0" borderId="0" xfId="0" applyFont="1" applyFill="1" applyBorder="1" applyAlignment="1">
      <alignment vertical="center"/>
    </xf>
    <xf numFmtId="0" fontId="51" fillId="0" borderId="0" xfId="0" applyFont="1" applyFill="1" applyAlignment="1">
      <alignment wrapText="1"/>
    </xf>
    <xf numFmtId="0" fontId="49" fillId="0" borderId="0" xfId="0" applyFont="1" applyBorder="1" applyAlignment="1">
      <alignment vertical="center"/>
    </xf>
    <xf numFmtId="4" fontId="49" fillId="0" borderId="0" xfId="0" applyNumberFormat="1" applyFont="1" applyBorder="1" applyAlignment="1">
      <alignment horizontal="right" vertical="center"/>
    </xf>
    <xf numFmtId="4" fontId="50" fillId="0" borderId="0" xfId="0" applyNumberFormat="1" applyFont="1" applyBorder="1" applyAlignment="1">
      <alignment vertical="center"/>
    </xf>
    <xf numFmtId="4" fontId="52" fillId="0" borderId="0" xfId="0" applyNumberFormat="1" applyFont="1" applyBorder="1" applyAlignment="1">
      <alignment horizontal="right" vertical="center"/>
    </xf>
    <xf numFmtId="0" fontId="51" fillId="0" borderId="0" xfId="0" applyFont="1" applyFill="1" applyAlignment="1">
      <alignment horizontal="left" wrapText="1"/>
    </xf>
    <xf numFmtId="4" fontId="50" fillId="0" borderId="0" xfId="0" applyNumberFormat="1" applyFont="1" applyFill="1" applyBorder="1" applyAlignment="1">
      <alignment vertical="center"/>
    </xf>
    <xf numFmtId="0" fontId="48" fillId="0" borderId="0" xfId="0" applyFont="1" applyBorder="1" applyAlignment="1">
      <alignment horizontal="right" vertical="center" wrapText="1"/>
    </xf>
    <xf numFmtId="0" fontId="48" fillId="25" borderId="11" xfId="0" applyFont="1" applyFill="1" applyBorder="1" applyAlignment="1">
      <alignment horizontal="center" vertical="center" wrapText="1"/>
    </xf>
    <xf numFmtId="0" fontId="49" fillId="0" borderId="0" xfId="0" applyFont="1" applyFill="1" applyAlignment="1">
      <alignmen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53" fillId="0" borderId="0" xfId="0" applyFont="1" applyAlignment="1">
      <alignment horizontal="right" vertical="center"/>
    </xf>
    <xf numFmtId="0" fontId="53" fillId="0" borderId="13" xfId="0" applyFont="1" applyBorder="1" applyAlignment="1">
      <alignment horizontal="center" vertical="center"/>
    </xf>
    <xf numFmtId="0" fontId="53" fillId="0" borderId="11" xfId="0" applyFont="1" applyBorder="1" applyAlignment="1">
      <alignment horizontal="center" vertical="center" wrapText="1"/>
    </xf>
    <xf numFmtId="0" fontId="48" fillId="0" borderId="30" xfId="0" applyFont="1" applyFill="1" applyBorder="1" applyAlignment="1">
      <alignment vertical="center"/>
    </xf>
    <xf numFmtId="0" fontId="49" fillId="0" borderId="11" xfId="0" applyFont="1" applyBorder="1" applyAlignment="1">
      <alignment vertical="center"/>
    </xf>
    <xf numFmtId="0" fontId="48" fillId="0" borderId="11" xfId="0" applyFont="1" applyFill="1" applyBorder="1" applyAlignment="1">
      <alignment horizontal="left" vertical="center" wrapText="1"/>
    </xf>
    <xf numFmtId="3" fontId="49" fillId="0" borderId="11" xfId="0" applyNumberFormat="1" applyFont="1" applyBorder="1" applyAlignment="1">
      <alignment vertical="center"/>
    </xf>
    <xf numFmtId="0" fontId="48" fillId="0" borderId="11" xfId="0" applyFont="1" applyFill="1" applyBorder="1" applyAlignment="1">
      <alignment horizontal="center" vertical="center" wrapText="1"/>
    </xf>
    <xf numFmtId="0" fontId="54" fillId="0" borderId="0" xfId="0" applyFont="1" applyAlignment="1">
      <alignment horizontal="center" vertical="center" wrapText="1"/>
    </xf>
    <xf numFmtId="0" fontId="53" fillId="0" borderId="11" xfId="0" applyFont="1" applyBorder="1" applyAlignment="1">
      <alignment horizontal="center" vertical="center"/>
    </xf>
    <xf numFmtId="0" fontId="48" fillId="0" borderId="11" xfId="0" applyFont="1" applyBorder="1" applyAlignment="1">
      <alignment horizontal="center" vertical="center"/>
    </xf>
    <xf numFmtId="0" fontId="49" fillId="0" borderId="9" xfId="0" applyFont="1" applyBorder="1" applyAlignment="1">
      <alignment vertical="center"/>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3" fontId="49" fillId="0" borderId="11" xfId="0" applyNumberFormat="1" applyFont="1" applyBorder="1" applyAlignment="1">
      <alignment vertical="center" wrapText="1"/>
    </xf>
    <xf numFmtId="0" fontId="48" fillId="0" borderId="11" xfId="0" applyFont="1" applyFill="1" applyBorder="1" applyAlignment="1">
      <alignment vertical="center"/>
    </xf>
    <xf numFmtId="0" fontId="49" fillId="0" borderId="0" xfId="0" applyFont="1" applyAlignment="1">
      <alignment vertical="center" wrapText="1"/>
    </xf>
    <xf numFmtId="0" fontId="49" fillId="0" borderId="0" xfId="0" applyFont="1" applyAlignment="1">
      <alignment horizontal="right" vertical="center"/>
    </xf>
    <xf numFmtId="0" fontId="48" fillId="0" borderId="17"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49" fillId="0" borderId="0" xfId="0" applyFont="1" applyBorder="1" applyAlignment="1">
      <alignment horizontal="left" vertical="center" wrapText="1"/>
    </xf>
    <xf numFmtId="14" fontId="49" fillId="0" borderId="0" xfId="0" applyNumberFormat="1" applyFont="1" applyFill="1" applyBorder="1" applyAlignment="1">
      <alignment vertical="center"/>
    </xf>
    <xf numFmtId="15" fontId="49" fillId="0" borderId="0" xfId="0" applyNumberFormat="1" applyFont="1" applyFill="1" applyBorder="1" applyAlignment="1"/>
    <xf numFmtId="0" fontId="48" fillId="0" borderId="33" xfId="0" applyFont="1" applyFill="1" applyBorder="1" applyAlignment="1">
      <alignment horizontal="center" vertical="center"/>
    </xf>
    <xf numFmtId="0" fontId="10" fillId="23" borderId="11" xfId="43" applyFont="1" applyFill="1" applyBorder="1" applyAlignment="1">
      <alignment horizontal="center" vertical="center"/>
    </xf>
    <xf numFmtId="0" fontId="8" fillId="23" borderId="9" xfId="43" applyFont="1" applyFill="1" applyBorder="1"/>
    <xf numFmtId="0" fontId="8" fillId="23" borderId="12" xfId="43" applyFont="1" applyFill="1" applyBorder="1"/>
    <xf numFmtId="0" fontId="10" fillId="24" borderId="9" xfId="43" applyFont="1" applyFill="1" applyBorder="1" applyAlignment="1">
      <alignment horizontal="center" vertical="center" wrapText="1"/>
    </xf>
    <xf numFmtId="0" fontId="10" fillId="24" borderId="10" xfId="43" applyFont="1" applyFill="1" applyBorder="1" applyAlignment="1">
      <alignment horizontal="center" vertical="center" wrapText="1"/>
    </xf>
    <xf numFmtId="4" fontId="10" fillId="24" borderId="10" xfId="43" applyNumberFormat="1" applyFont="1" applyFill="1" applyBorder="1" applyAlignment="1">
      <alignment horizontal="right" vertical="center" wrapText="1"/>
    </xf>
    <xf numFmtId="4" fontId="8" fillId="24" borderId="10" xfId="43" applyNumberFormat="1" applyFont="1" applyFill="1" applyBorder="1" applyAlignment="1">
      <alignment horizontal="right" vertical="center"/>
    </xf>
    <xf numFmtId="4" fontId="8" fillId="24" borderId="10" xfId="43" applyNumberFormat="1" applyFont="1" applyFill="1" applyBorder="1" applyAlignment="1">
      <alignment horizontal="center" vertical="center"/>
    </xf>
    <xf numFmtId="0" fontId="8" fillId="24" borderId="10" xfId="43" applyFont="1" applyFill="1" applyBorder="1" applyAlignment="1">
      <alignment vertical="center" wrapText="1"/>
    </xf>
    <xf numFmtId="4" fontId="10" fillId="23" borderId="12" xfId="43" applyNumberFormat="1" applyFont="1" applyFill="1" applyBorder="1" applyAlignment="1">
      <alignment horizontal="right" vertical="center" wrapText="1"/>
    </xf>
    <xf numFmtId="4" fontId="8" fillId="0" borderId="0" xfId="0" applyNumberFormat="1" applyFont="1" applyAlignment="1">
      <alignment vertical="center"/>
    </xf>
    <xf numFmtId="4" fontId="10" fillId="0" borderId="12" xfId="0" applyNumberFormat="1" applyFont="1" applyFill="1" applyBorder="1" applyAlignment="1">
      <alignment horizontal="right" vertical="center" wrapText="1"/>
    </xf>
    <xf numFmtId="44" fontId="47" fillId="0" borderId="0" xfId="37" applyFont="1"/>
    <xf numFmtId="4" fontId="10" fillId="23" borderId="9" xfId="43" applyNumberFormat="1" applyFont="1" applyFill="1" applyBorder="1" applyAlignment="1">
      <alignment horizontal="left" vertical="center"/>
    </xf>
    <xf numFmtId="4" fontId="8" fillId="23" borderId="10" xfId="43" applyNumberFormat="1" applyFont="1" applyFill="1" applyBorder="1" applyAlignment="1">
      <alignment horizontal="right"/>
    </xf>
    <xf numFmtId="44" fontId="55" fillId="0" borderId="0" xfId="37" applyFont="1" applyAlignment="1">
      <alignment vertical="center"/>
    </xf>
    <xf numFmtId="0" fontId="38" fillId="0" borderId="0" xfId="0" applyFont="1" applyFill="1" applyAlignment="1">
      <alignment wrapText="1"/>
    </xf>
    <xf numFmtId="0" fontId="35" fillId="0" borderId="0" xfId="0" applyFont="1" applyFill="1" applyBorder="1" applyAlignment="1">
      <alignment vertical="center"/>
    </xf>
    <xf numFmtId="4" fontId="35" fillId="0" borderId="0" xfId="0" applyNumberFormat="1" applyFont="1" applyFill="1" applyBorder="1" applyAlignment="1">
      <alignment horizontal="right" vertical="center"/>
    </xf>
    <xf numFmtId="0" fontId="8" fillId="0" borderId="11" xfId="0" applyFont="1" applyBorder="1" applyAlignment="1">
      <alignment horizontal="center" vertical="center"/>
    </xf>
    <xf numFmtId="3"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10" fillId="0" borderId="11" xfId="0"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0" xfId="0" applyFont="1" applyBorder="1" applyAlignment="1">
      <alignment horizontal="right" vertical="center"/>
    </xf>
    <xf numFmtId="44" fontId="8" fillId="0" borderId="0" xfId="37" applyFont="1" applyFill="1" applyBorder="1" applyAlignment="1">
      <alignment vertical="center"/>
    </xf>
    <xf numFmtId="0" fontId="8" fillId="0" borderId="51" xfId="0" applyFont="1" applyFill="1" applyBorder="1" applyAlignment="1">
      <alignment vertical="center"/>
    </xf>
    <xf numFmtId="44" fontId="8" fillId="0" borderId="0" xfId="37" applyFont="1" applyBorder="1" applyAlignment="1">
      <alignment vertical="center"/>
    </xf>
    <xf numFmtId="14" fontId="8" fillId="0" borderId="0" xfId="0" applyNumberFormat="1" applyFont="1" applyFill="1" applyBorder="1" applyAlignment="1">
      <alignment vertical="center"/>
    </xf>
    <xf numFmtId="14" fontId="8" fillId="0" borderId="0" xfId="0" applyNumberFormat="1" applyFont="1" applyBorder="1" applyAlignment="1">
      <alignment horizontal="right" vertical="center"/>
    </xf>
    <xf numFmtId="15" fontId="8" fillId="0" borderId="0" xfId="0" applyNumberFormat="1" applyFont="1" applyFill="1" applyBorder="1" applyAlignment="1"/>
    <xf numFmtId="0" fontId="8" fillId="0" borderId="0" xfId="0" applyFont="1" applyBorder="1" applyAlignment="1">
      <alignment horizontal="right" vertical="center" wrapText="1"/>
    </xf>
    <xf numFmtId="0" fontId="8" fillId="0" borderId="0" xfId="0" applyFont="1" applyAlignment="1">
      <alignment horizontal="right"/>
    </xf>
    <xf numFmtId="0" fontId="47" fillId="0" borderId="0" xfId="0" applyFont="1" applyAlignment="1">
      <alignment horizontal="right"/>
    </xf>
    <xf numFmtId="44" fontId="10" fillId="23" borderId="10" xfId="37" applyFont="1" applyFill="1" applyBorder="1" applyAlignment="1"/>
    <xf numFmtId="0" fontId="10" fillId="24" borderId="34" xfId="0" applyFont="1" applyFill="1" applyBorder="1" applyAlignment="1">
      <alignment horizontal="center" vertical="center" wrapText="1"/>
    </xf>
    <xf numFmtId="0" fontId="10" fillId="24" borderId="55" xfId="0" applyFont="1" applyFill="1" applyBorder="1" applyAlignment="1">
      <alignment horizontal="center" vertical="center" wrapText="1"/>
    </xf>
    <xf numFmtId="4" fontId="10" fillId="24" borderId="55" xfId="0" applyNumberFormat="1" applyFont="1" applyFill="1" applyBorder="1" applyAlignment="1">
      <alignment horizontal="right" vertical="center" wrapText="1"/>
    </xf>
    <xf numFmtId="4" fontId="8" fillId="24" borderId="55" xfId="0" applyNumberFormat="1" applyFont="1" applyFill="1" applyBorder="1" applyAlignment="1">
      <alignment horizontal="right" vertical="center"/>
    </xf>
    <xf numFmtId="4" fontId="8" fillId="24" borderId="55" xfId="0" applyNumberFormat="1" applyFont="1" applyFill="1" applyBorder="1" applyAlignment="1">
      <alignment horizontal="center" vertical="center"/>
    </xf>
    <xf numFmtId="0" fontId="8" fillId="24" borderId="55" xfId="0" applyFont="1" applyFill="1" applyBorder="1" applyAlignment="1">
      <alignment vertical="center" wrapText="1"/>
    </xf>
    <xf numFmtId="0" fontId="10" fillId="24" borderId="39" xfId="0" applyFont="1" applyFill="1" applyBorder="1" applyAlignment="1">
      <alignment horizontal="center" vertical="center" wrapText="1"/>
    </xf>
    <xf numFmtId="0" fontId="10" fillId="24" borderId="40" xfId="0" applyFont="1" applyFill="1" applyBorder="1" applyAlignment="1">
      <alignment horizontal="center" vertical="center" wrapText="1"/>
    </xf>
    <xf numFmtId="4" fontId="8" fillId="24" borderId="40" xfId="0" applyNumberFormat="1" applyFont="1" applyFill="1" applyBorder="1" applyAlignment="1">
      <alignment horizontal="center" vertical="center"/>
    </xf>
    <xf numFmtId="0" fontId="8" fillId="24" borderId="40" xfId="0" applyFont="1" applyFill="1" applyBorder="1" applyAlignment="1">
      <alignment vertical="center" wrapText="1"/>
    </xf>
    <xf numFmtId="0" fontId="8"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4" fontId="8" fillId="0" borderId="11" xfId="0" applyNumberFormat="1"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1" fontId="8" fillId="0" borderId="11" xfId="0" applyNumberFormat="1" applyFont="1" applyFill="1" applyBorder="1" applyAlignment="1">
      <alignment horizontal="center" vertical="center"/>
    </xf>
    <xf numFmtId="0" fontId="33" fillId="0" borderId="11" xfId="0" applyFont="1" applyFill="1" applyBorder="1" applyAlignment="1">
      <alignment horizontal="justify" vertical="center" wrapText="1"/>
    </xf>
    <xf numFmtId="4" fontId="8" fillId="0" borderId="11" xfId="0" applyNumberFormat="1" applyFont="1" applyFill="1" applyBorder="1" applyAlignment="1">
      <alignment horizontal="right" vertical="center" wrapText="1"/>
    </xf>
    <xf numFmtId="0" fontId="10" fillId="0" borderId="11" xfId="0" applyFont="1" applyFill="1" applyBorder="1" applyAlignment="1">
      <alignment vertical="center"/>
    </xf>
    <xf numFmtId="0" fontId="26" fillId="0" borderId="11" xfId="0" applyFont="1" applyFill="1" applyBorder="1" applyAlignment="1">
      <alignment vertical="center" wrapText="1"/>
    </xf>
    <xf numFmtId="0" fontId="10" fillId="23" borderId="55" xfId="0" applyFont="1" applyFill="1" applyBorder="1" applyAlignment="1">
      <alignment vertical="center" wrapText="1"/>
    </xf>
    <xf numFmtId="166" fontId="8" fillId="0" borderId="55" xfId="0" applyNumberFormat="1" applyFont="1" applyFill="1" applyBorder="1" applyAlignment="1">
      <alignment horizontal="center" vertical="center" wrapText="1"/>
    </xf>
    <xf numFmtId="0" fontId="8" fillId="0" borderId="55"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4" fontId="10" fillId="0" borderId="0" xfId="0" applyNumberFormat="1" applyFont="1" applyBorder="1" applyAlignment="1">
      <alignment horizontal="right" vertical="center"/>
    </xf>
    <xf numFmtId="4" fontId="8" fillId="0" borderId="0" xfId="0" applyNumberFormat="1" applyFont="1" applyFill="1" applyBorder="1" applyAlignment="1">
      <alignment horizontal="right" vertical="center"/>
    </xf>
    <xf numFmtId="0" fontId="31" fillId="0" borderId="58" xfId="0" applyFont="1" applyFill="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173" fontId="8" fillId="0" borderId="58"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xf>
    <xf numFmtId="4" fontId="8" fillId="0" borderId="9" xfId="0" applyNumberFormat="1" applyFont="1" applyFill="1" applyBorder="1" applyAlignment="1">
      <alignment horizontal="right" vertical="center"/>
    </xf>
    <xf numFmtId="3" fontId="8" fillId="0" borderId="9" xfId="0" applyNumberFormat="1" applyFont="1" applyFill="1" applyBorder="1" applyAlignment="1">
      <alignment horizontal="center" vertical="center"/>
    </xf>
    <xf numFmtId="4" fontId="26" fillId="0" borderId="11" xfId="0" applyNumberFormat="1" applyFont="1" applyFill="1" applyBorder="1" applyAlignment="1">
      <alignment horizontal="justify" vertical="center" wrapText="1"/>
    </xf>
    <xf numFmtId="0" fontId="10" fillId="23" borderId="9" xfId="0" applyFont="1" applyFill="1" applyBorder="1" applyAlignment="1">
      <alignment horizontal="left" vertical="center"/>
    </xf>
    <xf numFmtId="0" fontId="10" fillId="23" borderId="10" xfId="0" applyFont="1" applyFill="1" applyBorder="1" applyAlignment="1">
      <alignment horizontal="left" vertical="center"/>
    </xf>
    <xf numFmtId="164" fontId="8" fillId="0" borderId="43" xfId="0" applyNumberFormat="1" applyFont="1" applyFill="1" applyBorder="1" applyAlignment="1">
      <alignment horizontal="left" vertical="center"/>
    </xf>
    <xf numFmtId="0" fontId="10" fillId="23" borderId="12" xfId="0" applyFont="1" applyFill="1" applyBorder="1" applyAlignment="1">
      <alignment horizontal="left" vertical="center"/>
    </xf>
    <xf numFmtId="0" fontId="8" fillId="0" borderId="12" xfId="0" applyFont="1" applyFill="1" applyBorder="1" applyAlignment="1">
      <alignment horizontal="center" vertical="center" wrapText="1"/>
    </xf>
    <xf numFmtId="4" fontId="8" fillId="0" borderId="11" xfId="0" applyNumberFormat="1" applyFont="1" applyFill="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4" fontId="8" fillId="0" borderId="0" xfId="0" applyNumberFormat="1" applyFont="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44" fontId="8" fillId="23" borderId="10" xfId="37" applyFont="1" applyFill="1" applyBorder="1" applyAlignment="1"/>
    <xf numFmtId="0" fontId="10" fillId="32" borderId="10" xfId="0" applyFont="1" applyFill="1" applyBorder="1" applyAlignment="1">
      <alignment horizontal="center" vertical="center" wrapText="1"/>
    </xf>
    <xf numFmtId="16" fontId="42" fillId="32" borderId="0" xfId="0" applyNumberFormat="1" applyFont="1" applyFill="1" applyBorder="1" applyAlignment="1">
      <alignment vertical="center"/>
    </xf>
    <xf numFmtId="1" fontId="8" fillId="24" borderId="10" xfId="0" applyNumberFormat="1" applyFont="1" applyFill="1" applyBorder="1" applyAlignment="1">
      <alignment horizontal="center" vertical="center"/>
    </xf>
    <xf numFmtId="16" fontId="8" fillId="0" borderId="0" xfId="0" applyNumberFormat="1" applyFont="1" applyFill="1" applyBorder="1" applyAlignment="1">
      <alignment vertical="center"/>
    </xf>
    <xf numFmtId="4" fontId="56" fillId="0" borderId="0" xfId="0" applyNumberFormat="1" applyFont="1" applyBorder="1" applyAlignment="1">
      <alignment horizontal="right" vertical="center"/>
    </xf>
    <xf numFmtId="4" fontId="8" fillId="0" borderId="0" xfId="0" applyNumberFormat="1" applyFont="1" applyFill="1" applyBorder="1" applyAlignment="1">
      <alignment vertical="center"/>
    </xf>
    <xf numFmtId="4" fontId="35" fillId="0" borderId="0" xfId="0" applyNumberFormat="1" applyFont="1" applyFill="1" applyBorder="1" applyAlignment="1">
      <alignment vertical="center"/>
    </xf>
    <xf numFmtId="0" fontId="10" fillId="0" borderId="55" xfId="0" applyFont="1" applyFill="1" applyBorder="1" applyAlignment="1">
      <alignment horizontal="center" vertical="center"/>
    </xf>
    <xf numFmtId="0" fontId="45" fillId="0" borderId="0" xfId="0" applyFont="1" applyAlignment="1">
      <alignment vertical="center"/>
    </xf>
    <xf numFmtId="4" fontId="8" fillId="0" borderId="0" xfId="0" applyNumberFormat="1" applyFont="1" applyAlignment="1">
      <alignment horizontal="right" vertical="center"/>
    </xf>
    <xf numFmtId="4" fontId="10" fillId="23" borderId="30" xfId="0" applyNumberFormat="1"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10" fillId="23" borderId="10" xfId="0" applyFont="1" applyFill="1" applyBorder="1" applyAlignment="1">
      <alignment horizontal="center" vertical="center" wrapText="1"/>
    </xf>
    <xf numFmtId="4" fontId="10" fillId="23" borderId="10" xfId="0" applyNumberFormat="1" applyFont="1" applyFill="1" applyBorder="1" applyAlignment="1"/>
    <xf numFmtId="0" fontId="10" fillId="25" borderId="11" xfId="0" applyFont="1" applyFill="1" applyBorder="1" applyAlignment="1">
      <alignment horizontal="center" vertical="center" wrapText="1"/>
    </xf>
    <xf numFmtId="0" fontId="10" fillId="25" borderId="11" xfId="0" applyFont="1" applyFill="1" applyBorder="1" applyAlignment="1">
      <alignment horizontal="center" vertical="center"/>
    </xf>
    <xf numFmtId="172" fontId="10" fillId="0" borderId="64" xfId="0" applyNumberFormat="1" applyFont="1" applyFill="1" applyBorder="1" applyAlignment="1">
      <alignment horizontal="center" vertical="center" wrapText="1"/>
    </xf>
    <xf numFmtId="0" fontId="8" fillId="0" borderId="60" xfId="43" applyFont="1" applyFill="1" applyBorder="1" applyAlignment="1">
      <alignment horizontal="center" vertical="center"/>
    </xf>
    <xf numFmtId="17" fontId="8" fillId="0" borderId="59" xfId="43" applyNumberFormat="1" applyFont="1" applyFill="1" applyBorder="1" applyAlignment="1">
      <alignment horizontal="center" vertical="center" wrapText="1"/>
    </xf>
    <xf numFmtId="15" fontId="43" fillId="0" borderId="59" xfId="0" applyNumberFormat="1" applyFont="1" applyFill="1" applyBorder="1" applyAlignment="1">
      <alignment horizontal="center" vertical="center"/>
    </xf>
    <xf numFmtId="15" fontId="8" fillId="0" borderId="59" xfId="0" applyNumberFormat="1" applyFont="1" applyFill="1" applyBorder="1" applyAlignment="1">
      <alignment horizontal="center" vertical="center"/>
    </xf>
    <xf numFmtId="171" fontId="43" fillId="0" borderId="11" xfId="28" applyNumberFormat="1" applyFont="1" applyFill="1" applyBorder="1" applyAlignment="1">
      <alignment horizontal="justify" vertical="center" wrapText="1"/>
    </xf>
    <xf numFmtId="0" fontId="10" fillId="23" borderId="10"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25" borderId="11" xfId="0" applyFont="1" applyFill="1" applyBorder="1" applyAlignment="1">
      <alignment horizontal="center" vertical="center" wrapText="1"/>
    </xf>
    <xf numFmtId="4" fontId="10" fillId="23" borderId="30" xfId="43"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23" borderId="10" xfId="0" applyFont="1" applyFill="1" applyBorder="1" applyAlignment="1">
      <alignment horizontal="center" vertical="center"/>
    </xf>
    <xf numFmtId="0" fontId="10" fillId="23" borderId="30" xfId="0" applyFont="1" applyFill="1" applyBorder="1" applyAlignment="1">
      <alignment horizontal="center" vertical="center" wrapText="1"/>
    </xf>
    <xf numFmtId="0" fontId="10" fillId="23" borderId="38" xfId="0" applyFont="1" applyFill="1" applyBorder="1" applyAlignment="1">
      <alignment horizontal="center" vertical="center" wrapText="1"/>
    </xf>
    <xf numFmtId="0" fontId="10" fillId="23" borderId="9" xfId="0" applyFont="1" applyFill="1" applyBorder="1" applyAlignment="1">
      <alignment horizontal="left" wrapText="1"/>
    </xf>
    <xf numFmtId="0" fontId="10" fillId="23" borderId="10" xfId="0" applyFont="1" applyFill="1" applyBorder="1" applyAlignment="1">
      <alignment horizontal="left" wrapText="1"/>
    </xf>
    <xf numFmtId="0" fontId="10" fillId="23" borderId="12" xfId="0" applyFont="1" applyFill="1" applyBorder="1" applyAlignment="1">
      <alignment horizontal="left" wrapText="1"/>
    </xf>
    <xf numFmtId="0" fontId="10" fillId="23" borderId="12" xfId="0" applyFont="1" applyFill="1" applyBorder="1" applyAlignment="1">
      <alignment horizontal="center" vertical="center"/>
    </xf>
    <xf numFmtId="0" fontId="10" fillId="23" borderId="13" xfId="0" applyFont="1" applyFill="1" applyBorder="1" applyAlignment="1">
      <alignment horizontal="center" vertical="center" wrapText="1"/>
    </xf>
    <xf numFmtId="0" fontId="10" fillId="23" borderId="34" xfId="0" applyFont="1" applyFill="1" applyBorder="1" applyAlignment="1">
      <alignment horizontal="center" vertical="center" wrapText="1"/>
    </xf>
    <xf numFmtId="0" fontId="10" fillId="23" borderId="36" xfId="0" applyFont="1" applyFill="1" applyBorder="1" applyAlignment="1">
      <alignment horizontal="center" vertical="center" wrapText="1"/>
    </xf>
    <xf numFmtId="0" fontId="10" fillId="23" borderId="11" xfId="0" applyFont="1" applyFill="1" applyBorder="1" applyAlignment="1">
      <alignment horizontal="center" vertical="center" wrapText="1"/>
    </xf>
    <xf numFmtId="4" fontId="8" fillId="0" borderId="30" xfId="43" applyNumberFormat="1" applyFont="1" applyFill="1" applyBorder="1" applyAlignment="1">
      <alignment horizontal="right" vertical="center" wrapText="1"/>
    </xf>
    <xf numFmtId="4" fontId="8" fillId="0" borderId="38" xfId="43" applyNumberFormat="1" applyFont="1" applyFill="1" applyBorder="1" applyAlignment="1">
      <alignment horizontal="right" vertical="center" wrapText="1"/>
    </xf>
    <xf numFmtId="4" fontId="8" fillId="0" borderId="30" xfId="0" applyNumberFormat="1" applyFont="1" applyFill="1" applyBorder="1" applyAlignment="1">
      <alignment horizontal="right" vertical="center" wrapText="1"/>
    </xf>
    <xf numFmtId="0" fontId="8" fillId="0" borderId="38" xfId="0" applyFont="1" applyFill="1" applyBorder="1" applyAlignment="1">
      <alignment horizontal="right" vertical="center" wrapText="1"/>
    </xf>
    <xf numFmtId="4" fontId="8" fillId="0" borderId="38" xfId="0" applyNumberFormat="1" applyFont="1" applyFill="1" applyBorder="1" applyAlignment="1">
      <alignment horizontal="right" vertical="center" wrapText="1"/>
    </xf>
    <xf numFmtId="168" fontId="8" fillId="0" borderId="30" xfId="0" applyNumberFormat="1" applyFont="1" applyFill="1" applyBorder="1" applyAlignment="1">
      <alignment horizontal="center" vertical="center"/>
    </xf>
    <xf numFmtId="168" fontId="8" fillId="0" borderId="38" xfId="0" applyNumberFormat="1" applyFont="1" applyFill="1" applyBorder="1" applyAlignment="1">
      <alignment horizontal="center" vertical="center"/>
    </xf>
    <xf numFmtId="0" fontId="28" fillId="0" borderId="0" xfId="0" applyFont="1" applyAlignment="1">
      <alignment horizontal="center" wrapText="1"/>
    </xf>
    <xf numFmtId="0" fontId="28" fillId="0" borderId="0" xfId="0" applyFont="1" applyAlignment="1">
      <alignment horizontal="center" vertical="center" wrapText="1"/>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9" fillId="23" borderId="30" xfId="0" applyFont="1" applyFill="1" applyBorder="1" applyAlignment="1">
      <alignment horizontal="center" vertical="center" wrapText="1"/>
    </xf>
    <xf numFmtId="0" fontId="29" fillId="23" borderId="38" xfId="0" applyFont="1" applyFill="1" applyBorder="1" applyAlignment="1">
      <alignment horizontal="center" vertical="center" wrapText="1"/>
    </xf>
    <xf numFmtId="4" fontId="10" fillId="23" borderId="11" xfId="0" applyNumberFormat="1" applyFont="1" applyFill="1" applyBorder="1" applyAlignment="1">
      <alignment horizontal="center" vertical="center" wrapText="1"/>
    </xf>
    <xf numFmtId="4" fontId="10" fillId="23" borderId="30" xfId="0" applyNumberFormat="1" applyFont="1" applyFill="1" applyBorder="1" applyAlignment="1">
      <alignment horizontal="center" vertical="center" wrapText="1"/>
    </xf>
    <xf numFmtId="4" fontId="10" fillId="23" borderId="30" xfId="0" applyNumberFormat="1" applyFont="1" applyFill="1" applyBorder="1" applyAlignment="1">
      <alignment horizontal="center" vertical="center"/>
    </xf>
    <xf numFmtId="4" fontId="10" fillId="23" borderId="38" xfId="0" applyNumberFormat="1" applyFont="1" applyFill="1" applyBorder="1" applyAlignment="1">
      <alignment horizontal="center"/>
    </xf>
    <xf numFmtId="4" fontId="29" fillId="23" borderId="30" xfId="0" applyNumberFormat="1" applyFont="1" applyFill="1" applyBorder="1" applyAlignment="1">
      <alignment horizontal="center" vertical="center" wrapText="1"/>
    </xf>
    <xf numFmtId="4" fontId="29" fillId="23" borderId="38" xfId="0" applyNumberFormat="1" applyFont="1" applyFill="1" applyBorder="1" applyAlignment="1">
      <alignment horizontal="center" vertical="center" wrapText="1"/>
    </xf>
    <xf numFmtId="4" fontId="10" fillId="23" borderId="11" xfId="0" applyNumberFormat="1" applyFont="1" applyFill="1" applyBorder="1" applyAlignment="1">
      <alignment horizontal="center" vertical="center"/>
    </xf>
    <xf numFmtId="4" fontId="8" fillId="23" borderId="11" xfId="0" applyNumberFormat="1" applyFont="1" applyFill="1" applyBorder="1" applyAlignment="1">
      <alignment horizontal="center" vertical="center"/>
    </xf>
    <xf numFmtId="4" fontId="10" fillId="23" borderId="34" xfId="0" applyNumberFormat="1" applyFont="1" applyFill="1" applyBorder="1" applyAlignment="1">
      <alignment horizontal="center" vertical="center" wrapText="1"/>
    </xf>
    <xf numFmtId="4" fontId="10" fillId="23" borderId="35" xfId="0" applyNumberFormat="1" applyFont="1" applyFill="1" applyBorder="1" applyAlignment="1">
      <alignment horizontal="center" vertical="center" wrapText="1"/>
    </xf>
    <xf numFmtId="0" fontId="10" fillId="23" borderId="9"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26" fillId="0" borderId="30" xfId="0" applyFont="1" applyFill="1" applyBorder="1" applyAlignment="1">
      <alignment horizontal="justify" vertical="center" wrapText="1"/>
    </xf>
    <xf numFmtId="0" fontId="26" fillId="0" borderId="38" xfId="0" applyFont="1" applyFill="1" applyBorder="1" applyAlignment="1">
      <alignment horizontal="justify" vertical="center" wrapText="1"/>
    </xf>
    <xf numFmtId="4" fontId="8" fillId="0" borderId="30" xfId="43" applyNumberFormat="1" applyFont="1" applyFill="1" applyBorder="1" applyAlignment="1">
      <alignment vertical="center" wrapText="1"/>
    </xf>
    <xf numFmtId="4" fontId="8" fillId="0" borderId="38" xfId="43" applyNumberFormat="1" applyFont="1" applyFill="1" applyBorder="1" applyAlignment="1">
      <alignment vertical="center" wrapText="1"/>
    </xf>
    <xf numFmtId="4" fontId="8" fillId="0" borderId="30" xfId="0" applyNumberFormat="1" applyFont="1" applyFill="1" applyBorder="1" applyAlignment="1">
      <alignment vertical="center" wrapText="1"/>
    </xf>
    <xf numFmtId="4" fontId="8" fillId="0" borderId="38" xfId="0" applyNumberFormat="1" applyFont="1" applyFill="1" applyBorder="1" applyAlignment="1">
      <alignment vertical="center" wrapText="1"/>
    </xf>
    <xf numFmtId="1" fontId="8" fillId="0" borderId="30" xfId="0" applyNumberFormat="1" applyFont="1" applyFill="1" applyBorder="1" applyAlignment="1">
      <alignment horizontal="center" vertical="center" wrapText="1"/>
    </xf>
    <xf numFmtId="1" fontId="8" fillId="0" borderId="38"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30" xfId="43" applyFont="1" applyFill="1" applyBorder="1" applyAlignment="1">
      <alignment horizontal="justify" vertical="center" wrapText="1"/>
    </xf>
    <xf numFmtId="0" fontId="8" fillId="0" borderId="38" xfId="43" applyFont="1" applyFill="1" applyBorder="1" applyAlignment="1">
      <alignment horizontal="justify" vertical="center" wrapText="1"/>
    </xf>
    <xf numFmtId="0" fontId="10" fillId="0" borderId="11" xfId="43" applyFont="1" applyFill="1" applyBorder="1" applyAlignment="1">
      <alignment horizontal="center" vertical="center" wrapText="1"/>
    </xf>
    <xf numFmtId="0" fontId="8" fillId="0" borderId="11" xfId="43"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1" xfId="0" applyFont="1" applyFill="1" applyBorder="1" applyAlignment="1">
      <alignment horizontal="center" vertical="center" wrapText="1"/>
    </xf>
    <xf numFmtId="0" fontId="27" fillId="0" borderId="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26"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8" fillId="28" borderId="0" xfId="0" applyFont="1" applyFill="1" applyAlignment="1">
      <alignment horizontal="left" vertical="center" wrapText="1"/>
    </xf>
    <xf numFmtId="0" fontId="10" fillId="23" borderId="10" xfId="0" applyFont="1" applyFill="1" applyBorder="1" applyAlignment="1">
      <alignment horizontal="center" vertical="center" wrapText="1"/>
    </xf>
    <xf numFmtId="0" fontId="10" fillId="23" borderId="14" xfId="0" applyFont="1" applyFill="1" applyBorder="1" applyAlignment="1">
      <alignment horizontal="center" vertical="center" wrapText="1"/>
    </xf>
    <xf numFmtId="0" fontId="10" fillId="23" borderId="15" xfId="0" applyFont="1" applyFill="1" applyBorder="1" applyAlignment="1">
      <alignment horizontal="center" vertical="center" wrapText="1"/>
    </xf>
    <xf numFmtId="0" fontId="8" fillId="0" borderId="30" xfId="43" applyFont="1" applyFill="1" applyBorder="1" applyAlignment="1">
      <alignment horizontal="justify" vertical="center" wrapText="1"/>
    </xf>
    <xf numFmtId="0" fontId="10" fillId="28" borderId="11" xfId="43"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13" xfId="0" applyFont="1" applyFill="1" applyBorder="1" applyAlignment="1">
      <alignment horizontal="center" vertical="center" wrapText="1"/>
    </xf>
    <xf numFmtId="168" fontId="8" fillId="28" borderId="62" xfId="0" applyNumberFormat="1" applyFont="1" applyFill="1" applyBorder="1" applyAlignment="1">
      <alignment horizontal="center" vertical="center"/>
    </xf>
    <xf numFmtId="168" fontId="8" fillId="28" borderId="65" xfId="0" applyNumberFormat="1" applyFont="1" applyFill="1" applyBorder="1" applyAlignment="1">
      <alignment horizontal="center" vertical="center"/>
    </xf>
    <xf numFmtId="168" fontId="8" fillId="28" borderId="63" xfId="0" applyNumberFormat="1" applyFont="1" applyFill="1" applyBorder="1" applyAlignment="1">
      <alignment horizontal="center" vertical="center"/>
    </xf>
    <xf numFmtId="168" fontId="8" fillId="28" borderId="60" xfId="0" applyNumberFormat="1" applyFont="1" applyFill="1" applyBorder="1" applyAlignment="1">
      <alignment horizontal="center" vertical="center"/>
    </xf>
    <xf numFmtId="168" fontId="8" fillId="28" borderId="61" xfId="0" applyNumberFormat="1" applyFont="1" applyFill="1" applyBorder="1" applyAlignment="1">
      <alignment horizontal="center" vertical="center"/>
    </xf>
    <xf numFmtId="168" fontId="8" fillId="28" borderId="41" xfId="0" applyNumberFormat="1" applyFont="1" applyFill="1" applyBorder="1" applyAlignment="1">
      <alignment horizontal="center" vertical="center"/>
    </xf>
    <xf numFmtId="0" fontId="10" fillId="25" borderId="34" xfId="0" applyFont="1" applyFill="1" applyBorder="1" applyAlignment="1">
      <alignment horizontal="center" vertical="center" wrapText="1"/>
    </xf>
    <xf numFmtId="0" fontId="10" fillId="25" borderId="35" xfId="0" applyFont="1" applyFill="1" applyBorder="1" applyAlignment="1">
      <alignment horizontal="center" vertical="center" wrapText="1"/>
    </xf>
    <xf numFmtId="0" fontId="41" fillId="0" borderId="0" xfId="0" applyFont="1" applyAlignment="1">
      <alignment horizontal="center" wrapText="1"/>
    </xf>
    <xf numFmtId="0" fontId="41" fillId="0" borderId="0" xfId="0" applyFont="1" applyFill="1" applyAlignment="1">
      <alignment horizontal="center" vertical="center" wrapText="1"/>
    </xf>
    <xf numFmtId="0" fontId="41" fillId="0" borderId="0" xfId="0" applyFont="1" applyAlignment="1">
      <alignment horizontal="center" vertical="center" wrapText="1"/>
    </xf>
    <xf numFmtId="0" fontId="8" fillId="0" borderId="0" xfId="0" applyFont="1" applyAlignment="1">
      <alignment horizontal="center"/>
    </xf>
    <xf numFmtId="0" fontId="29" fillId="25" borderId="11" xfId="0" applyFont="1" applyFill="1" applyBorder="1" applyAlignment="1">
      <alignment horizontal="center" vertical="center" wrapText="1"/>
    </xf>
    <xf numFmtId="0" fontId="10" fillId="25" borderId="30"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38"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10" fillId="25" borderId="41" xfId="0" applyFont="1" applyFill="1" applyBorder="1" applyAlignment="1">
      <alignment horizontal="center" vertical="center" wrapText="1"/>
    </xf>
    <xf numFmtId="0" fontId="10" fillId="25" borderId="9"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10" fillId="25" borderId="9"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0" xfId="0" applyFont="1" applyFill="1" applyBorder="1" applyAlignment="1">
      <alignment horizontal="center" vertical="center"/>
    </xf>
    <xf numFmtId="0" fontId="10" fillId="25" borderId="11" xfId="0" applyFont="1" applyFill="1" applyBorder="1" applyAlignment="1">
      <alignment horizontal="center" vertical="center"/>
    </xf>
    <xf numFmtId="0" fontId="10" fillId="25" borderId="34" xfId="0" applyFont="1" applyFill="1" applyBorder="1" applyAlignment="1">
      <alignment horizontal="center" vertical="center"/>
    </xf>
    <xf numFmtId="0" fontId="10" fillId="25" borderId="33" xfId="0" applyFont="1" applyFill="1" applyBorder="1" applyAlignment="1">
      <alignment horizontal="center" vertical="center"/>
    </xf>
    <xf numFmtId="0" fontId="10" fillId="25" borderId="35" xfId="0" applyFont="1" applyFill="1" applyBorder="1" applyAlignment="1">
      <alignment horizontal="center" vertical="center"/>
    </xf>
    <xf numFmtId="0" fontId="10" fillId="25" borderId="39" xfId="0" applyFont="1" applyFill="1" applyBorder="1" applyAlignment="1">
      <alignment horizontal="center" vertical="center"/>
    </xf>
    <xf numFmtId="0" fontId="10" fillId="25" borderId="40" xfId="0" applyFont="1" applyFill="1" applyBorder="1" applyAlignment="1">
      <alignment horizontal="center" vertical="center"/>
    </xf>
    <xf numFmtId="0" fontId="10" fillId="25" borderId="41" xfId="0" applyFont="1" applyFill="1" applyBorder="1" applyAlignment="1">
      <alignment horizontal="center" vertical="center"/>
    </xf>
    <xf numFmtId="17" fontId="10" fillId="29" borderId="9" xfId="0" applyNumberFormat="1" applyFont="1" applyFill="1" applyBorder="1" applyAlignment="1">
      <alignment horizontal="center" vertical="center" wrapText="1"/>
    </xf>
    <xf numFmtId="17" fontId="10" fillId="29" borderId="10" xfId="0" applyNumberFormat="1" applyFont="1" applyFill="1" applyBorder="1" applyAlignment="1">
      <alignment horizontal="center" vertical="center" wrapText="1"/>
    </xf>
    <xf numFmtId="17" fontId="10" fillId="29" borderId="12" xfId="0" applyNumberFormat="1" applyFont="1" applyFill="1" applyBorder="1" applyAlignment="1">
      <alignment horizontal="center" vertical="center" wrapText="1"/>
    </xf>
    <xf numFmtId="0" fontId="8" fillId="25" borderId="13" xfId="0" applyFont="1" applyFill="1" applyBorder="1" applyAlignment="1">
      <alignment vertical="center"/>
    </xf>
    <xf numFmtId="0" fontId="8" fillId="25" borderId="38" xfId="0" applyFont="1" applyFill="1" applyBorder="1" applyAlignment="1">
      <alignment vertical="center"/>
    </xf>
    <xf numFmtId="0" fontId="10" fillId="25" borderId="11" xfId="0" applyFont="1" applyFill="1" applyBorder="1" applyAlignment="1">
      <alignment horizontal="center" vertical="center" wrapText="1"/>
    </xf>
    <xf numFmtId="0" fontId="10" fillId="23" borderId="35" xfId="0" applyFont="1" applyFill="1" applyBorder="1" applyAlignment="1">
      <alignment horizontal="center" vertical="center" wrapText="1"/>
    </xf>
    <xf numFmtId="0" fontId="10" fillId="23" borderId="62" xfId="0" applyFont="1" applyFill="1" applyBorder="1" applyAlignment="1">
      <alignment horizontal="center" vertical="center" wrapText="1"/>
    </xf>
    <xf numFmtId="0" fontId="10" fillId="23" borderId="63" xfId="0" applyFont="1" applyFill="1" applyBorder="1" applyAlignment="1">
      <alignment horizontal="center" vertical="center" wrapText="1"/>
    </xf>
    <xf numFmtId="0" fontId="10" fillId="23" borderId="60" xfId="0" applyFont="1" applyFill="1" applyBorder="1" applyAlignment="1">
      <alignment horizontal="center" vertical="center" wrapText="1"/>
    </xf>
    <xf numFmtId="0" fontId="10" fillId="23" borderId="41"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30" borderId="9" xfId="0" applyFont="1" applyFill="1" applyBorder="1" applyAlignment="1">
      <alignment horizontal="center" vertical="center"/>
    </xf>
    <xf numFmtId="0" fontId="10" fillId="30" borderId="10" xfId="0" applyFont="1" applyFill="1" applyBorder="1" applyAlignment="1">
      <alignment horizontal="center" vertical="center"/>
    </xf>
    <xf numFmtId="0" fontId="10" fillId="30" borderId="12" xfId="0" applyFont="1" applyFill="1" applyBorder="1" applyAlignment="1">
      <alignment horizontal="center" vertical="center"/>
    </xf>
    <xf numFmtId="0" fontId="43" fillId="0" borderId="11" xfId="0" applyFont="1" applyFill="1" applyBorder="1" applyAlignment="1">
      <alignment horizontal="justify" vertical="center" wrapText="1"/>
    </xf>
    <xf numFmtId="164" fontId="8" fillId="0" borderId="9" xfId="28" applyFont="1" applyFill="1" applyBorder="1" applyAlignment="1">
      <alignment horizontal="center" vertical="center"/>
    </xf>
    <xf numFmtId="164" fontId="8" fillId="0" borderId="12" xfId="28" applyFont="1" applyFill="1" applyBorder="1" applyAlignment="1">
      <alignment horizontal="center" vertical="center"/>
    </xf>
    <xf numFmtId="164" fontId="8" fillId="0" borderId="10" xfId="28" applyFont="1" applyFill="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25" borderId="58" xfId="0" applyFont="1" applyFill="1" applyBorder="1" applyAlignment="1">
      <alignment horizontal="center" vertical="center" wrapText="1"/>
    </xf>
    <xf numFmtId="0" fontId="10" fillId="25" borderId="59" xfId="0" applyFont="1" applyFill="1" applyBorder="1" applyAlignment="1">
      <alignment horizontal="center" vertical="center" wrapText="1"/>
    </xf>
    <xf numFmtId="0" fontId="10" fillId="25" borderId="62" xfId="0" applyFont="1" applyFill="1" applyBorder="1" applyAlignment="1">
      <alignment horizontal="center" vertical="center" wrapText="1"/>
    </xf>
    <xf numFmtId="0" fontId="10" fillId="25" borderId="65"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10" fillId="25" borderId="60" xfId="0" applyFont="1" applyFill="1" applyBorder="1" applyAlignment="1">
      <alignment horizontal="center" vertical="center" wrapText="1"/>
    </xf>
    <xf numFmtId="0" fontId="10" fillId="25" borderId="61" xfId="0" applyFont="1" applyFill="1" applyBorder="1" applyAlignment="1">
      <alignment horizontal="center" vertical="center" wrapText="1"/>
    </xf>
    <xf numFmtId="4" fontId="8" fillId="0" borderId="0" xfId="0" applyNumberFormat="1" applyFont="1" applyAlignment="1">
      <alignment horizont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23" borderId="11" xfId="43" applyFont="1" applyFill="1" applyBorder="1" applyAlignment="1">
      <alignment horizontal="left" vertical="center" wrapText="1"/>
    </xf>
    <xf numFmtId="4" fontId="10" fillId="23" borderId="33" xfId="43" applyNumberFormat="1" applyFont="1" applyFill="1" applyBorder="1" applyAlignment="1">
      <alignment horizontal="center" vertical="center" wrapText="1"/>
    </xf>
    <xf numFmtId="4" fontId="10" fillId="23" borderId="44" xfId="43" applyNumberFormat="1" applyFont="1" applyFill="1" applyBorder="1" applyAlignment="1">
      <alignment horizontal="center" vertical="center" wrapText="1"/>
    </xf>
    <xf numFmtId="4" fontId="10" fillId="23" borderId="40" xfId="43" applyNumberFormat="1" applyFont="1" applyFill="1" applyBorder="1" applyAlignment="1">
      <alignment horizontal="center" vertical="center" wrapText="1"/>
    </xf>
    <xf numFmtId="4" fontId="10" fillId="23" borderId="41" xfId="43" applyNumberFormat="1" applyFont="1" applyFill="1" applyBorder="1" applyAlignment="1">
      <alignment horizontal="center" vertical="center" wrapText="1"/>
    </xf>
    <xf numFmtId="4" fontId="10" fillId="23" borderId="9" xfId="43" applyNumberFormat="1" applyFont="1" applyFill="1" applyBorder="1" applyAlignment="1">
      <alignment horizontal="center" vertical="center"/>
    </xf>
    <xf numFmtId="4" fontId="10" fillId="23" borderId="10" xfId="43" applyNumberFormat="1" applyFont="1" applyFill="1" applyBorder="1" applyAlignment="1">
      <alignment horizontal="center" vertical="center"/>
    </xf>
    <xf numFmtId="4" fontId="10" fillId="23" borderId="12" xfId="43" applyNumberFormat="1" applyFont="1" applyFill="1" applyBorder="1" applyAlignment="1">
      <alignment horizontal="center" vertical="center"/>
    </xf>
    <xf numFmtId="0" fontId="10" fillId="23" borderId="11" xfId="43" applyFont="1" applyFill="1" applyBorder="1" applyAlignment="1">
      <alignment horizontal="center" vertical="center" wrapText="1"/>
    </xf>
    <xf numFmtId="4" fontId="10" fillId="23" borderId="11" xfId="43" applyNumberFormat="1" applyFont="1" applyFill="1" applyBorder="1" applyAlignment="1">
      <alignment horizontal="center" vertical="center" wrapText="1"/>
    </xf>
    <xf numFmtId="4" fontId="10" fillId="23" borderId="30" xfId="43" applyNumberFormat="1" applyFont="1" applyFill="1" applyBorder="1" applyAlignment="1">
      <alignment horizontal="center" vertical="center" wrapText="1"/>
    </xf>
    <xf numFmtId="0" fontId="10" fillId="0" borderId="0" xfId="43" applyFont="1" applyAlignment="1">
      <alignment horizontal="center" wrapText="1"/>
    </xf>
    <xf numFmtId="0" fontId="10" fillId="0" borderId="0" xfId="43" applyFont="1" applyFill="1" applyBorder="1" applyAlignment="1">
      <alignment horizontal="center" vertical="center" wrapText="1"/>
    </xf>
    <xf numFmtId="0" fontId="10" fillId="0" borderId="0" xfId="43" applyFont="1" applyAlignment="1">
      <alignment horizontal="center" vertical="center" wrapText="1"/>
    </xf>
    <xf numFmtId="0" fontId="10" fillId="0" borderId="40" xfId="43" applyFont="1" applyFill="1" applyBorder="1" applyAlignment="1">
      <alignment horizontal="center" vertical="center"/>
    </xf>
    <xf numFmtId="0" fontId="10" fillId="23" borderId="9" xfId="43" applyFont="1" applyFill="1" applyBorder="1" applyAlignment="1">
      <alignment horizontal="center" vertical="center" wrapText="1"/>
    </xf>
    <xf numFmtId="0" fontId="10" fillId="23" borderId="12" xfId="43" applyFont="1" applyFill="1" applyBorder="1" applyAlignment="1">
      <alignment horizontal="center" vertical="center" wrapText="1"/>
    </xf>
    <xf numFmtId="4" fontId="10" fillId="23" borderId="30" xfId="43" applyNumberFormat="1" applyFont="1" applyFill="1" applyBorder="1" applyAlignment="1">
      <alignment horizontal="center" vertical="center"/>
    </xf>
    <xf numFmtId="4" fontId="10" fillId="23" borderId="38" xfId="43" applyNumberFormat="1" applyFont="1" applyFill="1" applyBorder="1" applyAlignment="1">
      <alignment horizontal="center" vertical="center"/>
    </xf>
    <xf numFmtId="4" fontId="10" fillId="23" borderId="38" xfId="43" applyNumberFormat="1" applyFont="1" applyFill="1" applyBorder="1" applyAlignment="1">
      <alignment horizontal="center" vertical="center" wrapText="1"/>
    </xf>
    <xf numFmtId="0" fontId="10" fillId="23" borderId="30" xfId="43" applyFont="1" applyFill="1" applyBorder="1" applyAlignment="1">
      <alignment horizontal="center" vertical="center" wrapText="1"/>
    </xf>
    <xf numFmtId="0" fontId="10" fillId="0" borderId="38" xfId="43" applyFont="1" applyBorder="1" applyAlignment="1">
      <alignment horizontal="center" vertical="center" wrapText="1"/>
    </xf>
    <xf numFmtId="0" fontId="8" fillId="0" borderId="11" xfId="43" applyFont="1" applyFill="1" applyBorder="1" applyAlignment="1">
      <alignment horizontal="justify" vertical="center" wrapText="1"/>
    </xf>
    <xf numFmtId="4" fontId="8" fillId="0" borderId="11" xfId="43" applyNumberFormat="1" applyFont="1" applyFill="1" applyBorder="1" applyAlignment="1">
      <alignment vertical="center" wrapText="1"/>
    </xf>
    <xf numFmtId="3" fontId="8" fillId="0" borderId="11" xfId="43" applyNumberFormat="1" applyFont="1" applyFill="1" applyBorder="1" applyAlignment="1">
      <alignment horizontal="center" vertical="center" wrapText="1"/>
    </xf>
    <xf numFmtId="0" fontId="8" fillId="0" borderId="0" xfId="43" applyFont="1" applyFill="1" applyBorder="1" applyAlignment="1">
      <alignment horizontal="left" vertical="center" wrapText="1"/>
    </xf>
    <xf numFmtId="0" fontId="10" fillId="0" borderId="43" xfId="43" applyFont="1" applyBorder="1" applyAlignment="1">
      <alignment horizontal="center" vertical="center"/>
    </xf>
    <xf numFmtId="0" fontId="10" fillId="0" borderId="33" xfId="43" applyFont="1" applyBorder="1" applyAlignment="1">
      <alignment horizontal="center" vertical="center"/>
    </xf>
    <xf numFmtId="0" fontId="10" fillId="0" borderId="44" xfId="43" applyFont="1" applyBorder="1" applyAlignment="1">
      <alignment horizontal="center" vertical="center"/>
    </xf>
    <xf numFmtId="0" fontId="10" fillId="0" borderId="17" xfId="43" applyFont="1" applyFill="1" applyBorder="1" applyAlignment="1">
      <alignment horizontal="center" vertical="center"/>
    </xf>
    <xf numFmtId="0" fontId="10" fillId="0" borderId="0" xfId="43" applyFont="1" applyFill="1" applyBorder="1" applyAlignment="1">
      <alignment horizontal="center" vertical="center"/>
    </xf>
    <xf numFmtId="0" fontId="10" fillId="0" borderId="16" xfId="43" applyFont="1" applyFill="1" applyBorder="1" applyAlignment="1">
      <alignment horizontal="center" vertical="center"/>
    </xf>
    <xf numFmtId="0" fontId="10" fillId="0" borderId="39" xfId="43" applyFont="1" applyFill="1" applyBorder="1" applyAlignment="1">
      <alignment horizontal="center" vertical="center"/>
    </xf>
    <xf numFmtId="0" fontId="10" fillId="0" borderId="41" xfId="43" applyFont="1" applyFill="1" applyBorder="1" applyAlignment="1">
      <alignment horizontal="center" vertical="center"/>
    </xf>
    <xf numFmtId="4" fontId="8" fillId="0" borderId="11" xfId="0" applyNumberFormat="1" applyFont="1" applyFill="1" applyBorder="1" applyAlignment="1">
      <alignment vertical="center" wrapText="1"/>
    </xf>
    <xf numFmtId="3" fontId="8" fillId="0" borderId="11"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0" fontId="10" fillId="23" borderId="11" xfId="0" applyFont="1" applyFill="1" applyBorder="1" applyAlignment="1">
      <alignment horizontal="left" vertical="center" wrapText="1"/>
    </xf>
    <xf numFmtId="4" fontId="10" fillId="23" borderId="33" xfId="0" applyNumberFormat="1" applyFont="1" applyFill="1" applyBorder="1" applyAlignment="1">
      <alignment horizontal="center" vertical="center" wrapText="1"/>
    </xf>
    <xf numFmtId="4" fontId="10" fillId="23" borderId="44" xfId="0" applyNumberFormat="1" applyFont="1" applyFill="1" applyBorder="1" applyAlignment="1">
      <alignment horizontal="center" vertical="center" wrapText="1"/>
    </xf>
    <xf numFmtId="4" fontId="10" fillId="23" borderId="40" xfId="0" applyNumberFormat="1" applyFont="1" applyFill="1" applyBorder="1" applyAlignment="1">
      <alignment horizontal="center" vertical="center" wrapText="1"/>
    </xf>
    <xf numFmtId="4" fontId="10" fillId="23" borderId="41" xfId="0" applyNumberFormat="1" applyFont="1" applyFill="1" applyBorder="1" applyAlignment="1">
      <alignment horizontal="center" vertical="center" wrapText="1"/>
    </xf>
    <xf numFmtId="4" fontId="10" fillId="23" borderId="9" xfId="0" applyNumberFormat="1" applyFont="1" applyFill="1" applyBorder="1" applyAlignment="1">
      <alignment horizontal="center" vertical="center"/>
    </xf>
    <xf numFmtId="4" fontId="10" fillId="23" borderId="10" xfId="0" applyNumberFormat="1" applyFont="1" applyFill="1" applyBorder="1" applyAlignment="1">
      <alignment horizontal="center" vertical="center"/>
    </xf>
    <xf numFmtId="4" fontId="10" fillId="23" borderId="12" xfId="0" applyNumberFormat="1" applyFont="1" applyFill="1" applyBorder="1" applyAlignment="1">
      <alignment horizontal="center" vertical="center"/>
    </xf>
    <xf numFmtId="0" fontId="10" fillId="23" borderId="43" xfId="0" applyFont="1" applyFill="1" applyBorder="1" applyAlignment="1">
      <alignment horizontal="center" vertical="center" wrapText="1"/>
    </xf>
    <xf numFmtId="0" fontId="10" fillId="23" borderId="44" xfId="0" applyFont="1" applyFill="1" applyBorder="1" applyAlignment="1">
      <alignment horizontal="center" vertical="center" wrapText="1"/>
    </xf>
    <xf numFmtId="0" fontId="10" fillId="23" borderId="39" xfId="0" applyFont="1" applyFill="1" applyBorder="1" applyAlignment="1">
      <alignment horizontal="center" vertical="center" wrapText="1"/>
    </xf>
    <xf numFmtId="4" fontId="10" fillId="23" borderId="38" xfId="0" applyNumberFormat="1" applyFont="1" applyFill="1" applyBorder="1" applyAlignment="1">
      <alignment horizontal="center" vertical="center"/>
    </xf>
    <xf numFmtId="4" fontId="10" fillId="23" borderId="38" xfId="0" applyNumberFormat="1" applyFont="1" applyFill="1" applyBorder="1" applyAlignment="1">
      <alignment horizontal="center" vertical="center" wrapText="1"/>
    </xf>
    <xf numFmtId="0" fontId="10" fillId="0" borderId="38" xfId="0" applyFont="1" applyBorder="1" applyAlignment="1">
      <alignment horizontal="center" vertical="center" wrapText="1"/>
    </xf>
    <xf numFmtId="0" fontId="8" fillId="0" borderId="11"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4" fontId="10" fillId="23" borderId="43"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8" xfId="43" applyFont="1" applyFill="1" applyBorder="1" applyAlignment="1">
      <alignment horizontal="right" vertical="center" wrapText="1"/>
    </xf>
    <xf numFmtId="168" fontId="8" fillId="0" borderId="58" xfId="0" applyNumberFormat="1" applyFont="1" applyFill="1" applyBorder="1" applyAlignment="1">
      <alignment horizontal="center" vertical="center"/>
    </xf>
    <xf numFmtId="168" fontId="8" fillId="0" borderId="59" xfId="0" applyNumberFormat="1" applyFont="1" applyFill="1" applyBorder="1" applyAlignment="1">
      <alignment horizontal="center" vertical="center"/>
    </xf>
    <xf numFmtId="0" fontId="53" fillId="0" borderId="9"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8" fillId="0" borderId="38" xfId="43" applyFont="1" applyFill="1" applyBorder="1" applyAlignment="1">
      <alignment vertical="center" wrapText="1"/>
    </xf>
    <xf numFmtId="0" fontId="8" fillId="0" borderId="38" xfId="0" applyFont="1" applyFill="1" applyBorder="1" applyAlignment="1">
      <alignment vertical="center" wrapText="1"/>
    </xf>
    <xf numFmtId="1" fontId="8" fillId="0" borderId="11"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48" fillId="26" borderId="11"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39" xfId="0" applyFont="1" applyFill="1" applyBorder="1" applyAlignment="1">
      <alignment horizontal="center" vertical="center"/>
    </xf>
    <xf numFmtId="0" fontId="48" fillId="0" borderId="40" xfId="0" applyFont="1" applyFill="1" applyBorder="1" applyAlignment="1">
      <alignment horizontal="center" vertical="center"/>
    </xf>
    <xf numFmtId="0" fontId="48" fillId="0" borderId="41" xfId="0" applyFont="1" applyFill="1" applyBorder="1" applyAlignment="1">
      <alignment horizontal="center" vertical="center"/>
    </xf>
    <xf numFmtId="15" fontId="49" fillId="0" borderId="0" xfId="0" applyNumberFormat="1" applyFont="1" applyFill="1" applyBorder="1" applyAlignment="1">
      <alignment horizontal="center"/>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17"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8" fillId="0" borderId="30" xfId="43" applyFont="1" applyFill="1" applyBorder="1" applyAlignment="1">
      <alignment horizontal="center" vertical="center" wrapText="1"/>
    </xf>
    <xf numFmtId="0" fontId="8" fillId="0" borderId="59" xfId="43" applyFont="1" applyFill="1" applyBorder="1" applyAlignment="1">
      <alignment horizontal="center" vertical="center" wrapText="1"/>
    </xf>
    <xf numFmtId="4" fontId="8" fillId="0" borderId="59" xfId="43" applyNumberFormat="1" applyFont="1" applyFill="1" applyBorder="1" applyAlignment="1">
      <alignment vertical="center" wrapText="1"/>
    </xf>
    <xf numFmtId="4" fontId="8" fillId="28" borderId="30" xfId="43" applyNumberFormat="1" applyFont="1" applyFill="1" applyBorder="1" applyAlignment="1">
      <alignment vertical="center" wrapText="1"/>
    </xf>
    <xf numFmtId="4" fontId="8" fillId="28" borderId="59" xfId="43" applyNumberFormat="1" applyFont="1" applyFill="1" applyBorder="1" applyAlignment="1">
      <alignment vertical="center" wrapText="1"/>
    </xf>
    <xf numFmtId="3" fontId="8" fillId="0" borderId="30" xfId="43" applyNumberFormat="1" applyFont="1" applyFill="1" applyBorder="1" applyAlignment="1">
      <alignment horizontal="center" vertical="center" wrapText="1"/>
    </xf>
    <xf numFmtId="3" fontId="8" fillId="0" borderId="59" xfId="43" applyNumberFormat="1" applyFont="1" applyFill="1" applyBorder="1" applyAlignment="1">
      <alignment horizontal="center" vertical="center" wrapText="1"/>
    </xf>
    <xf numFmtId="0" fontId="26" fillId="0" borderId="59" xfId="0" applyFont="1" applyFill="1" applyBorder="1" applyAlignment="1">
      <alignment horizontal="center" vertical="center" wrapText="1"/>
    </xf>
    <xf numFmtId="0" fontId="10" fillId="0" borderId="30" xfId="43" applyFont="1" applyFill="1" applyBorder="1" applyAlignment="1">
      <alignment horizontal="center" vertical="center" wrapText="1"/>
    </xf>
    <xf numFmtId="0" fontId="10" fillId="0" borderId="59" xfId="43" applyFont="1" applyFill="1" applyBorder="1" applyAlignment="1">
      <alignment horizontal="center" vertical="center" wrapText="1"/>
    </xf>
    <xf numFmtId="0" fontId="10" fillId="0" borderId="30" xfId="43" applyFont="1" applyBorder="1" applyAlignment="1">
      <alignment horizontal="center" vertical="center" wrapText="1"/>
    </xf>
    <xf numFmtId="0" fontId="10" fillId="0" borderId="59" xfId="43" applyFont="1" applyBorder="1" applyAlignment="1">
      <alignment horizontal="center" vertical="center" wrapText="1"/>
    </xf>
    <xf numFmtId="4" fontId="8" fillId="0" borderId="30" xfId="43" applyNumberFormat="1" applyFont="1" applyFill="1" applyBorder="1" applyAlignment="1">
      <alignment horizontal="center" vertical="center" wrapText="1"/>
    </xf>
    <xf numFmtId="4" fontId="8" fillId="0" borderId="59" xfId="43" applyNumberFormat="1" applyFont="1" applyFill="1" applyBorder="1" applyAlignment="1">
      <alignment horizontal="center" vertical="center" wrapText="1"/>
    </xf>
    <xf numFmtId="0" fontId="10" fillId="23" borderId="9" xfId="43" applyFont="1" applyFill="1" applyBorder="1" applyAlignment="1">
      <alignment horizontal="left" wrapText="1"/>
    </xf>
    <xf numFmtId="0" fontId="10" fillId="23" borderId="10" xfId="43" applyFont="1" applyFill="1" applyBorder="1" applyAlignment="1">
      <alignment horizontal="left" wrapText="1"/>
    </xf>
    <xf numFmtId="0" fontId="10" fillId="23" borderId="12" xfId="43" applyFont="1" applyFill="1" applyBorder="1" applyAlignment="1">
      <alignment horizontal="left" wrapText="1"/>
    </xf>
    <xf numFmtId="0" fontId="10" fillId="23" borderId="10" xfId="43" applyFont="1" applyFill="1" applyBorder="1" applyAlignment="1">
      <alignment horizontal="center" vertical="center"/>
    </xf>
    <xf numFmtId="0" fontId="10" fillId="23" borderId="12" xfId="43" applyFont="1" applyFill="1" applyBorder="1" applyAlignment="1">
      <alignment horizontal="center" vertical="center"/>
    </xf>
    <xf numFmtId="4" fontId="10" fillId="23" borderId="11" xfId="43" applyNumberFormat="1" applyFont="1" applyFill="1" applyBorder="1" applyAlignment="1">
      <alignment horizontal="center" vertical="center"/>
    </xf>
    <xf numFmtId="4" fontId="8" fillId="23" borderId="11" xfId="43" applyNumberFormat="1" applyFont="1" applyFill="1" applyBorder="1" applyAlignment="1">
      <alignment horizontal="center" vertical="center"/>
    </xf>
    <xf numFmtId="0" fontId="28" fillId="0" borderId="61" xfId="0" applyFont="1" applyFill="1" applyBorder="1" applyAlignment="1">
      <alignment horizontal="center" vertical="center"/>
    </xf>
    <xf numFmtId="0" fontId="10" fillId="23" borderId="59" xfId="43" applyFont="1" applyFill="1" applyBorder="1" applyAlignment="1">
      <alignment horizontal="center" vertical="center" wrapText="1"/>
    </xf>
    <xf numFmtId="0" fontId="10" fillId="23" borderId="13" xfId="43" applyFont="1" applyFill="1" applyBorder="1" applyAlignment="1">
      <alignment horizontal="center" vertical="center" wrapText="1"/>
    </xf>
    <xf numFmtId="0" fontId="10" fillId="23" borderId="62" xfId="43" applyFont="1" applyFill="1" applyBorder="1" applyAlignment="1">
      <alignment horizontal="center" vertical="center" wrapText="1"/>
    </xf>
    <xf numFmtId="0" fontId="10" fillId="23" borderId="60" xfId="43" applyFont="1" applyFill="1" applyBorder="1" applyAlignment="1">
      <alignment horizontal="center" vertical="center" wrapText="1"/>
    </xf>
    <xf numFmtId="0" fontId="29" fillId="23" borderId="30" xfId="43" applyFont="1" applyFill="1" applyBorder="1" applyAlignment="1">
      <alignment horizontal="center" vertical="center" wrapText="1"/>
    </xf>
    <xf numFmtId="0" fontId="29" fillId="23" borderId="59" xfId="43" applyFont="1" applyFill="1" applyBorder="1" applyAlignment="1">
      <alignment horizontal="center" vertical="center" wrapText="1"/>
    </xf>
    <xf numFmtId="4" fontId="10" fillId="23" borderId="62" xfId="43" applyNumberFormat="1" applyFont="1" applyFill="1" applyBorder="1" applyAlignment="1">
      <alignment horizontal="center" vertical="center" wrapText="1"/>
    </xf>
    <xf numFmtId="4" fontId="10" fillId="23" borderId="63" xfId="43" applyNumberFormat="1" applyFont="1" applyFill="1" applyBorder="1" applyAlignment="1">
      <alignment horizontal="center" vertical="center" wrapText="1"/>
    </xf>
    <xf numFmtId="4" fontId="10" fillId="23" borderId="59" xfId="43" applyNumberFormat="1" applyFont="1" applyFill="1" applyBorder="1" applyAlignment="1">
      <alignment horizontal="center"/>
    </xf>
    <xf numFmtId="4" fontId="29" fillId="23" borderId="30" xfId="43" applyNumberFormat="1" applyFont="1" applyFill="1" applyBorder="1" applyAlignment="1">
      <alignment horizontal="center" vertical="center" wrapText="1"/>
    </xf>
    <xf numFmtId="4" fontId="29" fillId="23" borderId="59" xfId="43" applyNumberFormat="1" applyFont="1" applyFill="1" applyBorder="1" applyAlignment="1">
      <alignment horizontal="center" vertical="center" wrapText="1"/>
    </xf>
    <xf numFmtId="0" fontId="8" fillId="0" borderId="59" xfId="43" applyFont="1" applyFill="1" applyBorder="1" applyAlignment="1">
      <alignment horizontal="justify" vertical="center" wrapText="1"/>
    </xf>
    <xf numFmtId="0" fontId="10" fillId="0" borderId="11" xfId="43" applyFont="1" applyFill="1" applyBorder="1" applyAlignment="1">
      <alignment horizontal="justify" vertical="center" wrapText="1"/>
    </xf>
    <xf numFmtId="0" fontId="10" fillId="0" borderId="30" xfId="43" applyFont="1" applyFill="1" applyBorder="1" applyAlignment="1">
      <alignment horizontal="center" vertical="center"/>
    </xf>
    <xf numFmtId="0" fontId="10" fillId="0" borderId="59" xfId="43" applyFont="1" applyFill="1" applyBorder="1" applyAlignment="1">
      <alignment horizontal="center" vertical="center"/>
    </xf>
    <xf numFmtId="0" fontId="8" fillId="0" borderId="59" xfId="43" applyFont="1" applyFill="1" applyBorder="1" applyAlignment="1">
      <alignment horizontal="right" vertical="center" wrapText="1"/>
    </xf>
    <xf numFmtId="0" fontId="8" fillId="0" borderId="59" xfId="0" applyFont="1" applyFill="1" applyBorder="1" applyAlignment="1">
      <alignment horizontal="right" vertical="center" wrapText="1"/>
    </xf>
    <xf numFmtId="0" fontId="8" fillId="0" borderId="59" xfId="0" applyFont="1" applyFill="1" applyBorder="1" applyAlignment="1">
      <alignment horizontal="center" vertical="center" wrapText="1"/>
    </xf>
    <xf numFmtId="4" fontId="8" fillId="0" borderId="59" xfId="0" applyNumberFormat="1" applyFont="1" applyFill="1" applyBorder="1" applyAlignment="1">
      <alignment vertical="center" wrapTex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15" fontId="8" fillId="0" borderId="0" xfId="0" applyNumberFormat="1" applyFont="1" applyFill="1" applyBorder="1" applyAlignment="1">
      <alignment horizont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23" borderId="66" xfId="0" applyFont="1" applyFill="1" applyBorder="1" applyAlignment="1">
      <alignment horizontal="center" vertical="center" wrapText="1"/>
    </xf>
    <xf numFmtId="0" fontId="10" fillId="23" borderId="67" xfId="0" applyFont="1" applyFill="1" applyBorder="1" applyAlignment="1">
      <alignment horizontal="center" vertical="center" wrapText="1"/>
    </xf>
    <xf numFmtId="0" fontId="28" fillId="0" borderId="0" xfId="0" applyFont="1" applyFill="1" applyAlignment="1">
      <alignment horizontal="center" wrapText="1"/>
    </xf>
    <xf numFmtId="0" fontId="10" fillId="23" borderId="59" xfId="0" applyFont="1" applyFill="1" applyBorder="1" applyAlignment="1">
      <alignment horizontal="center" vertical="center" wrapText="1"/>
    </xf>
    <xf numFmtId="4" fontId="10" fillId="23" borderId="59" xfId="0" applyNumberFormat="1" applyFont="1" applyFill="1" applyBorder="1" applyAlignment="1">
      <alignment horizontal="center"/>
    </xf>
    <xf numFmtId="1" fontId="29" fillId="23" borderId="30" xfId="0" applyNumberFormat="1" applyFont="1" applyFill="1" applyBorder="1" applyAlignment="1">
      <alignment horizontal="center" vertical="center" wrapText="1"/>
    </xf>
    <xf numFmtId="1" fontId="29" fillId="23" borderId="59" xfId="0" applyNumberFormat="1" applyFont="1" applyFill="1" applyBorder="1" applyAlignment="1">
      <alignment horizontal="center" vertical="center" wrapText="1"/>
    </xf>
    <xf numFmtId="0" fontId="29" fillId="23" borderId="59" xfId="0" applyFont="1" applyFill="1" applyBorder="1" applyAlignment="1">
      <alignment horizontal="center" vertical="center" wrapText="1"/>
    </xf>
    <xf numFmtId="4" fontId="8" fillId="0" borderId="58" xfId="43" applyNumberFormat="1" applyFont="1" applyFill="1" applyBorder="1" applyAlignment="1">
      <alignment horizontal="right" vertical="center" wrapText="1"/>
    </xf>
    <xf numFmtId="4" fontId="8" fillId="0" borderId="58" xfId="0" applyNumberFormat="1" applyFont="1" applyFill="1" applyBorder="1" applyAlignment="1">
      <alignment horizontal="right" vertical="center" wrapText="1"/>
    </xf>
    <xf numFmtId="4" fontId="8" fillId="0" borderId="59" xfId="0" applyNumberFormat="1" applyFont="1" applyFill="1" applyBorder="1" applyAlignment="1">
      <alignment horizontal="right" vertical="center" wrapText="1"/>
    </xf>
    <xf numFmtId="1" fontId="10" fillId="0" borderId="30" xfId="0" applyNumberFormat="1" applyFont="1" applyFill="1" applyBorder="1" applyAlignment="1">
      <alignment horizontal="justify" vertical="center" wrapText="1"/>
    </xf>
    <xf numFmtId="1" fontId="8" fillId="0" borderId="59" xfId="0" applyNumberFormat="1" applyFont="1" applyFill="1" applyBorder="1" applyAlignment="1">
      <alignment horizontal="justify" vertical="center" wrapText="1"/>
    </xf>
    <xf numFmtId="0" fontId="10" fillId="0" borderId="30" xfId="0" applyFont="1" applyFill="1" applyBorder="1" applyAlignment="1">
      <alignment horizontal="center" vertical="center" wrapText="1"/>
    </xf>
    <xf numFmtId="0" fontId="10" fillId="0" borderId="59" xfId="0" applyFont="1" applyFill="1" applyBorder="1" applyAlignment="1">
      <alignment horizontal="center" vertical="center" wrapText="1"/>
    </xf>
    <xf numFmtId="4" fontId="8" fillId="0" borderId="58" xfId="43" applyNumberFormat="1" applyFont="1" applyFill="1" applyBorder="1" applyAlignment="1">
      <alignment vertical="center" wrapText="1"/>
    </xf>
    <xf numFmtId="0" fontId="8" fillId="0" borderId="59" xfId="43" applyFont="1" applyFill="1" applyBorder="1" applyAlignment="1">
      <alignment vertical="center" wrapText="1"/>
    </xf>
    <xf numFmtId="4" fontId="8" fillId="0" borderId="58" xfId="0" applyNumberFormat="1" applyFont="1" applyFill="1" applyBorder="1" applyAlignment="1">
      <alignment vertical="center" wrapText="1"/>
    </xf>
    <xf numFmtId="0" fontId="8" fillId="0" borderId="59" xfId="0" applyFont="1" applyFill="1" applyBorder="1" applyAlignment="1">
      <alignment vertical="center" wrapText="1"/>
    </xf>
    <xf numFmtId="0" fontId="8" fillId="0" borderId="58" xfId="43" applyFont="1" applyFill="1" applyBorder="1" applyAlignment="1">
      <alignment horizontal="center" vertical="center" wrapText="1"/>
    </xf>
    <xf numFmtId="0" fontId="8" fillId="0" borderId="13" xfId="43" applyFont="1" applyFill="1" applyBorder="1" applyAlignment="1">
      <alignment horizontal="center" vertical="center" wrapText="1"/>
    </xf>
    <xf numFmtId="1" fontId="8" fillId="0" borderId="58" xfId="0" applyNumberFormat="1" applyFont="1" applyFill="1" applyBorder="1" applyAlignment="1">
      <alignment horizontal="justify" vertical="center" wrapText="1"/>
    </xf>
    <xf numFmtId="4" fontId="8" fillId="0" borderId="0" xfId="43" applyNumberFormat="1" applyFont="1" applyFill="1" applyBorder="1" applyAlignment="1">
      <alignment horizontal="center" vertical="center" wrapText="1"/>
    </xf>
    <xf numFmtId="0" fontId="10" fillId="23" borderId="46" xfId="0" applyFont="1" applyFill="1" applyBorder="1" applyAlignment="1">
      <alignment horizontal="center" vertical="center" wrapText="1"/>
    </xf>
    <xf numFmtId="0" fontId="10" fillId="23" borderId="45" xfId="0" applyFont="1" applyFill="1" applyBorder="1" applyAlignment="1">
      <alignment horizontal="center" vertical="center" wrapText="1"/>
    </xf>
    <xf numFmtId="15" fontId="0" fillId="0" borderId="0" xfId="0" applyNumberFormat="1" applyFill="1" applyBorder="1" applyAlignment="1">
      <alignment horizontal="center"/>
    </xf>
    <xf numFmtId="0" fontId="8"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55" xfId="0" applyFont="1" applyBorder="1" applyAlignment="1">
      <alignment horizontal="center" vertical="center"/>
    </xf>
    <xf numFmtId="0" fontId="10" fillId="0" borderId="35" xfId="0" applyFont="1" applyBorder="1" applyAlignment="1">
      <alignment horizontal="center" vertical="center"/>
    </xf>
    <xf numFmtId="0" fontId="28" fillId="0" borderId="40" xfId="0" applyFont="1" applyFill="1" applyBorder="1" applyAlignment="1">
      <alignment horizontal="center" vertical="center"/>
    </xf>
    <xf numFmtId="0" fontId="10" fillId="29" borderId="9" xfId="0" applyFont="1" applyFill="1" applyBorder="1" applyAlignment="1">
      <alignment horizontal="center" vertical="center" wrapText="1"/>
    </xf>
    <xf numFmtId="0" fontId="10" fillId="29" borderId="10" xfId="0" applyFont="1" applyFill="1" applyBorder="1" applyAlignment="1">
      <alignment horizontal="center" vertical="center" wrapText="1"/>
    </xf>
    <xf numFmtId="17" fontId="10" fillId="29" borderId="9" xfId="0" applyNumberFormat="1" applyFont="1" applyFill="1" applyBorder="1" applyAlignment="1">
      <alignment horizontal="center" vertical="center"/>
    </xf>
    <xf numFmtId="17" fontId="10" fillId="29" borderId="10" xfId="0" applyNumberFormat="1" applyFont="1" applyFill="1" applyBorder="1" applyAlignment="1">
      <alignment horizontal="center" vertical="center"/>
    </xf>
    <xf numFmtId="17" fontId="10" fillId="29" borderId="12" xfId="0" applyNumberFormat="1" applyFont="1" applyFill="1" applyBorder="1" applyAlignment="1">
      <alignment horizontal="center" vertical="center"/>
    </xf>
    <xf numFmtId="0" fontId="10" fillId="23" borderId="14" xfId="0" applyFont="1" applyFill="1" applyBorder="1" applyAlignment="1">
      <alignment horizontal="center" vertical="center"/>
    </xf>
    <xf numFmtId="0" fontId="10" fillId="23" borderId="15" xfId="0" applyFont="1" applyFill="1" applyBorder="1" applyAlignment="1">
      <alignment horizontal="center" vertical="center"/>
    </xf>
    <xf numFmtId="0" fontId="10" fillId="23" borderId="56" xfId="0" applyFont="1" applyFill="1" applyBorder="1" applyAlignment="1">
      <alignment horizontal="center" vertical="center"/>
    </xf>
    <xf numFmtId="0" fontId="10" fillId="23" borderId="57"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10" fillId="23" borderId="9" xfId="0" applyFont="1" applyFill="1" applyBorder="1" applyAlignment="1">
      <alignment horizontal="center" vertical="center"/>
    </xf>
    <xf numFmtId="0" fontId="10" fillId="25" borderId="43" xfId="0" applyFont="1" applyFill="1" applyBorder="1" applyAlignment="1">
      <alignment horizontal="center" vertical="center" wrapText="1"/>
    </xf>
    <xf numFmtId="0" fontId="10" fillId="25" borderId="44" xfId="0" applyFont="1" applyFill="1" applyBorder="1" applyAlignment="1">
      <alignment horizontal="center" vertical="center" wrapText="1"/>
    </xf>
    <xf numFmtId="0" fontId="10" fillId="25" borderId="43" xfId="0" applyFont="1" applyFill="1" applyBorder="1" applyAlignment="1">
      <alignment horizontal="center" vertical="center"/>
    </xf>
    <xf numFmtId="0" fontId="10" fillId="25" borderId="44" xfId="0" applyFont="1" applyFill="1" applyBorder="1" applyAlignment="1">
      <alignment horizontal="center" vertical="center"/>
    </xf>
    <xf numFmtId="17" fontId="10" fillId="31" borderId="11" xfId="0" applyNumberFormat="1" applyFont="1" applyFill="1" applyBorder="1" applyAlignment="1">
      <alignment horizontal="center" vertical="center" wrapText="1"/>
    </xf>
    <xf numFmtId="0" fontId="10" fillId="31" borderId="11" xfId="0" applyFont="1" applyFill="1" applyBorder="1"/>
    <xf numFmtId="0" fontId="10" fillId="31" borderId="9" xfId="0" applyFont="1" applyFill="1" applyBorder="1" applyAlignment="1">
      <alignment horizontal="center" vertical="center" wrapText="1"/>
    </xf>
    <xf numFmtId="0" fontId="10" fillId="31" borderId="10" xfId="0" applyFont="1" applyFill="1" applyBorder="1" applyAlignment="1">
      <alignment horizontal="center" vertical="center" wrapText="1"/>
    </xf>
    <xf numFmtId="0" fontId="10" fillId="31" borderId="12" xfId="0" applyFont="1" applyFill="1" applyBorder="1" applyAlignment="1">
      <alignment horizontal="center" vertical="center" wrapText="1"/>
    </xf>
  </cellXfs>
  <cellStyles count="1364">
    <cellStyle name="20% - Accent1" xfId="1"/>
    <cellStyle name="20% - Accent1 2" xfId="149"/>
    <cellStyle name="20% - Accent2" xfId="2"/>
    <cellStyle name="20% - Accent2 2" xfId="150"/>
    <cellStyle name="20% - Accent3" xfId="3"/>
    <cellStyle name="20% - Accent3 2" xfId="151"/>
    <cellStyle name="20% - Accent4" xfId="4"/>
    <cellStyle name="20% - Accent4 2" xfId="152"/>
    <cellStyle name="20% - Accent5" xfId="5"/>
    <cellStyle name="20% - Accent5 2" xfId="153"/>
    <cellStyle name="20% - Accent6" xfId="6"/>
    <cellStyle name="20% - Accent6 2" xfId="154"/>
    <cellStyle name="40% - Accent1" xfId="7"/>
    <cellStyle name="40% - Accent1 2" xfId="155"/>
    <cellStyle name="40% - Accent2" xfId="8"/>
    <cellStyle name="40% - Accent2 2" xfId="156"/>
    <cellStyle name="40% - Accent3" xfId="9"/>
    <cellStyle name="40% - Accent3 2" xfId="157"/>
    <cellStyle name="40% - Accent4" xfId="10"/>
    <cellStyle name="40% - Accent4 2" xfId="158"/>
    <cellStyle name="40% - Accent5" xfId="11"/>
    <cellStyle name="40% - Accent5 2" xfId="159"/>
    <cellStyle name="40% - Accent6" xfId="12"/>
    <cellStyle name="40% - Accent6 2" xfId="16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alculation 2" xfId="161"/>
    <cellStyle name="Calculation 2 2" xfId="486"/>
    <cellStyle name="Calculation 2 2 2" xfId="493"/>
    <cellStyle name="Calculation 2 2 3" xfId="1351"/>
    <cellStyle name="Calculation 2 3" xfId="480"/>
    <cellStyle name="Calculation 2 3 2" xfId="494"/>
    <cellStyle name="Calculation 2 3 3" xfId="1345"/>
    <cellStyle name="Calculation 2 4" xfId="495"/>
    <cellStyle name="Calculation 3" xfId="276"/>
    <cellStyle name="Calculation 3 2" xfId="496"/>
    <cellStyle name="Calculation 3 3" xfId="1141"/>
    <cellStyle name="Calculation 4" xfId="485"/>
    <cellStyle name="Calculation 4 2" xfId="497"/>
    <cellStyle name="Calculation 4 3" xfId="1350"/>
    <cellStyle name="Calculation 5" xfId="498"/>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Input 2" xfId="162"/>
    <cellStyle name="Input 2 2" xfId="487"/>
    <cellStyle name="Input 2 2 2" xfId="499"/>
    <cellStyle name="Input 2 2 3" xfId="1352"/>
    <cellStyle name="Input 2 3" xfId="492"/>
    <cellStyle name="Input 2 3 2" xfId="500"/>
    <cellStyle name="Input 2 3 3" xfId="1357"/>
    <cellStyle name="Input 2 4" xfId="501"/>
    <cellStyle name="Input 3" xfId="275"/>
    <cellStyle name="Input 3 2" xfId="502"/>
    <cellStyle name="Input 3 3" xfId="1140"/>
    <cellStyle name="Input 4" xfId="491"/>
    <cellStyle name="Input 4 2" xfId="503"/>
    <cellStyle name="Input 4 3" xfId="1356"/>
    <cellStyle name="Input 5" xfId="504"/>
    <cellStyle name="Linked Cell" xfId="36"/>
    <cellStyle name="Millares 2" xfId="44"/>
    <cellStyle name="Millares 2 2" xfId="932"/>
    <cellStyle name="Millares 3" xfId="169"/>
    <cellStyle name="Millares 3 2" xfId="1036"/>
    <cellStyle name="Millares 4" xfId="1358"/>
    <cellStyle name="Millares 5" xfId="1359"/>
    <cellStyle name="Moneda" xfId="37" builtinId="4"/>
    <cellStyle name="Moneda 2" xfId="47"/>
    <cellStyle name="Moneda 2 2" xfId="934"/>
    <cellStyle name="Moneda 3" xfId="166"/>
    <cellStyle name="Moneda 3 2" xfId="1034"/>
    <cellStyle name="Moneda 4" xfId="168"/>
    <cellStyle name="Moneda 4 2" xfId="272"/>
    <cellStyle name="Moneda 4 2 2" xfId="1137"/>
    <cellStyle name="Moneda 4 3" xfId="1035"/>
    <cellStyle name="Moneda 5" xfId="931"/>
    <cellStyle name="Moneda 6" xfId="1360"/>
    <cellStyle name="Normal" xfId="0" builtinId="0"/>
    <cellStyle name="Normal 11" xfId="48"/>
    <cellStyle name="Normal 11 2" xfId="49"/>
    <cellStyle name="Normal 11 2 2" xfId="118"/>
    <cellStyle name="Normal 11 2 2 2" xfId="240"/>
    <cellStyle name="Normal 11 2 2 2 2" xfId="445"/>
    <cellStyle name="Normal 11 2 2 2 2 2" xfId="505"/>
    <cellStyle name="Normal 11 2 2 2 2 3" xfId="1310"/>
    <cellStyle name="Normal 11 2 2 2 3" xfId="506"/>
    <cellStyle name="Normal 11 2 2 2 4" xfId="1105"/>
    <cellStyle name="Normal 11 2 2 3" xfId="345"/>
    <cellStyle name="Normal 11 2 2 3 2" xfId="507"/>
    <cellStyle name="Normal 11 2 2 3 3" xfId="1210"/>
    <cellStyle name="Normal 11 2 2 4" xfId="508"/>
    <cellStyle name="Normal 11 2 2 5" xfId="1002"/>
    <cellStyle name="Normal 11 2 3" xfId="84"/>
    <cellStyle name="Normal 11 2 3 2" xfId="207"/>
    <cellStyle name="Normal 11 2 3 2 2" xfId="412"/>
    <cellStyle name="Normal 11 2 3 2 2 2" xfId="509"/>
    <cellStyle name="Normal 11 2 3 2 2 3" xfId="1277"/>
    <cellStyle name="Normal 11 2 3 2 3" xfId="510"/>
    <cellStyle name="Normal 11 2 3 2 4" xfId="1072"/>
    <cellStyle name="Normal 11 2 3 3" xfId="312"/>
    <cellStyle name="Normal 11 2 3 3 2" xfId="511"/>
    <cellStyle name="Normal 11 2 3 3 3" xfId="1177"/>
    <cellStyle name="Normal 11 2 3 4" xfId="512"/>
    <cellStyle name="Normal 11 2 3 5" xfId="969"/>
    <cellStyle name="Normal 11 2 4" xfId="174"/>
    <cellStyle name="Normal 11 2 4 2" xfId="379"/>
    <cellStyle name="Normal 11 2 4 2 2" xfId="513"/>
    <cellStyle name="Normal 11 2 4 2 3" xfId="1244"/>
    <cellStyle name="Normal 11 2 4 3" xfId="514"/>
    <cellStyle name="Normal 11 2 4 4" xfId="1039"/>
    <cellStyle name="Normal 11 2 5" xfId="279"/>
    <cellStyle name="Normal 11 2 5 2" xfId="515"/>
    <cellStyle name="Normal 11 2 5 3" xfId="1144"/>
    <cellStyle name="Normal 11 2 6" xfId="516"/>
    <cellStyle name="Normal 11 2 7" xfId="936"/>
    <cellStyle name="Normal 11 3" xfId="117"/>
    <cellStyle name="Normal 11 3 2" xfId="239"/>
    <cellStyle name="Normal 11 3 2 2" xfId="444"/>
    <cellStyle name="Normal 11 3 2 2 2" xfId="517"/>
    <cellStyle name="Normal 11 3 2 2 3" xfId="1309"/>
    <cellStyle name="Normal 11 3 2 3" xfId="518"/>
    <cellStyle name="Normal 11 3 2 4" xfId="1104"/>
    <cellStyle name="Normal 11 3 3" xfId="344"/>
    <cellStyle name="Normal 11 3 3 2" xfId="519"/>
    <cellStyle name="Normal 11 3 3 3" xfId="1209"/>
    <cellStyle name="Normal 11 3 4" xfId="520"/>
    <cellStyle name="Normal 11 3 5" xfId="1001"/>
    <cellStyle name="Normal 11 4" xfId="83"/>
    <cellStyle name="Normal 11 4 2" xfId="206"/>
    <cellStyle name="Normal 11 4 2 2" xfId="411"/>
    <cellStyle name="Normal 11 4 2 2 2" xfId="521"/>
    <cellStyle name="Normal 11 4 2 2 3" xfId="1276"/>
    <cellStyle name="Normal 11 4 2 3" xfId="522"/>
    <cellStyle name="Normal 11 4 2 4" xfId="1071"/>
    <cellStyle name="Normal 11 4 3" xfId="311"/>
    <cellStyle name="Normal 11 4 3 2" xfId="523"/>
    <cellStyle name="Normal 11 4 3 3" xfId="1176"/>
    <cellStyle name="Normal 11 4 4" xfId="524"/>
    <cellStyle name="Normal 11 4 5" xfId="968"/>
    <cellStyle name="Normal 11 5" xfId="173"/>
    <cellStyle name="Normal 11 5 2" xfId="378"/>
    <cellStyle name="Normal 11 5 2 2" xfId="525"/>
    <cellStyle name="Normal 11 5 2 3" xfId="1243"/>
    <cellStyle name="Normal 11 5 3" xfId="526"/>
    <cellStyle name="Normal 11 5 4" xfId="1038"/>
    <cellStyle name="Normal 11 6" xfId="278"/>
    <cellStyle name="Normal 11 6 2" xfId="527"/>
    <cellStyle name="Normal 11 6 3" xfId="1143"/>
    <cellStyle name="Normal 11 7" xfId="528"/>
    <cellStyle name="Normal 11 8" xfId="935"/>
    <cellStyle name="Normal 12" xfId="50"/>
    <cellStyle name="Normal 12 2" xfId="51"/>
    <cellStyle name="Normal 12 2 2" xfId="120"/>
    <cellStyle name="Normal 12 2 2 2" xfId="242"/>
    <cellStyle name="Normal 12 2 2 2 2" xfId="447"/>
    <cellStyle name="Normal 12 2 2 2 2 2" xfId="529"/>
    <cellStyle name="Normal 12 2 2 2 2 3" xfId="1312"/>
    <cellStyle name="Normal 12 2 2 2 3" xfId="530"/>
    <cellStyle name="Normal 12 2 2 2 4" xfId="1107"/>
    <cellStyle name="Normal 12 2 2 3" xfId="347"/>
    <cellStyle name="Normal 12 2 2 3 2" xfId="531"/>
    <cellStyle name="Normal 12 2 2 3 3" xfId="1212"/>
    <cellStyle name="Normal 12 2 2 4" xfId="532"/>
    <cellStyle name="Normal 12 2 2 5" xfId="1004"/>
    <cellStyle name="Normal 12 2 3" xfId="86"/>
    <cellStyle name="Normal 12 2 3 2" xfId="209"/>
    <cellStyle name="Normal 12 2 3 2 2" xfId="414"/>
    <cellStyle name="Normal 12 2 3 2 2 2" xfId="533"/>
    <cellStyle name="Normal 12 2 3 2 2 3" xfId="1279"/>
    <cellStyle name="Normal 12 2 3 2 3" xfId="534"/>
    <cellStyle name="Normal 12 2 3 2 4" xfId="1074"/>
    <cellStyle name="Normal 12 2 3 3" xfId="314"/>
    <cellStyle name="Normal 12 2 3 3 2" xfId="535"/>
    <cellStyle name="Normal 12 2 3 3 3" xfId="1179"/>
    <cellStyle name="Normal 12 2 3 4" xfId="536"/>
    <cellStyle name="Normal 12 2 3 5" xfId="971"/>
    <cellStyle name="Normal 12 2 4" xfId="176"/>
    <cellStyle name="Normal 12 2 4 2" xfId="381"/>
    <cellStyle name="Normal 12 2 4 2 2" xfId="537"/>
    <cellStyle name="Normal 12 2 4 2 3" xfId="1246"/>
    <cellStyle name="Normal 12 2 4 3" xfId="538"/>
    <cellStyle name="Normal 12 2 4 4" xfId="1041"/>
    <cellStyle name="Normal 12 2 5" xfId="281"/>
    <cellStyle name="Normal 12 2 5 2" xfId="539"/>
    <cellStyle name="Normal 12 2 5 3" xfId="1146"/>
    <cellStyle name="Normal 12 2 6" xfId="540"/>
    <cellStyle name="Normal 12 2 7" xfId="938"/>
    <cellStyle name="Normal 12 3" xfId="119"/>
    <cellStyle name="Normal 12 3 2" xfId="241"/>
    <cellStyle name="Normal 12 3 2 2" xfId="446"/>
    <cellStyle name="Normal 12 3 2 2 2" xfId="541"/>
    <cellStyle name="Normal 12 3 2 2 3" xfId="1311"/>
    <cellStyle name="Normal 12 3 2 3" xfId="542"/>
    <cellStyle name="Normal 12 3 2 4" xfId="1106"/>
    <cellStyle name="Normal 12 3 3" xfId="346"/>
    <cellStyle name="Normal 12 3 3 2" xfId="543"/>
    <cellStyle name="Normal 12 3 3 3" xfId="1211"/>
    <cellStyle name="Normal 12 3 4" xfId="544"/>
    <cellStyle name="Normal 12 3 5" xfId="1003"/>
    <cellStyle name="Normal 12 4" xfId="85"/>
    <cellStyle name="Normal 12 4 2" xfId="208"/>
    <cellStyle name="Normal 12 4 2 2" xfId="413"/>
    <cellStyle name="Normal 12 4 2 2 2" xfId="545"/>
    <cellStyle name="Normal 12 4 2 2 3" xfId="1278"/>
    <cellStyle name="Normal 12 4 2 3" xfId="546"/>
    <cellStyle name="Normal 12 4 2 4" xfId="1073"/>
    <cellStyle name="Normal 12 4 3" xfId="313"/>
    <cellStyle name="Normal 12 4 3 2" xfId="547"/>
    <cellStyle name="Normal 12 4 3 3" xfId="1178"/>
    <cellStyle name="Normal 12 4 4" xfId="548"/>
    <cellStyle name="Normal 12 4 5" xfId="970"/>
    <cellStyle name="Normal 12 5" xfId="175"/>
    <cellStyle name="Normal 12 5 2" xfId="380"/>
    <cellStyle name="Normal 12 5 2 2" xfId="549"/>
    <cellStyle name="Normal 12 5 2 3" xfId="1245"/>
    <cellStyle name="Normal 12 5 3" xfId="550"/>
    <cellStyle name="Normal 12 5 4" xfId="1040"/>
    <cellStyle name="Normal 12 6" xfId="280"/>
    <cellStyle name="Normal 12 6 2" xfId="551"/>
    <cellStyle name="Normal 12 6 3" xfId="1145"/>
    <cellStyle name="Normal 12 7" xfId="552"/>
    <cellStyle name="Normal 12 8" xfId="937"/>
    <cellStyle name="Normal 13" xfId="52"/>
    <cellStyle name="Normal 13 2" xfId="53"/>
    <cellStyle name="Normal 13 2 2" xfId="122"/>
    <cellStyle name="Normal 13 2 2 2" xfId="244"/>
    <cellStyle name="Normal 13 2 2 2 2" xfId="449"/>
    <cellStyle name="Normal 13 2 2 2 2 2" xfId="553"/>
    <cellStyle name="Normal 13 2 2 2 2 3" xfId="1314"/>
    <cellStyle name="Normal 13 2 2 2 3" xfId="554"/>
    <cellStyle name="Normal 13 2 2 2 4" xfId="1109"/>
    <cellStyle name="Normal 13 2 2 3" xfId="349"/>
    <cellStyle name="Normal 13 2 2 3 2" xfId="555"/>
    <cellStyle name="Normal 13 2 2 3 3" xfId="1214"/>
    <cellStyle name="Normal 13 2 2 4" xfId="556"/>
    <cellStyle name="Normal 13 2 2 5" xfId="1006"/>
    <cellStyle name="Normal 13 2 3" xfId="88"/>
    <cellStyle name="Normal 13 2 3 2" xfId="211"/>
    <cellStyle name="Normal 13 2 3 2 2" xfId="416"/>
    <cellStyle name="Normal 13 2 3 2 2 2" xfId="557"/>
    <cellStyle name="Normal 13 2 3 2 2 3" xfId="1281"/>
    <cellStyle name="Normal 13 2 3 2 3" xfId="558"/>
    <cellStyle name="Normal 13 2 3 2 4" xfId="1076"/>
    <cellStyle name="Normal 13 2 3 3" xfId="316"/>
    <cellStyle name="Normal 13 2 3 3 2" xfId="559"/>
    <cellStyle name="Normal 13 2 3 3 3" xfId="1181"/>
    <cellStyle name="Normal 13 2 3 4" xfId="560"/>
    <cellStyle name="Normal 13 2 3 5" xfId="973"/>
    <cellStyle name="Normal 13 2 4" xfId="178"/>
    <cellStyle name="Normal 13 2 4 2" xfId="383"/>
    <cellStyle name="Normal 13 2 4 2 2" xfId="561"/>
    <cellStyle name="Normal 13 2 4 2 3" xfId="1248"/>
    <cellStyle name="Normal 13 2 4 3" xfId="562"/>
    <cellStyle name="Normal 13 2 4 4" xfId="1043"/>
    <cellStyle name="Normal 13 2 5" xfId="283"/>
    <cellStyle name="Normal 13 2 5 2" xfId="563"/>
    <cellStyle name="Normal 13 2 5 3" xfId="1148"/>
    <cellStyle name="Normal 13 2 6" xfId="564"/>
    <cellStyle name="Normal 13 2 7" xfId="940"/>
    <cellStyle name="Normal 13 3" xfId="121"/>
    <cellStyle name="Normal 13 3 2" xfId="243"/>
    <cellStyle name="Normal 13 3 2 2" xfId="448"/>
    <cellStyle name="Normal 13 3 2 2 2" xfId="565"/>
    <cellStyle name="Normal 13 3 2 2 3" xfId="1313"/>
    <cellStyle name="Normal 13 3 2 3" xfId="566"/>
    <cellStyle name="Normal 13 3 2 4" xfId="1108"/>
    <cellStyle name="Normal 13 3 3" xfId="348"/>
    <cellStyle name="Normal 13 3 3 2" xfId="567"/>
    <cellStyle name="Normal 13 3 3 3" xfId="1213"/>
    <cellStyle name="Normal 13 3 4" xfId="568"/>
    <cellStyle name="Normal 13 3 5" xfId="1005"/>
    <cellStyle name="Normal 13 4" xfId="87"/>
    <cellStyle name="Normal 13 4 2" xfId="210"/>
    <cellStyle name="Normal 13 4 2 2" xfId="415"/>
    <cellStyle name="Normal 13 4 2 2 2" xfId="569"/>
    <cellStyle name="Normal 13 4 2 2 3" xfId="1280"/>
    <cellStyle name="Normal 13 4 2 3" xfId="570"/>
    <cellStyle name="Normal 13 4 2 4" xfId="1075"/>
    <cellStyle name="Normal 13 4 3" xfId="315"/>
    <cellStyle name="Normal 13 4 3 2" xfId="571"/>
    <cellStyle name="Normal 13 4 3 3" xfId="1180"/>
    <cellStyle name="Normal 13 4 4" xfId="572"/>
    <cellStyle name="Normal 13 4 5" xfId="972"/>
    <cellStyle name="Normal 13 5" xfId="177"/>
    <cellStyle name="Normal 13 5 2" xfId="382"/>
    <cellStyle name="Normal 13 5 2 2" xfId="573"/>
    <cellStyle name="Normal 13 5 2 3" xfId="1247"/>
    <cellStyle name="Normal 13 5 3" xfId="574"/>
    <cellStyle name="Normal 13 5 4" xfId="1042"/>
    <cellStyle name="Normal 13 6" xfId="282"/>
    <cellStyle name="Normal 13 6 2" xfId="575"/>
    <cellStyle name="Normal 13 6 3" xfId="1147"/>
    <cellStyle name="Normal 13 7" xfId="576"/>
    <cellStyle name="Normal 13 8" xfId="939"/>
    <cellStyle name="Normal 14" xfId="54"/>
    <cellStyle name="Normal 14 2" xfId="55"/>
    <cellStyle name="Normal 14 2 2" xfId="124"/>
    <cellStyle name="Normal 14 2 2 2" xfId="246"/>
    <cellStyle name="Normal 14 2 2 2 2" xfId="451"/>
    <cellStyle name="Normal 14 2 2 2 2 2" xfId="577"/>
    <cellStyle name="Normal 14 2 2 2 2 3" xfId="1316"/>
    <cellStyle name="Normal 14 2 2 2 3" xfId="578"/>
    <cellStyle name="Normal 14 2 2 2 4" xfId="1111"/>
    <cellStyle name="Normal 14 2 2 3" xfId="351"/>
    <cellStyle name="Normal 14 2 2 3 2" xfId="579"/>
    <cellStyle name="Normal 14 2 2 3 3" xfId="1216"/>
    <cellStyle name="Normal 14 2 2 4" xfId="580"/>
    <cellStyle name="Normal 14 2 2 5" xfId="1008"/>
    <cellStyle name="Normal 14 2 3" xfId="90"/>
    <cellStyle name="Normal 14 2 3 2" xfId="213"/>
    <cellStyle name="Normal 14 2 3 2 2" xfId="418"/>
    <cellStyle name="Normal 14 2 3 2 2 2" xfId="581"/>
    <cellStyle name="Normal 14 2 3 2 2 3" xfId="1283"/>
    <cellStyle name="Normal 14 2 3 2 3" xfId="582"/>
    <cellStyle name="Normal 14 2 3 2 4" xfId="1078"/>
    <cellStyle name="Normal 14 2 3 3" xfId="318"/>
    <cellStyle name="Normal 14 2 3 3 2" xfId="583"/>
    <cellStyle name="Normal 14 2 3 3 3" xfId="1183"/>
    <cellStyle name="Normal 14 2 3 4" xfId="584"/>
    <cellStyle name="Normal 14 2 3 5" xfId="975"/>
    <cellStyle name="Normal 14 2 4" xfId="180"/>
    <cellStyle name="Normal 14 2 4 2" xfId="385"/>
    <cellStyle name="Normal 14 2 4 2 2" xfId="585"/>
    <cellStyle name="Normal 14 2 4 2 3" xfId="1250"/>
    <cellStyle name="Normal 14 2 4 3" xfId="586"/>
    <cellStyle name="Normal 14 2 4 4" xfId="1045"/>
    <cellStyle name="Normal 14 2 5" xfId="285"/>
    <cellStyle name="Normal 14 2 5 2" xfId="587"/>
    <cellStyle name="Normal 14 2 5 3" xfId="1150"/>
    <cellStyle name="Normal 14 2 6" xfId="588"/>
    <cellStyle name="Normal 14 2 7" xfId="942"/>
    <cellStyle name="Normal 14 3" xfId="123"/>
    <cellStyle name="Normal 14 3 2" xfId="245"/>
    <cellStyle name="Normal 14 3 2 2" xfId="450"/>
    <cellStyle name="Normal 14 3 2 2 2" xfId="589"/>
    <cellStyle name="Normal 14 3 2 2 3" xfId="1315"/>
    <cellStyle name="Normal 14 3 2 3" xfId="590"/>
    <cellStyle name="Normal 14 3 2 4" xfId="1110"/>
    <cellStyle name="Normal 14 3 3" xfId="350"/>
    <cellStyle name="Normal 14 3 3 2" xfId="591"/>
    <cellStyle name="Normal 14 3 3 3" xfId="1215"/>
    <cellStyle name="Normal 14 3 4" xfId="592"/>
    <cellStyle name="Normal 14 3 5" xfId="1007"/>
    <cellStyle name="Normal 14 4" xfId="89"/>
    <cellStyle name="Normal 14 4 2" xfId="212"/>
    <cellStyle name="Normal 14 4 2 2" xfId="417"/>
    <cellStyle name="Normal 14 4 2 2 2" xfId="593"/>
    <cellStyle name="Normal 14 4 2 2 3" xfId="1282"/>
    <cellStyle name="Normal 14 4 2 3" xfId="594"/>
    <cellStyle name="Normal 14 4 2 4" xfId="1077"/>
    <cellStyle name="Normal 14 4 3" xfId="317"/>
    <cellStyle name="Normal 14 4 3 2" xfId="595"/>
    <cellStyle name="Normal 14 4 3 3" xfId="1182"/>
    <cellStyle name="Normal 14 4 4" xfId="596"/>
    <cellStyle name="Normal 14 4 5" xfId="974"/>
    <cellStyle name="Normal 14 5" xfId="179"/>
    <cellStyle name="Normal 14 5 2" xfId="384"/>
    <cellStyle name="Normal 14 5 2 2" xfId="597"/>
    <cellStyle name="Normal 14 5 2 3" xfId="1249"/>
    <cellStyle name="Normal 14 5 3" xfId="598"/>
    <cellStyle name="Normal 14 5 4" xfId="1044"/>
    <cellStyle name="Normal 14 6" xfId="284"/>
    <cellStyle name="Normal 14 6 2" xfId="599"/>
    <cellStyle name="Normal 14 6 3" xfId="1149"/>
    <cellStyle name="Normal 14 7" xfId="600"/>
    <cellStyle name="Normal 14 8" xfId="941"/>
    <cellStyle name="Normal 15" xfId="56"/>
    <cellStyle name="Normal 15 2" xfId="57"/>
    <cellStyle name="Normal 15 2 2" xfId="126"/>
    <cellStyle name="Normal 15 2 2 2" xfId="248"/>
    <cellStyle name="Normal 15 2 2 2 2" xfId="453"/>
    <cellStyle name="Normal 15 2 2 2 2 2" xfId="601"/>
    <cellStyle name="Normal 15 2 2 2 2 3" xfId="1318"/>
    <cellStyle name="Normal 15 2 2 2 3" xfId="602"/>
    <cellStyle name="Normal 15 2 2 2 4" xfId="1113"/>
    <cellStyle name="Normal 15 2 2 3" xfId="353"/>
    <cellStyle name="Normal 15 2 2 3 2" xfId="603"/>
    <cellStyle name="Normal 15 2 2 3 3" xfId="1218"/>
    <cellStyle name="Normal 15 2 2 4" xfId="604"/>
    <cellStyle name="Normal 15 2 2 5" xfId="1010"/>
    <cellStyle name="Normal 15 2 3" xfId="92"/>
    <cellStyle name="Normal 15 2 3 2" xfId="215"/>
    <cellStyle name="Normal 15 2 3 2 2" xfId="420"/>
    <cellStyle name="Normal 15 2 3 2 2 2" xfId="605"/>
    <cellStyle name="Normal 15 2 3 2 2 3" xfId="1285"/>
    <cellStyle name="Normal 15 2 3 2 3" xfId="606"/>
    <cellStyle name="Normal 15 2 3 2 4" xfId="1080"/>
    <cellStyle name="Normal 15 2 3 3" xfId="320"/>
    <cellStyle name="Normal 15 2 3 3 2" xfId="607"/>
    <cellStyle name="Normal 15 2 3 3 3" xfId="1185"/>
    <cellStyle name="Normal 15 2 3 4" xfId="608"/>
    <cellStyle name="Normal 15 2 3 5" xfId="977"/>
    <cellStyle name="Normal 15 2 4" xfId="182"/>
    <cellStyle name="Normal 15 2 4 2" xfId="387"/>
    <cellStyle name="Normal 15 2 4 2 2" xfId="609"/>
    <cellStyle name="Normal 15 2 4 2 3" xfId="1252"/>
    <cellStyle name="Normal 15 2 4 3" xfId="610"/>
    <cellStyle name="Normal 15 2 4 4" xfId="1047"/>
    <cellStyle name="Normal 15 2 5" xfId="287"/>
    <cellStyle name="Normal 15 2 5 2" xfId="611"/>
    <cellStyle name="Normal 15 2 5 3" xfId="1152"/>
    <cellStyle name="Normal 15 2 6" xfId="612"/>
    <cellStyle name="Normal 15 2 7" xfId="944"/>
    <cellStyle name="Normal 15 3" xfId="125"/>
    <cellStyle name="Normal 15 3 2" xfId="247"/>
    <cellStyle name="Normal 15 3 2 2" xfId="452"/>
    <cellStyle name="Normal 15 3 2 2 2" xfId="613"/>
    <cellStyle name="Normal 15 3 2 2 3" xfId="1317"/>
    <cellStyle name="Normal 15 3 2 3" xfId="614"/>
    <cellStyle name="Normal 15 3 2 4" xfId="1112"/>
    <cellStyle name="Normal 15 3 3" xfId="352"/>
    <cellStyle name="Normal 15 3 3 2" xfId="615"/>
    <cellStyle name="Normal 15 3 3 3" xfId="1217"/>
    <cellStyle name="Normal 15 3 4" xfId="616"/>
    <cellStyle name="Normal 15 3 5" xfId="1009"/>
    <cellStyle name="Normal 15 4" xfId="91"/>
    <cellStyle name="Normal 15 4 2" xfId="214"/>
    <cellStyle name="Normal 15 4 2 2" xfId="419"/>
    <cellStyle name="Normal 15 4 2 2 2" xfId="617"/>
    <cellStyle name="Normal 15 4 2 2 3" xfId="1284"/>
    <cellStyle name="Normal 15 4 2 3" xfId="618"/>
    <cellStyle name="Normal 15 4 2 4" xfId="1079"/>
    <cellStyle name="Normal 15 4 3" xfId="319"/>
    <cellStyle name="Normal 15 4 3 2" xfId="619"/>
    <cellStyle name="Normal 15 4 3 3" xfId="1184"/>
    <cellStyle name="Normal 15 4 4" xfId="620"/>
    <cellStyle name="Normal 15 4 5" xfId="976"/>
    <cellStyle name="Normal 15 5" xfId="181"/>
    <cellStyle name="Normal 15 5 2" xfId="386"/>
    <cellStyle name="Normal 15 5 2 2" xfId="621"/>
    <cellStyle name="Normal 15 5 2 3" xfId="1251"/>
    <cellStyle name="Normal 15 5 3" xfId="622"/>
    <cellStyle name="Normal 15 5 4" xfId="1046"/>
    <cellStyle name="Normal 15 6" xfId="286"/>
    <cellStyle name="Normal 15 6 2" xfId="623"/>
    <cellStyle name="Normal 15 6 3" xfId="1151"/>
    <cellStyle name="Normal 15 7" xfId="624"/>
    <cellStyle name="Normal 15 8" xfId="943"/>
    <cellStyle name="Normal 16" xfId="58"/>
    <cellStyle name="Normal 16 2" xfId="59"/>
    <cellStyle name="Normal 16 2 2" xfId="128"/>
    <cellStyle name="Normal 16 2 2 2" xfId="250"/>
    <cellStyle name="Normal 16 2 2 2 2" xfId="455"/>
    <cellStyle name="Normal 16 2 2 2 2 2" xfId="625"/>
    <cellStyle name="Normal 16 2 2 2 2 3" xfId="1320"/>
    <cellStyle name="Normal 16 2 2 2 3" xfId="626"/>
    <cellStyle name="Normal 16 2 2 2 4" xfId="1115"/>
    <cellStyle name="Normal 16 2 2 3" xfId="355"/>
    <cellStyle name="Normal 16 2 2 3 2" xfId="627"/>
    <cellStyle name="Normal 16 2 2 3 3" xfId="1220"/>
    <cellStyle name="Normal 16 2 2 4" xfId="628"/>
    <cellStyle name="Normal 16 2 2 5" xfId="1012"/>
    <cellStyle name="Normal 16 2 3" xfId="94"/>
    <cellStyle name="Normal 16 2 3 2" xfId="217"/>
    <cellStyle name="Normal 16 2 3 2 2" xfId="422"/>
    <cellStyle name="Normal 16 2 3 2 2 2" xfId="629"/>
    <cellStyle name="Normal 16 2 3 2 2 3" xfId="1287"/>
    <cellStyle name="Normal 16 2 3 2 3" xfId="630"/>
    <cellStyle name="Normal 16 2 3 2 4" xfId="1082"/>
    <cellStyle name="Normal 16 2 3 3" xfId="322"/>
    <cellStyle name="Normal 16 2 3 3 2" xfId="631"/>
    <cellStyle name="Normal 16 2 3 3 3" xfId="1187"/>
    <cellStyle name="Normal 16 2 3 4" xfId="632"/>
    <cellStyle name="Normal 16 2 3 5" xfId="979"/>
    <cellStyle name="Normal 16 2 4" xfId="184"/>
    <cellStyle name="Normal 16 2 4 2" xfId="389"/>
    <cellStyle name="Normal 16 2 4 2 2" xfId="633"/>
    <cellStyle name="Normal 16 2 4 2 3" xfId="1254"/>
    <cellStyle name="Normal 16 2 4 3" xfId="634"/>
    <cellStyle name="Normal 16 2 4 4" xfId="1049"/>
    <cellStyle name="Normal 16 2 5" xfId="289"/>
    <cellStyle name="Normal 16 2 5 2" xfId="635"/>
    <cellStyle name="Normal 16 2 5 3" xfId="1154"/>
    <cellStyle name="Normal 16 2 6" xfId="636"/>
    <cellStyle name="Normal 16 2 7" xfId="946"/>
    <cellStyle name="Normal 16 3" xfId="127"/>
    <cellStyle name="Normal 16 3 2" xfId="249"/>
    <cellStyle name="Normal 16 3 2 2" xfId="454"/>
    <cellStyle name="Normal 16 3 2 2 2" xfId="637"/>
    <cellStyle name="Normal 16 3 2 2 3" xfId="1319"/>
    <cellStyle name="Normal 16 3 2 3" xfId="638"/>
    <cellStyle name="Normal 16 3 2 4" xfId="1114"/>
    <cellStyle name="Normal 16 3 3" xfId="354"/>
    <cellStyle name="Normal 16 3 3 2" xfId="639"/>
    <cellStyle name="Normal 16 3 3 3" xfId="1219"/>
    <cellStyle name="Normal 16 3 4" xfId="640"/>
    <cellStyle name="Normal 16 3 5" xfId="1011"/>
    <cellStyle name="Normal 16 4" xfId="93"/>
    <cellStyle name="Normal 16 4 2" xfId="216"/>
    <cellStyle name="Normal 16 4 2 2" xfId="421"/>
    <cellStyle name="Normal 16 4 2 2 2" xfId="641"/>
    <cellStyle name="Normal 16 4 2 2 3" xfId="1286"/>
    <cellStyle name="Normal 16 4 2 3" xfId="642"/>
    <cellStyle name="Normal 16 4 2 4" xfId="1081"/>
    <cellStyle name="Normal 16 4 3" xfId="321"/>
    <cellStyle name="Normal 16 4 3 2" xfId="643"/>
    <cellStyle name="Normal 16 4 3 3" xfId="1186"/>
    <cellStyle name="Normal 16 4 4" xfId="644"/>
    <cellStyle name="Normal 16 4 5" xfId="978"/>
    <cellStyle name="Normal 16 5" xfId="183"/>
    <cellStyle name="Normal 16 5 2" xfId="388"/>
    <cellStyle name="Normal 16 5 2 2" xfId="645"/>
    <cellStyle name="Normal 16 5 2 3" xfId="1253"/>
    <cellStyle name="Normal 16 5 3" xfId="646"/>
    <cellStyle name="Normal 16 5 4" xfId="1048"/>
    <cellStyle name="Normal 16 6" xfId="288"/>
    <cellStyle name="Normal 16 6 2" xfId="647"/>
    <cellStyle name="Normal 16 6 3" xfId="1153"/>
    <cellStyle name="Normal 16 7" xfId="648"/>
    <cellStyle name="Normal 16 8" xfId="945"/>
    <cellStyle name="Normal 17" xfId="60"/>
    <cellStyle name="Normal 17 2" xfId="61"/>
    <cellStyle name="Normal 17 2 2" xfId="130"/>
    <cellStyle name="Normal 17 2 2 2" xfId="252"/>
    <cellStyle name="Normal 17 2 2 2 2" xfId="457"/>
    <cellStyle name="Normal 17 2 2 2 2 2" xfId="649"/>
    <cellStyle name="Normal 17 2 2 2 2 3" xfId="1322"/>
    <cellStyle name="Normal 17 2 2 2 3" xfId="650"/>
    <cellStyle name="Normal 17 2 2 2 4" xfId="1117"/>
    <cellStyle name="Normal 17 2 2 3" xfId="357"/>
    <cellStyle name="Normal 17 2 2 3 2" xfId="651"/>
    <cellStyle name="Normal 17 2 2 3 3" xfId="1222"/>
    <cellStyle name="Normal 17 2 2 4" xfId="652"/>
    <cellStyle name="Normal 17 2 2 5" xfId="1014"/>
    <cellStyle name="Normal 17 2 3" xfId="96"/>
    <cellStyle name="Normal 17 2 3 2" xfId="219"/>
    <cellStyle name="Normal 17 2 3 2 2" xfId="424"/>
    <cellStyle name="Normal 17 2 3 2 2 2" xfId="653"/>
    <cellStyle name="Normal 17 2 3 2 2 3" xfId="1289"/>
    <cellStyle name="Normal 17 2 3 2 3" xfId="654"/>
    <cellStyle name="Normal 17 2 3 2 4" xfId="1084"/>
    <cellStyle name="Normal 17 2 3 3" xfId="324"/>
    <cellStyle name="Normal 17 2 3 3 2" xfId="655"/>
    <cellStyle name="Normal 17 2 3 3 3" xfId="1189"/>
    <cellStyle name="Normal 17 2 3 4" xfId="656"/>
    <cellStyle name="Normal 17 2 3 5" xfId="981"/>
    <cellStyle name="Normal 17 2 4" xfId="186"/>
    <cellStyle name="Normal 17 2 4 2" xfId="391"/>
    <cellStyle name="Normal 17 2 4 2 2" xfId="657"/>
    <cellStyle name="Normal 17 2 4 2 3" xfId="1256"/>
    <cellStyle name="Normal 17 2 4 3" xfId="658"/>
    <cellStyle name="Normal 17 2 4 4" xfId="1051"/>
    <cellStyle name="Normal 17 2 5" xfId="291"/>
    <cellStyle name="Normal 17 2 5 2" xfId="659"/>
    <cellStyle name="Normal 17 2 5 3" xfId="1156"/>
    <cellStyle name="Normal 17 2 6" xfId="660"/>
    <cellStyle name="Normal 17 2 7" xfId="948"/>
    <cellStyle name="Normal 17 3" xfId="129"/>
    <cellStyle name="Normal 17 3 2" xfId="251"/>
    <cellStyle name="Normal 17 3 2 2" xfId="456"/>
    <cellStyle name="Normal 17 3 2 2 2" xfId="661"/>
    <cellStyle name="Normal 17 3 2 2 3" xfId="1321"/>
    <cellStyle name="Normal 17 3 2 3" xfId="662"/>
    <cellStyle name="Normal 17 3 2 4" xfId="1116"/>
    <cellStyle name="Normal 17 3 3" xfId="356"/>
    <cellStyle name="Normal 17 3 3 2" xfId="663"/>
    <cellStyle name="Normal 17 3 3 3" xfId="1221"/>
    <cellStyle name="Normal 17 3 4" xfId="664"/>
    <cellStyle name="Normal 17 3 5" xfId="1013"/>
    <cellStyle name="Normal 17 4" xfId="95"/>
    <cellStyle name="Normal 17 4 2" xfId="218"/>
    <cellStyle name="Normal 17 4 2 2" xfId="423"/>
    <cellStyle name="Normal 17 4 2 2 2" xfId="665"/>
    <cellStyle name="Normal 17 4 2 2 3" xfId="1288"/>
    <cellStyle name="Normal 17 4 2 3" xfId="666"/>
    <cellStyle name="Normal 17 4 2 4" xfId="1083"/>
    <cellStyle name="Normal 17 4 3" xfId="323"/>
    <cellStyle name="Normal 17 4 3 2" xfId="667"/>
    <cellStyle name="Normal 17 4 3 3" xfId="1188"/>
    <cellStyle name="Normal 17 4 4" xfId="668"/>
    <cellStyle name="Normal 17 4 5" xfId="980"/>
    <cellStyle name="Normal 17 5" xfId="185"/>
    <cellStyle name="Normal 17 5 2" xfId="390"/>
    <cellStyle name="Normal 17 5 2 2" xfId="669"/>
    <cellStyle name="Normal 17 5 2 3" xfId="1255"/>
    <cellStyle name="Normal 17 5 3" xfId="670"/>
    <cellStyle name="Normal 17 5 4" xfId="1050"/>
    <cellStyle name="Normal 17 6" xfId="290"/>
    <cellStyle name="Normal 17 6 2" xfId="671"/>
    <cellStyle name="Normal 17 6 3" xfId="1155"/>
    <cellStyle name="Normal 17 7" xfId="672"/>
    <cellStyle name="Normal 17 8" xfId="947"/>
    <cellStyle name="Normal 19" xfId="62"/>
    <cellStyle name="Normal 19 2" xfId="63"/>
    <cellStyle name="Normal 19 2 2" xfId="132"/>
    <cellStyle name="Normal 19 2 2 2" xfId="254"/>
    <cellStyle name="Normal 19 2 2 2 2" xfId="459"/>
    <cellStyle name="Normal 19 2 2 2 2 2" xfId="673"/>
    <cellStyle name="Normal 19 2 2 2 2 3" xfId="1324"/>
    <cellStyle name="Normal 19 2 2 2 3" xfId="674"/>
    <cellStyle name="Normal 19 2 2 2 4" xfId="1119"/>
    <cellStyle name="Normal 19 2 2 3" xfId="359"/>
    <cellStyle name="Normal 19 2 2 3 2" xfId="675"/>
    <cellStyle name="Normal 19 2 2 3 3" xfId="1224"/>
    <cellStyle name="Normal 19 2 2 4" xfId="676"/>
    <cellStyle name="Normal 19 2 2 5" xfId="1016"/>
    <cellStyle name="Normal 19 2 3" xfId="98"/>
    <cellStyle name="Normal 19 2 3 2" xfId="221"/>
    <cellStyle name="Normal 19 2 3 2 2" xfId="426"/>
    <cellStyle name="Normal 19 2 3 2 2 2" xfId="677"/>
    <cellStyle name="Normal 19 2 3 2 2 3" xfId="1291"/>
    <cellStyle name="Normal 19 2 3 2 3" xfId="678"/>
    <cellStyle name="Normal 19 2 3 2 4" xfId="1086"/>
    <cellStyle name="Normal 19 2 3 3" xfId="326"/>
    <cellStyle name="Normal 19 2 3 3 2" xfId="679"/>
    <cellStyle name="Normal 19 2 3 3 3" xfId="1191"/>
    <cellStyle name="Normal 19 2 3 4" xfId="680"/>
    <cellStyle name="Normal 19 2 3 5" xfId="983"/>
    <cellStyle name="Normal 19 2 4" xfId="188"/>
    <cellStyle name="Normal 19 2 4 2" xfId="393"/>
    <cellStyle name="Normal 19 2 4 2 2" xfId="681"/>
    <cellStyle name="Normal 19 2 4 2 3" xfId="1258"/>
    <cellStyle name="Normal 19 2 4 3" xfId="682"/>
    <cellStyle name="Normal 19 2 4 4" xfId="1053"/>
    <cellStyle name="Normal 19 2 5" xfId="293"/>
    <cellStyle name="Normal 19 2 5 2" xfId="683"/>
    <cellStyle name="Normal 19 2 5 3" xfId="1158"/>
    <cellStyle name="Normal 19 2 6" xfId="684"/>
    <cellStyle name="Normal 19 2 7" xfId="950"/>
    <cellStyle name="Normal 19 3" xfId="131"/>
    <cellStyle name="Normal 19 3 2" xfId="253"/>
    <cellStyle name="Normal 19 3 2 2" xfId="458"/>
    <cellStyle name="Normal 19 3 2 2 2" xfId="685"/>
    <cellStyle name="Normal 19 3 2 2 3" xfId="1323"/>
    <cellStyle name="Normal 19 3 2 3" xfId="686"/>
    <cellStyle name="Normal 19 3 2 4" xfId="1118"/>
    <cellStyle name="Normal 19 3 3" xfId="358"/>
    <cellStyle name="Normal 19 3 3 2" xfId="687"/>
    <cellStyle name="Normal 19 3 3 3" xfId="1223"/>
    <cellStyle name="Normal 19 3 4" xfId="688"/>
    <cellStyle name="Normal 19 3 5" xfId="1015"/>
    <cellStyle name="Normal 19 4" xfId="97"/>
    <cellStyle name="Normal 19 4 2" xfId="220"/>
    <cellStyle name="Normal 19 4 2 2" xfId="425"/>
    <cellStyle name="Normal 19 4 2 2 2" xfId="689"/>
    <cellStyle name="Normal 19 4 2 2 3" xfId="1290"/>
    <cellStyle name="Normal 19 4 2 3" xfId="690"/>
    <cellStyle name="Normal 19 4 2 4" xfId="1085"/>
    <cellStyle name="Normal 19 4 3" xfId="325"/>
    <cellStyle name="Normal 19 4 3 2" xfId="691"/>
    <cellStyle name="Normal 19 4 3 3" xfId="1190"/>
    <cellStyle name="Normal 19 4 4" xfId="692"/>
    <cellStyle name="Normal 19 4 5" xfId="982"/>
    <cellStyle name="Normal 19 5" xfId="187"/>
    <cellStyle name="Normal 19 5 2" xfId="392"/>
    <cellStyle name="Normal 19 5 2 2" xfId="693"/>
    <cellStyle name="Normal 19 5 2 3" xfId="1257"/>
    <cellStyle name="Normal 19 5 3" xfId="694"/>
    <cellStyle name="Normal 19 5 4" xfId="1052"/>
    <cellStyle name="Normal 19 6" xfId="292"/>
    <cellStyle name="Normal 19 6 2" xfId="695"/>
    <cellStyle name="Normal 19 6 3" xfId="1157"/>
    <cellStyle name="Normal 19 7" xfId="696"/>
    <cellStyle name="Normal 19 8" xfId="949"/>
    <cellStyle name="Normal 2" xfId="38"/>
    <cellStyle name="Normal 2 2" xfId="43"/>
    <cellStyle name="Normal 2 2 2" xfId="167"/>
    <cellStyle name="Normal 2 3" xfId="64"/>
    <cellStyle name="Normal 20" xfId="65"/>
    <cellStyle name="Normal 20 2" xfId="66"/>
    <cellStyle name="Normal 20 2 2" xfId="134"/>
    <cellStyle name="Normal 20 2 2 2" xfId="256"/>
    <cellStyle name="Normal 20 2 2 2 2" xfId="461"/>
    <cellStyle name="Normal 20 2 2 2 2 2" xfId="697"/>
    <cellStyle name="Normal 20 2 2 2 2 3" xfId="1326"/>
    <cellStyle name="Normal 20 2 2 2 3" xfId="698"/>
    <cellStyle name="Normal 20 2 2 2 4" xfId="1121"/>
    <cellStyle name="Normal 20 2 2 3" xfId="361"/>
    <cellStyle name="Normal 20 2 2 3 2" xfId="699"/>
    <cellStyle name="Normal 20 2 2 3 3" xfId="1226"/>
    <cellStyle name="Normal 20 2 2 4" xfId="700"/>
    <cellStyle name="Normal 20 2 2 5" xfId="1018"/>
    <cellStyle name="Normal 20 2 3" xfId="100"/>
    <cellStyle name="Normal 20 2 3 2" xfId="223"/>
    <cellStyle name="Normal 20 2 3 2 2" xfId="428"/>
    <cellStyle name="Normal 20 2 3 2 2 2" xfId="701"/>
    <cellStyle name="Normal 20 2 3 2 2 3" xfId="1293"/>
    <cellStyle name="Normal 20 2 3 2 3" xfId="702"/>
    <cellStyle name="Normal 20 2 3 2 4" xfId="1088"/>
    <cellStyle name="Normal 20 2 3 3" xfId="328"/>
    <cellStyle name="Normal 20 2 3 3 2" xfId="703"/>
    <cellStyle name="Normal 20 2 3 3 3" xfId="1193"/>
    <cellStyle name="Normal 20 2 3 4" xfId="704"/>
    <cellStyle name="Normal 20 2 3 5" xfId="985"/>
    <cellStyle name="Normal 20 2 4" xfId="190"/>
    <cellStyle name="Normal 20 2 4 2" xfId="395"/>
    <cellStyle name="Normal 20 2 4 2 2" xfId="705"/>
    <cellStyle name="Normal 20 2 4 2 3" xfId="1260"/>
    <cellStyle name="Normal 20 2 4 3" xfId="706"/>
    <cellStyle name="Normal 20 2 4 4" xfId="1055"/>
    <cellStyle name="Normal 20 2 5" xfId="295"/>
    <cellStyle name="Normal 20 2 5 2" xfId="707"/>
    <cellStyle name="Normal 20 2 5 3" xfId="1160"/>
    <cellStyle name="Normal 20 2 6" xfId="708"/>
    <cellStyle name="Normal 20 2 7" xfId="952"/>
    <cellStyle name="Normal 20 3" xfId="133"/>
    <cellStyle name="Normal 20 3 2" xfId="255"/>
    <cellStyle name="Normal 20 3 2 2" xfId="460"/>
    <cellStyle name="Normal 20 3 2 2 2" xfId="709"/>
    <cellStyle name="Normal 20 3 2 2 3" xfId="1325"/>
    <cellStyle name="Normal 20 3 2 3" xfId="710"/>
    <cellStyle name="Normal 20 3 2 4" xfId="1120"/>
    <cellStyle name="Normal 20 3 3" xfId="360"/>
    <cellStyle name="Normal 20 3 3 2" xfId="711"/>
    <cellStyle name="Normal 20 3 3 3" xfId="1225"/>
    <cellStyle name="Normal 20 3 4" xfId="712"/>
    <cellStyle name="Normal 20 3 5" xfId="1017"/>
    <cellStyle name="Normal 20 4" xfId="99"/>
    <cellStyle name="Normal 20 4 2" xfId="222"/>
    <cellStyle name="Normal 20 4 2 2" xfId="427"/>
    <cellStyle name="Normal 20 4 2 2 2" xfId="713"/>
    <cellStyle name="Normal 20 4 2 2 3" xfId="1292"/>
    <cellStyle name="Normal 20 4 2 3" xfId="714"/>
    <cellStyle name="Normal 20 4 2 4" xfId="1087"/>
    <cellStyle name="Normal 20 4 3" xfId="327"/>
    <cellStyle name="Normal 20 4 3 2" xfId="715"/>
    <cellStyle name="Normal 20 4 3 3" xfId="1192"/>
    <cellStyle name="Normal 20 4 4" xfId="716"/>
    <cellStyle name="Normal 20 4 5" xfId="984"/>
    <cellStyle name="Normal 20 5" xfId="189"/>
    <cellStyle name="Normal 20 5 2" xfId="394"/>
    <cellStyle name="Normal 20 5 2 2" xfId="717"/>
    <cellStyle name="Normal 20 5 2 3" xfId="1259"/>
    <cellStyle name="Normal 20 5 3" xfId="718"/>
    <cellStyle name="Normal 20 5 4" xfId="1054"/>
    <cellStyle name="Normal 20 6" xfId="294"/>
    <cellStyle name="Normal 20 6 2" xfId="719"/>
    <cellStyle name="Normal 20 6 3" xfId="1159"/>
    <cellStyle name="Normal 20 7" xfId="720"/>
    <cellStyle name="Normal 20 8" xfId="951"/>
    <cellStyle name="Normal 21" xfId="67"/>
    <cellStyle name="Normal 21 2" xfId="68"/>
    <cellStyle name="Normal 21 2 2" xfId="136"/>
    <cellStyle name="Normal 21 2 2 2" xfId="258"/>
    <cellStyle name="Normal 21 2 2 2 2" xfId="463"/>
    <cellStyle name="Normal 21 2 2 2 2 2" xfId="721"/>
    <cellStyle name="Normal 21 2 2 2 2 3" xfId="1328"/>
    <cellStyle name="Normal 21 2 2 2 3" xfId="722"/>
    <cellStyle name="Normal 21 2 2 2 4" xfId="1123"/>
    <cellStyle name="Normal 21 2 2 3" xfId="363"/>
    <cellStyle name="Normal 21 2 2 3 2" xfId="723"/>
    <cellStyle name="Normal 21 2 2 3 3" xfId="1228"/>
    <cellStyle name="Normal 21 2 2 4" xfId="724"/>
    <cellStyle name="Normal 21 2 2 5" xfId="1020"/>
    <cellStyle name="Normal 21 2 3" xfId="102"/>
    <cellStyle name="Normal 21 2 3 2" xfId="225"/>
    <cellStyle name="Normal 21 2 3 2 2" xfId="430"/>
    <cellStyle name="Normal 21 2 3 2 2 2" xfId="725"/>
    <cellStyle name="Normal 21 2 3 2 2 3" xfId="1295"/>
    <cellStyle name="Normal 21 2 3 2 3" xfId="726"/>
    <cellStyle name="Normal 21 2 3 2 4" xfId="1090"/>
    <cellStyle name="Normal 21 2 3 3" xfId="330"/>
    <cellStyle name="Normal 21 2 3 3 2" xfId="727"/>
    <cellStyle name="Normal 21 2 3 3 3" xfId="1195"/>
    <cellStyle name="Normal 21 2 3 4" xfId="728"/>
    <cellStyle name="Normal 21 2 3 5" xfId="987"/>
    <cellStyle name="Normal 21 2 4" xfId="192"/>
    <cellStyle name="Normal 21 2 4 2" xfId="397"/>
    <cellStyle name="Normal 21 2 4 2 2" xfId="729"/>
    <cellStyle name="Normal 21 2 4 2 3" xfId="1262"/>
    <cellStyle name="Normal 21 2 4 3" xfId="730"/>
    <cellStyle name="Normal 21 2 4 4" xfId="1057"/>
    <cellStyle name="Normal 21 2 5" xfId="297"/>
    <cellStyle name="Normal 21 2 5 2" xfId="731"/>
    <cellStyle name="Normal 21 2 5 3" xfId="1162"/>
    <cellStyle name="Normal 21 2 6" xfId="732"/>
    <cellStyle name="Normal 21 2 7" xfId="954"/>
    <cellStyle name="Normal 21 3" xfId="135"/>
    <cellStyle name="Normal 21 3 2" xfId="257"/>
    <cellStyle name="Normal 21 3 2 2" xfId="462"/>
    <cellStyle name="Normal 21 3 2 2 2" xfId="733"/>
    <cellStyle name="Normal 21 3 2 2 3" xfId="1327"/>
    <cellStyle name="Normal 21 3 2 3" xfId="734"/>
    <cellStyle name="Normal 21 3 2 4" xfId="1122"/>
    <cellStyle name="Normal 21 3 3" xfId="362"/>
    <cellStyle name="Normal 21 3 3 2" xfId="735"/>
    <cellStyle name="Normal 21 3 3 3" xfId="1227"/>
    <cellStyle name="Normal 21 3 4" xfId="736"/>
    <cellStyle name="Normal 21 3 5" xfId="1019"/>
    <cellStyle name="Normal 21 4" xfId="101"/>
    <cellStyle name="Normal 21 4 2" xfId="224"/>
    <cellStyle name="Normal 21 4 2 2" xfId="429"/>
    <cellStyle name="Normal 21 4 2 2 2" xfId="737"/>
    <cellStyle name="Normal 21 4 2 2 3" xfId="1294"/>
    <cellStyle name="Normal 21 4 2 3" xfId="738"/>
    <cellStyle name="Normal 21 4 2 4" xfId="1089"/>
    <cellStyle name="Normal 21 4 3" xfId="329"/>
    <cellStyle name="Normal 21 4 3 2" xfId="739"/>
    <cellStyle name="Normal 21 4 3 3" xfId="1194"/>
    <cellStyle name="Normal 21 4 4" xfId="740"/>
    <cellStyle name="Normal 21 4 5" xfId="986"/>
    <cellStyle name="Normal 21 5" xfId="191"/>
    <cellStyle name="Normal 21 5 2" xfId="396"/>
    <cellStyle name="Normal 21 5 2 2" xfId="741"/>
    <cellStyle name="Normal 21 5 2 3" xfId="1261"/>
    <cellStyle name="Normal 21 5 3" xfId="742"/>
    <cellStyle name="Normal 21 5 4" xfId="1056"/>
    <cellStyle name="Normal 21 6" xfId="296"/>
    <cellStyle name="Normal 21 6 2" xfId="743"/>
    <cellStyle name="Normal 21 6 3" xfId="1161"/>
    <cellStyle name="Normal 21 7" xfId="744"/>
    <cellStyle name="Normal 21 8" xfId="953"/>
    <cellStyle name="Normal 22" xfId="69"/>
    <cellStyle name="Normal 22 2" xfId="137"/>
    <cellStyle name="Normal 22 2 2" xfId="259"/>
    <cellStyle name="Normal 22 2 2 2" xfId="464"/>
    <cellStyle name="Normal 22 2 2 2 2" xfId="745"/>
    <cellStyle name="Normal 22 2 2 2 3" xfId="1329"/>
    <cellStyle name="Normal 22 2 2 3" xfId="746"/>
    <cellStyle name="Normal 22 2 2 4" xfId="1124"/>
    <cellStyle name="Normal 22 2 3" xfId="364"/>
    <cellStyle name="Normal 22 2 3 2" xfId="747"/>
    <cellStyle name="Normal 22 2 3 3" xfId="1229"/>
    <cellStyle name="Normal 22 2 4" xfId="748"/>
    <cellStyle name="Normal 22 2 5" xfId="1021"/>
    <cellStyle name="Normal 22 3" xfId="103"/>
    <cellStyle name="Normal 22 3 2" xfId="226"/>
    <cellStyle name="Normal 22 3 2 2" xfId="431"/>
    <cellStyle name="Normal 22 3 2 2 2" xfId="749"/>
    <cellStyle name="Normal 22 3 2 2 3" xfId="1296"/>
    <cellStyle name="Normal 22 3 2 3" xfId="750"/>
    <cellStyle name="Normal 22 3 2 4" xfId="1091"/>
    <cellStyle name="Normal 22 3 3" xfId="331"/>
    <cellStyle name="Normal 22 3 3 2" xfId="751"/>
    <cellStyle name="Normal 22 3 3 3" xfId="1196"/>
    <cellStyle name="Normal 22 3 4" xfId="752"/>
    <cellStyle name="Normal 22 3 5" xfId="988"/>
    <cellStyle name="Normal 22 4" xfId="193"/>
    <cellStyle name="Normal 22 4 2" xfId="398"/>
    <cellStyle name="Normal 22 4 2 2" xfId="753"/>
    <cellStyle name="Normal 22 4 2 3" xfId="1263"/>
    <cellStyle name="Normal 22 4 3" xfId="754"/>
    <cellStyle name="Normal 22 4 4" xfId="1058"/>
    <cellStyle name="Normal 22 5" xfId="298"/>
    <cellStyle name="Normal 22 5 2" xfId="755"/>
    <cellStyle name="Normal 22 5 3" xfId="1163"/>
    <cellStyle name="Normal 22 6" xfId="756"/>
    <cellStyle name="Normal 22 7" xfId="955"/>
    <cellStyle name="Normal 23" xfId="70"/>
    <cellStyle name="Normal 23 2" xfId="138"/>
    <cellStyle name="Normal 23 2 2" xfId="260"/>
    <cellStyle name="Normal 23 2 2 2" xfId="465"/>
    <cellStyle name="Normal 23 2 2 2 2" xfId="757"/>
    <cellStyle name="Normal 23 2 2 2 3" xfId="1330"/>
    <cellStyle name="Normal 23 2 2 3" xfId="758"/>
    <cellStyle name="Normal 23 2 2 4" xfId="1125"/>
    <cellStyle name="Normal 23 2 3" xfId="365"/>
    <cellStyle name="Normal 23 2 3 2" xfId="759"/>
    <cellStyle name="Normal 23 2 3 3" xfId="1230"/>
    <cellStyle name="Normal 23 2 4" xfId="760"/>
    <cellStyle name="Normal 23 2 5" xfId="1022"/>
    <cellStyle name="Normal 23 3" xfId="104"/>
    <cellStyle name="Normal 23 3 2" xfId="227"/>
    <cellStyle name="Normal 23 3 2 2" xfId="432"/>
    <cellStyle name="Normal 23 3 2 2 2" xfId="761"/>
    <cellStyle name="Normal 23 3 2 2 3" xfId="1297"/>
    <cellStyle name="Normal 23 3 2 3" xfId="762"/>
    <cellStyle name="Normal 23 3 2 4" xfId="1092"/>
    <cellStyle name="Normal 23 3 3" xfId="332"/>
    <cellStyle name="Normal 23 3 3 2" xfId="763"/>
    <cellStyle name="Normal 23 3 3 3" xfId="1197"/>
    <cellStyle name="Normal 23 3 4" xfId="764"/>
    <cellStyle name="Normal 23 3 5" xfId="989"/>
    <cellStyle name="Normal 23 4" xfId="194"/>
    <cellStyle name="Normal 23 4 2" xfId="399"/>
    <cellStyle name="Normal 23 4 2 2" xfId="765"/>
    <cellStyle name="Normal 23 4 2 3" xfId="1264"/>
    <cellStyle name="Normal 23 4 3" xfId="766"/>
    <cellStyle name="Normal 23 4 4" xfId="1059"/>
    <cellStyle name="Normal 23 5" xfId="299"/>
    <cellStyle name="Normal 23 5 2" xfId="767"/>
    <cellStyle name="Normal 23 5 3" xfId="1164"/>
    <cellStyle name="Normal 23 6" xfId="768"/>
    <cellStyle name="Normal 23 7" xfId="956"/>
    <cellStyle name="Normal 24" xfId="71"/>
    <cellStyle name="Normal 24 2" xfId="72"/>
    <cellStyle name="Normal 24 2 2" xfId="140"/>
    <cellStyle name="Normal 24 2 2 2" xfId="262"/>
    <cellStyle name="Normal 24 2 2 2 2" xfId="467"/>
    <cellStyle name="Normal 24 2 2 2 2 2" xfId="769"/>
    <cellStyle name="Normal 24 2 2 2 2 3" xfId="1332"/>
    <cellStyle name="Normal 24 2 2 2 3" xfId="770"/>
    <cellStyle name="Normal 24 2 2 2 4" xfId="1127"/>
    <cellStyle name="Normal 24 2 2 3" xfId="367"/>
    <cellStyle name="Normal 24 2 2 3 2" xfId="771"/>
    <cellStyle name="Normal 24 2 2 3 3" xfId="1232"/>
    <cellStyle name="Normal 24 2 2 4" xfId="772"/>
    <cellStyle name="Normal 24 2 2 5" xfId="1024"/>
    <cellStyle name="Normal 24 2 3" xfId="106"/>
    <cellStyle name="Normal 24 2 3 2" xfId="229"/>
    <cellStyle name="Normal 24 2 3 2 2" xfId="434"/>
    <cellStyle name="Normal 24 2 3 2 2 2" xfId="773"/>
    <cellStyle name="Normal 24 2 3 2 2 3" xfId="1299"/>
    <cellStyle name="Normal 24 2 3 2 3" xfId="774"/>
    <cellStyle name="Normal 24 2 3 2 4" xfId="1094"/>
    <cellStyle name="Normal 24 2 3 3" xfId="334"/>
    <cellStyle name="Normal 24 2 3 3 2" xfId="775"/>
    <cellStyle name="Normal 24 2 3 3 3" xfId="1199"/>
    <cellStyle name="Normal 24 2 3 4" xfId="776"/>
    <cellStyle name="Normal 24 2 3 5" xfId="991"/>
    <cellStyle name="Normal 24 2 4" xfId="196"/>
    <cellStyle name="Normal 24 2 4 2" xfId="401"/>
    <cellStyle name="Normal 24 2 4 2 2" xfId="777"/>
    <cellStyle name="Normal 24 2 4 2 3" xfId="1266"/>
    <cellStyle name="Normal 24 2 4 3" xfId="778"/>
    <cellStyle name="Normal 24 2 4 4" xfId="1061"/>
    <cellStyle name="Normal 24 2 5" xfId="301"/>
    <cellStyle name="Normal 24 2 5 2" xfId="779"/>
    <cellStyle name="Normal 24 2 5 3" xfId="1166"/>
    <cellStyle name="Normal 24 2 6" xfId="780"/>
    <cellStyle name="Normal 24 2 7" xfId="958"/>
    <cellStyle name="Normal 24 3" xfId="139"/>
    <cellStyle name="Normal 24 3 2" xfId="261"/>
    <cellStyle name="Normal 24 3 2 2" xfId="466"/>
    <cellStyle name="Normal 24 3 2 2 2" xfId="781"/>
    <cellStyle name="Normal 24 3 2 2 3" xfId="1331"/>
    <cellStyle name="Normal 24 3 2 3" xfId="782"/>
    <cellStyle name="Normal 24 3 2 4" xfId="1126"/>
    <cellStyle name="Normal 24 3 3" xfId="366"/>
    <cellStyle name="Normal 24 3 3 2" xfId="783"/>
    <cellStyle name="Normal 24 3 3 3" xfId="1231"/>
    <cellStyle name="Normal 24 3 4" xfId="784"/>
    <cellStyle name="Normal 24 3 5" xfId="1023"/>
    <cellStyle name="Normal 24 4" xfId="105"/>
    <cellStyle name="Normal 24 4 2" xfId="228"/>
    <cellStyle name="Normal 24 4 2 2" xfId="433"/>
    <cellStyle name="Normal 24 4 2 2 2" xfId="785"/>
    <cellStyle name="Normal 24 4 2 2 3" xfId="1298"/>
    <cellStyle name="Normal 24 4 2 3" xfId="786"/>
    <cellStyle name="Normal 24 4 2 4" xfId="1093"/>
    <cellStyle name="Normal 24 4 3" xfId="333"/>
    <cellStyle name="Normal 24 4 3 2" xfId="787"/>
    <cellStyle name="Normal 24 4 3 3" xfId="1198"/>
    <cellStyle name="Normal 24 4 4" xfId="788"/>
    <cellStyle name="Normal 24 4 5" xfId="990"/>
    <cellStyle name="Normal 24 5" xfId="195"/>
    <cellStyle name="Normal 24 5 2" xfId="400"/>
    <cellStyle name="Normal 24 5 2 2" xfId="789"/>
    <cellStyle name="Normal 24 5 2 3" xfId="1265"/>
    <cellStyle name="Normal 24 5 3" xfId="790"/>
    <cellStyle name="Normal 24 5 4" xfId="1060"/>
    <cellStyle name="Normal 24 6" xfId="300"/>
    <cellStyle name="Normal 24 6 2" xfId="791"/>
    <cellStyle name="Normal 24 6 3" xfId="1165"/>
    <cellStyle name="Normal 24 7" xfId="792"/>
    <cellStyle name="Normal 24 8" xfId="957"/>
    <cellStyle name="Normal 25" xfId="73"/>
    <cellStyle name="Normal 25 2" xfId="141"/>
    <cellStyle name="Normal 25 2 2" xfId="263"/>
    <cellStyle name="Normal 25 2 2 2" xfId="468"/>
    <cellStyle name="Normal 25 2 2 2 2" xfId="793"/>
    <cellStyle name="Normal 25 2 2 2 3" xfId="1333"/>
    <cellStyle name="Normal 25 2 2 3" xfId="794"/>
    <cellStyle name="Normal 25 2 2 4" xfId="1128"/>
    <cellStyle name="Normal 25 2 3" xfId="368"/>
    <cellStyle name="Normal 25 2 3 2" xfId="795"/>
    <cellStyle name="Normal 25 2 3 3" xfId="1233"/>
    <cellStyle name="Normal 25 2 4" xfId="796"/>
    <cellStyle name="Normal 25 2 5" xfId="1025"/>
    <cellStyle name="Normal 25 3" xfId="107"/>
    <cellStyle name="Normal 25 3 2" xfId="230"/>
    <cellStyle name="Normal 25 3 2 2" xfId="435"/>
    <cellStyle name="Normal 25 3 2 2 2" xfId="797"/>
    <cellStyle name="Normal 25 3 2 2 3" xfId="1300"/>
    <cellStyle name="Normal 25 3 2 3" xfId="798"/>
    <cellStyle name="Normal 25 3 2 4" xfId="1095"/>
    <cellStyle name="Normal 25 3 3" xfId="335"/>
    <cellStyle name="Normal 25 3 3 2" xfId="799"/>
    <cellStyle name="Normal 25 3 3 3" xfId="1200"/>
    <cellStyle name="Normal 25 3 4" xfId="800"/>
    <cellStyle name="Normal 25 3 5" xfId="992"/>
    <cellStyle name="Normal 25 4" xfId="197"/>
    <cellStyle name="Normal 25 4 2" xfId="402"/>
    <cellStyle name="Normal 25 4 2 2" xfId="801"/>
    <cellStyle name="Normal 25 4 2 3" xfId="1267"/>
    <cellStyle name="Normal 25 4 3" xfId="802"/>
    <cellStyle name="Normal 25 4 4" xfId="1062"/>
    <cellStyle name="Normal 25 5" xfId="302"/>
    <cellStyle name="Normal 25 5 2" xfId="803"/>
    <cellStyle name="Normal 25 5 3" xfId="1167"/>
    <cellStyle name="Normal 25 6" xfId="804"/>
    <cellStyle name="Normal 25 7" xfId="959"/>
    <cellStyle name="Normal 26" xfId="74"/>
    <cellStyle name="Normal 26 2" xfId="75"/>
    <cellStyle name="Normal 26 2 2" xfId="143"/>
    <cellStyle name="Normal 26 2 2 2" xfId="265"/>
    <cellStyle name="Normal 26 2 2 2 2" xfId="470"/>
    <cellStyle name="Normal 26 2 2 2 2 2" xfId="805"/>
    <cellStyle name="Normal 26 2 2 2 2 3" xfId="1335"/>
    <cellStyle name="Normal 26 2 2 2 3" xfId="806"/>
    <cellStyle name="Normal 26 2 2 2 4" xfId="1130"/>
    <cellStyle name="Normal 26 2 2 3" xfId="370"/>
    <cellStyle name="Normal 26 2 2 3 2" xfId="807"/>
    <cellStyle name="Normal 26 2 2 3 3" xfId="1235"/>
    <cellStyle name="Normal 26 2 2 4" xfId="808"/>
    <cellStyle name="Normal 26 2 2 5" xfId="1027"/>
    <cellStyle name="Normal 26 2 3" xfId="109"/>
    <cellStyle name="Normal 26 2 3 2" xfId="232"/>
    <cellStyle name="Normal 26 2 3 2 2" xfId="437"/>
    <cellStyle name="Normal 26 2 3 2 2 2" xfId="809"/>
    <cellStyle name="Normal 26 2 3 2 2 3" xfId="1302"/>
    <cellStyle name="Normal 26 2 3 2 3" xfId="810"/>
    <cellStyle name="Normal 26 2 3 2 4" xfId="1097"/>
    <cellStyle name="Normal 26 2 3 3" xfId="337"/>
    <cellStyle name="Normal 26 2 3 3 2" xfId="811"/>
    <cellStyle name="Normal 26 2 3 3 3" xfId="1202"/>
    <cellStyle name="Normal 26 2 3 4" xfId="812"/>
    <cellStyle name="Normal 26 2 3 5" xfId="994"/>
    <cellStyle name="Normal 26 2 4" xfId="199"/>
    <cellStyle name="Normal 26 2 4 2" xfId="404"/>
    <cellStyle name="Normal 26 2 4 2 2" xfId="813"/>
    <cellStyle name="Normal 26 2 4 2 3" xfId="1269"/>
    <cellStyle name="Normal 26 2 4 3" xfId="814"/>
    <cellStyle name="Normal 26 2 4 4" xfId="1064"/>
    <cellStyle name="Normal 26 2 5" xfId="304"/>
    <cellStyle name="Normal 26 2 5 2" xfId="815"/>
    <cellStyle name="Normal 26 2 5 3" xfId="1169"/>
    <cellStyle name="Normal 26 2 6" xfId="816"/>
    <cellStyle name="Normal 26 2 7" xfId="961"/>
    <cellStyle name="Normal 26 3" xfId="142"/>
    <cellStyle name="Normal 26 3 2" xfId="264"/>
    <cellStyle name="Normal 26 3 2 2" xfId="469"/>
    <cellStyle name="Normal 26 3 2 2 2" xfId="817"/>
    <cellStyle name="Normal 26 3 2 2 3" xfId="1334"/>
    <cellStyle name="Normal 26 3 2 3" xfId="818"/>
    <cellStyle name="Normal 26 3 2 4" xfId="1129"/>
    <cellStyle name="Normal 26 3 3" xfId="369"/>
    <cellStyle name="Normal 26 3 3 2" xfId="819"/>
    <cellStyle name="Normal 26 3 3 3" xfId="1234"/>
    <cellStyle name="Normal 26 3 4" xfId="820"/>
    <cellStyle name="Normal 26 3 5" xfId="1026"/>
    <cellStyle name="Normal 26 4" xfId="108"/>
    <cellStyle name="Normal 26 4 2" xfId="231"/>
    <cellStyle name="Normal 26 4 2 2" xfId="436"/>
    <cellStyle name="Normal 26 4 2 2 2" xfId="821"/>
    <cellStyle name="Normal 26 4 2 2 3" xfId="1301"/>
    <cellStyle name="Normal 26 4 2 3" xfId="822"/>
    <cellStyle name="Normal 26 4 2 4" xfId="1096"/>
    <cellStyle name="Normal 26 4 3" xfId="336"/>
    <cellStyle name="Normal 26 4 3 2" xfId="823"/>
    <cellStyle name="Normal 26 4 3 3" xfId="1201"/>
    <cellStyle name="Normal 26 4 4" xfId="824"/>
    <cellStyle name="Normal 26 4 5" xfId="993"/>
    <cellStyle name="Normal 26 5" xfId="198"/>
    <cellStyle name="Normal 26 5 2" xfId="403"/>
    <cellStyle name="Normal 26 5 2 2" xfId="825"/>
    <cellStyle name="Normal 26 5 2 3" xfId="1268"/>
    <cellStyle name="Normal 26 5 3" xfId="826"/>
    <cellStyle name="Normal 26 5 4" xfId="1063"/>
    <cellStyle name="Normal 26 6" xfId="303"/>
    <cellStyle name="Normal 26 6 2" xfId="827"/>
    <cellStyle name="Normal 26 6 3" xfId="1168"/>
    <cellStyle name="Normal 26 7" xfId="828"/>
    <cellStyle name="Normal 26 8" xfId="960"/>
    <cellStyle name="Normal 27" xfId="76"/>
    <cellStyle name="Normal 27 2" xfId="77"/>
    <cellStyle name="Normal 27 2 2" xfId="145"/>
    <cellStyle name="Normal 27 2 2 2" xfId="267"/>
    <cellStyle name="Normal 27 2 2 2 2" xfId="472"/>
    <cellStyle name="Normal 27 2 2 2 2 2" xfId="829"/>
    <cellStyle name="Normal 27 2 2 2 2 3" xfId="1337"/>
    <cellStyle name="Normal 27 2 2 2 3" xfId="830"/>
    <cellStyle name="Normal 27 2 2 2 4" xfId="1132"/>
    <cellStyle name="Normal 27 2 2 3" xfId="372"/>
    <cellStyle name="Normal 27 2 2 3 2" xfId="831"/>
    <cellStyle name="Normal 27 2 2 3 3" xfId="1237"/>
    <cellStyle name="Normal 27 2 2 4" xfId="832"/>
    <cellStyle name="Normal 27 2 2 5" xfId="1029"/>
    <cellStyle name="Normal 27 2 3" xfId="111"/>
    <cellStyle name="Normal 27 2 3 2" xfId="234"/>
    <cellStyle name="Normal 27 2 3 2 2" xfId="439"/>
    <cellStyle name="Normal 27 2 3 2 2 2" xfId="833"/>
    <cellStyle name="Normal 27 2 3 2 2 3" xfId="1304"/>
    <cellStyle name="Normal 27 2 3 2 3" xfId="834"/>
    <cellStyle name="Normal 27 2 3 2 4" xfId="1099"/>
    <cellStyle name="Normal 27 2 3 3" xfId="339"/>
    <cellStyle name="Normal 27 2 3 3 2" xfId="835"/>
    <cellStyle name="Normal 27 2 3 3 3" xfId="1204"/>
    <cellStyle name="Normal 27 2 3 4" xfId="836"/>
    <cellStyle name="Normal 27 2 3 5" xfId="996"/>
    <cellStyle name="Normal 27 2 4" xfId="201"/>
    <cellStyle name="Normal 27 2 4 2" xfId="406"/>
    <cellStyle name="Normal 27 2 4 2 2" xfId="837"/>
    <cellStyle name="Normal 27 2 4 2 3" xfId="1271"/>
    <cellStyle name="Normal 27 2 4 3" xfId="838"/>
    <cellStyle name="Normal 27 2 4 4" xfId="1066"/>
    <cellStyle name="Normal 27 2 5" xfId="306"/>
    <cellStyle name="Normal 27 2 5 2" xfId="839"/>
    <cellStyle name="Normal 27 2 5 3" xfId="1171"/>
    <cellStyle name="Normal 27 2 6" xfId="840"/>
    <cellStyle name="Normal 27 2 7" xfId="963"/>
    <cellStyle name="Normal 27 3" xfId="144"/>
    <cellStyle name="Normal 27 3 2" xfId="266"/>
    <cellStyle name="Normal 27 3 2 2" xfId="471"/>
    <cellStyle name="Normal 27 3 2 2 2" xfId="841"/>
    <cellStyle name="Normal 27 3 2 2 3" xfId="1336"/>
    <cellStyle name="Normal 27 3 2 3" xfId="842"/>
    <cellStyle name="Normal 27 3 2 4" xfId="1131"/>
    <cellStyle name="Normal 27 3 3" xfId="371"/>
    <cellStyle name="Normal 27 3 3 2" xfId="843"/>
    <cellStyle name="Normal 27 3 3 3" xfId="1236"/>
    <cellStyle name="Normal 27 3 4" xfId="844"/>
    <cellStyle name="Normal 27 3 5" xfId="1028"/>
    <cellStyle name="Normal 27 4" xfId="110"/>
    <cellStyle name="Normal 27 4 2" xfId="233"/>
    <cellStyle name="Normal 27 4 2 2" xfId="438"/>
    <cellStyle name="Normal 27 4 2 2 2" xfId="845"/>
    <cellStyle name="Normal 27 4 2 2 3" xfId="1303"/>
    <cellStyle name="Normal 27 4 2 3" xfId="846"/>
    <cellStyle name="Normal 27 4 2 4" xfId="1098"/>
    <cellStyle name="Normal 27 4 3" xfId="338"/>
    <cellStyle name="Normal 27 4 3 2" xfId="847"/>
    <cellStyle name="Normal 27 4 3 3" xfId="1203"/>
    <cellStyle name="Normal 27 4 4" xfId="848"/>
    <cellStyle name="Normal 27 4 5" xfId="995"/>
    <cellStyle name="Normal 27 5" xfId="200"/>
    <cellStyle name="Normal 27 5 2" xfId="405"/>
    <cellStyle name="Normal 27 5 2 2" xfId="849"/>
    <cellStyle name="Normal 27 5 2 3" xfId="1270"/>
    <cellStyle name="Normal 27 5 3" xfId="850"/>
    <cellStyle name="Normal 27 5 4" xfId="1065"/>
    <cellStyle name="Normal 27 6" xfId="305"/>
    <cellStyle name="Normal 27 6 2" xfId="851"/>
    <cellStyle name="Normal 27 6 3" xfId="1170"/>
    <cellStyle name="Normal 27 7" xfId="852"/>
    <cellStyle name="Normal 27 8" xfId="962"/>
    <cellStyle name="Normal 28" xfId="78"/>
    <cellStyle name="Normal 28 2" xfId="79"/>
    <cellStyle name="Normal 28 2 2" xfId="147"/>
    <cellStyle name="Normal 28 2 2 2" xfId="269"/>
    <cellStyle name="Normal 28 2 2 2 2" xfId="474"/>
    <cellStyle name="Normal 28 2 2 2 2 2" xfId="853"/>
    <cellStyle name="Normal 28 2 2 2 2 3" xfId="1339"/>
    <cellStyle name="Normal 28 2 2 2 3" xfId="854"/>
    <cellStyle name="Normal 28 2 2 2 4" xfId="1134"/>
    <cellStyle name="Normal 28 2 2 3" xfId="374"/>
    <cellStyle name="Normal 28 2 2 3 2" xfId="855"/>
    <cellStyle name="Normal 28 2 2 3 3" xfId="1239"/>
    <cellStyle name="Normal 28 2 2 4" xfId="856"/>
    <cellStyle name="Normal 28 2 2 5" xfId="1031"/>
    <cellStyle name="Normal 28 2 3" xfId="113"/>
    <cellStyle name="Normal 28 2 3 2" xfId="236"/>
    <cellStyle name="Normal 28 2 3 2 2" xfId="441"/>
    <cellStyle name="Normal 28 2 3 2 2 2" xfId="857"/>
    <cellStyle name="Normal 28 2 3 2 2 3" xfId="1306"/>
    <cellStyle name="Normal 28 2 3 2 3" xfId="858"/>
    <cellStyle name="Normal 28 2 3 2 4" xfId="1101"/>
    <cellStyle name="Normal 28 2 3 3" xfId="341"/>
    <cellStyle name="Normal 28 2 3 3 2" xfId="859"/>
    <cellStyle name="Normal 28 2 3 3 3" xfId="1206"/>
    <cellStyle name="Normal 28 2 3 4" xfId="860"/>
    <cellStyle name="Normal 28 2 3 5" xfId="998"/>
    <cellStyle name="Normal 28 2 4" xfId="203"/>
    <cellStyle name="Normal 28 2 4 2" xfId="408"/>
    <cellStyle name="Normal 28 2 4 2 2" xfId="861"/>
    <cellStyle name="Normal 28 2 4 2 3" xfId="1273"/>
    <cellStyle name="Normal 28 2 4 3" xfId="862"/>
    <cellStyle name="Normal 28 2 4 4" xfId="1068"/>
    <cellStyle name="Normal 28 2 5" xfId="308"/>
    <cellStyle name="Normal 28 2 5 2" xfId="863"/>
    <cellStyle name="Normal 28 2 5 3" xfId="1173"/>
    <cellStyle name="Normal 28 2 6" xfId="864"/>
    <cellStyle name="Normal 28 2 7" xfId="965"/>
    <cellStyle name="Normal 28 3" xfId="146"/>
    <cellStyle name="Normal 28 3 2" xfId="268"/>
    <cellStyle name="Normal 28 3 2 2" xfId="473"/>
    <cellStyle name="Normal 28 3 2 2 2" xfId="865"/>
    <cellStyle name="Normal 28 3 2 2 3" xfId="1338"/>
    <cellStyle name="Normal 28 3 2 3" xfId="866"/>
    <cellStyle name="Normal 28 3 2 4" xfId="1133"/>
    <cellStyle name="Normal 28 3 3" xfId="373"/>
    <cellStyle name="Normal 28 3 3 2" xfId="867"/>
    <cellStyle name="Normal 28 3 3 3" xfId="1238"/>
    <cellStyle name="Normal 28 3 4" xfId="868"/>
    <cellStyle name="Normal 28 3 5" xfId="1030"/>
    <cellStyle name="Normal 28 4" xfId="112"/>
    <cellStyle name="Normal 28 4 2" xfId="235"/>
    <cellStyle name="Normal 28 4 2 2" xfId="440"/>
    <cellStyle name="Normal 28 4 2 2 2" xfId="869"/>
    <cellStyle name="Normal 28 4 2 2 3" xfId="1305"/>
    <cellStyle name="Normal 28 4 2 3" xfId="870"/>
    <cellStyle name="Normal 28 4 2 4" xfId="1100"/>
    <cellStyle name="Normal 28 4 3" xfId="340"/>
    <cellStyle name="Normal 28 4 3 2" xfId="871"/>
    <cellStyle name="Normal 28 4 3 3" xfId="1205"/>
    <cellStyle name="Normal 28 4 4" xfId="872"/>
    <cellStyle name="Normal 28 4 5" xfId="997"/>
    <cellStyle name="Normal 28 5" xfId="202"/>
    <cellStyle name="Normal 28 5 2" xfId="407"/>
    <cellStyle name="Normal 28 5 2 2" xfId="873"/>
    <cellStyle name="Normal 28 5 2 3" xfId="1272"/>
    <cellStyle name="Normal 28 5 3" xfId="874"/>
    <cellStyle name="Normal 28 5 4" xfId="1067"/>
    <cellStyle name="Normal 28 6" xfId="307"/>
    <cellStyle name="Normal 28 6 2" xfId="875"/>
    <cellStyle name="Normal 28 6 3" xfId="1172"/>
    <cellStyle name="Normal 28 7" xfId="876"/>
    <cellStyle name="Normal 28 8" xfId="964"/>
    <cellStyle name="Normal 29" xfId="80"/>
    <cellStyle name="Normal 29 2" xfId="148"/>
    <cellStyle name="Normal 29 2 2" xfId="270"/>
    <cellStyle name="Normal 29 2 2 2" xfId="475"/>
    <cellStyle name="Normal 29 2 2 2 2" xfId="877"/>
    <cellStyle name="Normal 29 2 2 2 3" xfId="1340"/>
    <cellStyle name="Normal 29 2 2 3" xfId="878"/>
    <cellStyle name="Normal 29 2 2 4" xfId="1135"/>
    <cellStyle name="Normal 29 2 3" xfId="375"/>
    <cellStyle name="Normal 29 2 3 2" xfId="879"/>
    <cellStyle name="Normal 29 2 3 3" xfId="1240"/>
    <cellStyle name="Normal 29 2 4" xfId="880"/>
    <cellStyle name="Normal 29 2 5" xfId="1032"/>
    <cellStyle name="Normal 29 3" xfId="114"/>
    <cellStyle name="Normal 29 3 2" xfId="237"/>
    <cellStyle name="Normal 29 3 2 2" xfId="442"/>
    <cellStyle name="Normal 29 3 2 2 2" xfId="881"/>
    <cellStyle name="Normal 29 3 2 2 3" xfId="1307"/>
    <cellStyle name="Normal 29 3 2 3" xfId="882"/>
    <cellStyle name="Normal 29 3 2 4" xfId="1102"/>
    <cellStyle name="Normal 29 3 3" xfId="342"/>
    <cellStyle name="Normal 29 3 3 2" xfId="883"/>
    <cellStyle name="Normal 29 3 3 3" xfId="1207"/>
    <cellStyle name="Normal 29 3 4" xfId="884"/>
    <cellStyle name="Normal 29 3 5" xfId="999"/>
    <cellStyle name="Normal 29 4" xfId="204"/>
    <cellStyle name="Normal 29 4 2" xfId="409"/>
    <cellStyle name="Normal 29 4 2 2" xfId="885"/>
    <cellStyle name="Normal 29 4 2 3" xfId="1274"/>
    <cellStyle name="Normal 29 4 3" xfId="886"/>
    <cellStyle name="Normal 29 4 4" xfId="1069"/>
    <cellStyle name="Normal 29 5" xfId="309"/>
    <cellStyle name="Normal 29 5 2" xfId="887"/>
    <cellStyle name="Normal 29 5 3" xfId="1174"/>
    <cellStyle name="Normal 29 6" xfId="888"/>
    <cellStyle name="Normal 29 7" xfId="966"/>
    <cellStyle name="Normal 3" xfId="45"/>
    <cellStyle name="Normal 3 2" xfId="170"/>
    <cellStyle name="Normal 3_DISTRIBUCIÓN PLANTELES EQUIPO 2010 PROFORHCOM CON COSTOS - copia" xfId="1363"/>
    <cellStyle name="Normal 4" xfId="46"/>
    <cellStyle name="Normal 4 2" xfId="116"/>
    <cellStyle name="Normal 4 2 2" xfId="238"/>
    <cellStyle name="Normal 4 2 2 2" xfId="443"/>
    <cellStyle name="Normal 4 2 2 2 2" xfId="889"/>
    <cellStyle name="Normal 4 2 2 2 3" xfId="1308"/>
    <cellStyle name="Normal 4 2 2 3" xfId="890"/>
    <cellStyle name="Normal 4 2 2 4" xfId="1103"/>
    <cellStyle name="Normal 4 2 3" xfId="343"/>
    <cellStyle name="Normal 4 2 3 2" xfId="891"/>
    <cellStyle name="Normal 4 2 3 3" xfId="1208"/>
    <cellStyle name="Normal 4 2 4" xfId="892"/>
    <cellStyle name="Normal 4 2 5" xfId="1000"/>
    <cellStyle name="Normal 4 3" xfId="82"/>
    <cellStyle name="Normal 4 3 2" xfId="205"/>
    <cellStyle name="Normal 4 3 2 2" xfId="410"/>
    <cellStyle name="Normal 4 3 2 2 2" xfId="893"/>
    <cellStyle name="Normal 4 3 2 2 3" xfId="1275"/>
    <cellStyle name="Normal 4 3 2 3" xfId="894"/>
    <cellStyle name="Normal 4 3 2 4" xfId="1070"/>
    <cellStyle name="Normal 4 3 3" xfId="310"/>
    <cellStyle name="Normal 4 3 3 2" xfId="895"/>
    <cellStyle name="Normal 4 3 3 3" xfId="1175"/>
    <cellStyle name="Normal 4 3 4" xfId="896"/>
    <cellStyle name="Normal 4 3 5" xfId="967"/>
    <cellStyle name="Normal 4 4" xfId="172"/>
    <cellStyle name="Normal 4 4 2" xfId="377"/>
    <cellStyle name="Normal 4 4 2 2" xfId="897"/>
    <cellStyle name="Normal 4 4 2 3" xfId="1242"/>
    <cellStyle name="Normal 4 4 3" xfId="898"/>
    <cellStyle name="Normal 4 4 4" xfId="1037"/>
    <cellStyle name="Normal 4 5" xfId="277"/>
    <cellStyle name="Normal 4 5 2" xfId="899"/>
    <cellStyle name="Normal 4 5 3" xfId="1142"/>
    <cellStyle name="Normal 4 6" xfId="900"/>
    <cellStyle name="Normal 4 7" xfId="933"/>
    <cellStyle name="Normal 5" xfId="165"/>
    <cellStyle name="Normal 5 2" xfId="271"/>
    <cellStyle name="Normal 5 2 2" xfId="476"/>
    <cellStyle name="Normal 5 2 2 2" xfId="901"/>
    <cellStyle name="Normal 5 2 2 3" xfId="1341"/>
    <cellStyle name="Normal 5 2 3" xfId="902"/>
    <cellStyle name="Normal 5 2 4" xfId="1136"/>
    <cellStyle name="Normal 5 3" xfId="376"/>
    <cellStyle name="Normal 5 3 2" xfId="903"/>
    <cellStyle name="Normal 5 3 3" xfId="1241"/>
    <cellStyle name="Normal 5 4" xfId="904"/>
    <cellStyle name="Normal 5 5" xfId="1033"/>
    <cellStyle name="Normal 6" xfId="1361"/>
    <cellStyle name="Normal 7" xfId="1362"/>
    <cellStyle name="Note" xfId="39"/>
    <cellStyle name="Note 2" xfId="115"/>
    <cellStyle name="Note 2 2" xfId="481"/>
    <cellStyle name="Note 2 2 2" xfId="905"/>
    <cellStyle name="Note 2 2 3" xfId="906"/>
    <cellStyle name="Note 2 2 4" xfId="1346"/>
    <cellStyle name="Note 2 3" xfId="483"/>
    <cellStyle name="Note 2 3 2" xfId="907"/>
    <cellStyle name="Note 2 3 3" xfId="908"/>
    <cellStyle name="Note 2 3 4" xfId="1348"/>
    <cellStyle name="Note 2 4" xfId="909"/>
    <cellStyle name="Note 3" xfId="163"/>
    <cellStyle name="Note 3 2" xfId="488"/>
    <cellStyle name="Note 3 2 2" xfId="910"/>
    <cellStyle name="Note 3 2 3" xfId="911"/>
    <cellStyle name="Note 3 2 4" xfId="1353"/>
    <cellStyle name="Note 3 3" xfId="482"/>
    <cellStyle name="Note 3 3 2" xfId="912"/>
    <cellStyle name="Note 3 3 3" xfId="913"/>
    <cellStyle name="Note 3 3 4" xfId="1347"/>
    <cellStyle name="Note 3 4" xfId="914"/>
    <cellStyle name="Note 4" xfId="81"/>
    <cellStyle name="Note 4 2" xfId="479"/>
    <cellStyle name="Note 4 2 2" xfId="915"/>
    <cellStyle name="Note 4 2 3" xfId="916"/>
    <cellStyle name="Note 4 2 4" xfId="1344"/>
    <cellStyle name="Note 4 3" xfId="484"/>
    <cellStyle name="Note 4 3 2" xfId="917"/>
    <cellStyle name="Note 4 3 3" xfId="918"/>
    <cellStyle name="Note 4 3 4" xfId="1349"/>
    <cellStyle name="Note 4 4" xfId="919"/>
    <cellStyle name="Note 5" xfId="274"/>
    <cellStyle name="Note 5 2" xfId="920"/>
    <cellStyle name="Note 5 3" xfId="921"/>
    <cellStyle name="Note 5 4" xfId="1139"/>
    <cellStyle name="Note 6" xfId="478"/>
    <cellStyle name="Note 6 2" xfId="922"/>
    <cellStyle name="Note 6 3" xfId="923"/>
    <cellStyle name="Note 6 4" xfId="1343"/>
    <cellStyle name="Note 7" xfId="924"/>
    <cellStyle name="Output" xfId="40"/>
    <cellStyle name="Output 2" xfId="164"/>
    <cellStyle name="Output 2 2" xfId="489"/>
    <cellStyle name="Output 2 2 2" xfId="925"/>
    <cellStyle name="Output 2 2 3" xfId="1354"/>
    <cellStyle name="Output 2 3" xfId="490"/>
    <cellStyle name="Output 2 3 2" xfId="926"/>
    <cellStyle name="Output 2 3 3" xfId="1355"/>
    <cellStyle name="Output 2 4" xfId="927"/>
    <cellStyle name="Output 3" xfId="273"/>
    <cellStyle name="Output 3 2" xfId="928"/>
    <cellStyle name="Output 3 3" xfId="1138"/>
    <cellStyle name="Output 4" xfId="477"/>
    <cellStyle name="Output 4 2" xfId="929"/>
    <cellStyle name="Output 4 3" xfId="1342"/>
    <cellStyle name="Output 5" xfId="930"/>
    <cellStyle name="Porcentaje 2" xfId="171"/>
    <cellStyle name="Title" xfId="41"/>
    <cellStyle name="Warning Text" xfId="42"/>
  </cellStyles>
  <dxfs count="0"/>
  <tableStyles count="0" defaultTableStyle="TableStyleMedium9" defaultPivotStyle="PivotStyleLight16"/>
  <colors>
    <mruColors>
      <color rgb="FF0000CC"/>
      <color rgb="FF14981D"/>
      <color rgb="FF2232A6"/>
      <color rgb="FF086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baseColWidth="10" defaultColWidth="11.44140625" defaultRowHeight="13.2" x14ac:dyDescent="0.25"/>
  <cols>
    <col min="1" max="4" width="19.44140625" customWidth="1"/>
    <col min="5" max="5" width="18" bestFit="1" customWidth="1"/>
    <col min="6" max="6" width="16" customWidth="1"/>
    <col min="7" max="7" width="14.33203125" customWidth="1"/>
    <col min="8" max="10" width="15" bestFit="1" customWidth="1"/>
    <col min="11" max="12" width="14" bestFit="1" customWidth="1"/>
  </cols>
  <sheetData>
    <row r="1" spans="1:12" x14ac:dyDescent="0.25">
      <c r="A1" s="75" t="s">
        <v>59</v>
      </c>
      <c r="B1" s="75" t="s">
        <v>60</v>
      </c>
      <c r="C1" s="75" t="s">
        <v>38</v>
      </c>
      <c r="D1" s="75" t="s">
        <v>34</v>
      </c>
    </row>
    <row r="2" spans="1:12" s="74" customFormat="1" ht="30" customHeight="1" x14ac:dyDescent="0.25">
      <c r="A2" s="74" t="s">
        <v>61</v>
      </c>
      <c r="B2" s="76">
        <f>+'CONALEP Bienes'!V25</f>
        <v>9579090</v>
      </c>
      <c r="C2" s="76">
        <f>+'CONALEP Bienes'!W25</f>
        <v>2877697</v>
      </c>
      <c r="D2" s="76">
        <f>+B2+C2</f>
        <v>12456787</v>
      </c>
      <c r="E2" s="76"/>
    </row>
    <row r="3" spans="1:12" s="74" customFormat="1" ht="30" customHeight="1" x14ac:dyDescent="0.25">
      <c r="A3" s="74" t="s">
        <v>62</v>
      </c>
      <c r="B3" s="76" t="e">
        <f>+#REF!</f>
        <v>#REF!</v>
      </c>
      <c r="C3" s="76" t="e">
        <f>+#REF!</f>
        <v>#REF!</v>
      </c>
      <c r="D3" s="76" t="e">
        <f t="shared" ref="D3:D10" si="0">+B3+C3</f>
        <v>#REF!</v>
      </c>
      <c r="E3" s="77"/>
      <c r="F3" s="77"/>
      <c r="G3" s="77"/>
      <c r="H3" s="77"/>
      <c r="I3" s="77"/>
      <c r="J3" s="77"/>
      <c r="K3" s="77"/>
      <c r="L3" s="77"/>
    </row>
    <row r="4" spans="1:12" s="74" customFormat="1" ht="30" customHeight="1" x14ac:dyDescent="0.25">
      <c r="A4" s="74" t="s">
        <v>63</v>
      </c>
      <c r="B4" s="76" t="e">
        <f>+#REF!</f>
        <v>#REF!</v>
      </c>
      <c r="C4" s="76" t="e">
        <f>+#REF!</f>
        <v>#REF!</v>
      </c>
      <c r="D4" s="76" t="e">
        <f t="shared" si="0"/>
        <v>#REF!</v>
      </c>
      <c r="E4" s="11"/>
      <c r="F4" s="77"/>
      <c r="G4" s="77"/>
      <c r="H4" s="77"/>
      <c r="I4" s="77"/>
      <c r="J4" s="77"/>
      <c r="K4" s="77"/>
      <c r="L4" s="77"/>
    </row>
    <row r="5" spans="1:12" s="74" customFormat="1" ht="30" customHeight="1" x14ac:dyDescent="0.25">
      <c r="A5" s="74" t="s">
        <v>64</v>
      </c>
      <c r="B5" s="76" t="e">
        <f>+#REF!</f>
        <v>#REF!</v>
      </c>
      <c r="C5" s="76" t="e">
        <f>+#REF!</f>
        <v>#REF!</v>
      </c>
      <c r="D5" s="76" t="e">
        <f t="shared" si="0"/>
        <v>#REF!</v>
      </c>
      <c r="I5" s="77"/>
      <c r="J5" s="77"/>
      <c r="K5" s="77"/>
      <c r="L5" s="77"/>
    </row>
    <row r="6" spans="1:12" s="74" customFormat="1" ht="30" customHeight="1" x14ac:dyDescent="0.25">
      <c r="A6" s="74" t="s">
        <v>65</v>
      </c>
      <c r="B6" s="76" t="e">
        <f>+#REF!</f>
        <v>#REF!</v>
      </c>
      <c r="C6" s="76" t="e">
        <f>+#REF!</f>
        <v>#REF!</v>
      </c>
      <c r="D6" s="76" t="e">
        <f t="shared" si="0"/>
        <v>#REF!</v>
      </c>
      <c r="E6" s="77"/>
      <c r="F6" s="76"/>
      <c r="I6" s="77"/>
      <c r="J6" s="77"/>
      <c r="K6" s="77"/>
      <c r="L6" s="77"/>
    </row>
    <row r="7" spans="1:12" s="74" customFormat="1" ht="30" customHeight="1" x14ac:dyDescent="0.25">
      <c r="A7" s="74" t="s">
        <v>66</v>
      </c>
      <c r="B7" s="76" t="e">
        <f>+#REF!</f>
        <v>#REF!</v>
      </c>
      <c r="C7" s="76" t="e">
        <f>+#REF!</f>
        <v>#REF!</v>
      </c>
      <c r="D7" s="76" t="e">
        <f t="shared" si="0"/>
        <v>#REF!</v>
      </c>
      <c r="E7" s="77"/>
      <c r="F7" s="77"/>
      <c r="G7" s="11"/>
      <c r="I7" s="77"/>
      <c r="J7" s="77"/>
      <c r="K7" s="77"/>
      <c r="L7" s="77"/>
    </row>
    <row r="8" spans="1:12" s="74" customFormat="1" ht="30" customHeight="1" x14ac:dyDescent="0.25">
      <c r="A8" s="74" t="s">
        <v>67</v>
      </c>
      <c r="B8" s="76" t="e">
        <f>+#REF!</f>
        <v>#REF!</v>
      </c>
      <c r="C8" s="76" t="e">
        <f>+#REF!</f>
        <v>#REF!</v>
      </c>
      <c r="D8" s="76" t="e">
        <f t="shared" si="0"/>
        <v>#REF!</v>
      </c>
      <c r="I8" s="77"/>
      <c r="J8" s="77"/>
      <c r="K8" s="77"/>
      <c r="L8" s="77"/>
    </row>
    <row r="9" spans="1:12" s="74" customFormat="1" ht="30" customHeight="1" x14ac:dyDescent="0.25">
      <c r="A9" s="74" t="s">
        <v>68</v>
      </c>
      <c r="B9" s="76" t="e">
        <f>+#REF!</f>
        <v>#REF!</v>
      </c>
      <c r="C9" s="76" t="e">
        <f>+#REF!</f>
        <v>#REF!</v>
      </c>
      <c r="D9" s="76" t="e">
        <f t="shared" si="0"/>
        <v>#REF!</v>
      </c>
      <c r="F9" s="76"/>
      <c r="I9" s="77"/>
      <c r="J9" s="77"/>
      <c r="K9" s="77"/>
      <c r="L9" s="77"/>
    </row>
    <row r="10" spans="1:12" s="74" customFormat="1" ht="30" customHeight="1" x14ac:dyDescent="0.25">
      <c r="A10" s="74" t="s">
        <v>69</v>
      </c>
      <c r="B10" s="76" t="e">
        <f>+#REF!</f>
        <v>#REF!</v>
      </c>
      <c r="C10" s="76" t="e">
        <f>+#REF!</f>
        <v>#REF!</v>
      </c>
      <c r="D10" s="76" t="e">
        <f t="shared" si="0"/>
        <v>#REF!</v>
      </c>
      <c r="E10" s="77"/>
      <c r="F10" s="11"/>
    </row>
    <row r="11" spans="1:12" s="80" customFormat="1" x14ac:dyDescent="0.25">
      <c r="A11" s="78" t="s">
        <v>34</v>
      </c>
      <c r="B11" s="79" t="e">
        <f>SUM(B2:B10)</f>
        <v>#REF!</v>
      </c>
      <c r="C11" s="79" t="e">
        <f>SUM(C2:C10)</f>
        <v>#REF!</v>
      </c>
      <c r="D11" s="79" t="e">
        <f>SUM(D2:D10)</f>
        <v>#REF!</v>
      </c>
    </row>
    <row r="12" spans="1:12" x14ac:dyDescent="0.25">
      <c r="A12" s="81" t="s">
        <v>70</v>
      </c>
      <c r="B12" t="e">
        <f>+B11/D11</f>
        <v>#REF!</v>
      </c>
      <c r="C12" t="e">
        <f>+C11/D11</f>
        <v>#REF!</v>
      </c>
      <c r="D12" s="82"/>
    </row>
    <row r="13" spans="1:12" x14ac:dyDescent="0.25">
      <c r="D13" s="82"/>
    </row>
    <row r="14" spans="1:12" x14ac:dyDescent="0.25">
      <c r="A14" s="81" t="s">
        <v>71</v>
      </c>
      <c r="B14" s="83" t="e">
        <f>+B3-18637956</f>
        <v>#REF!</v>
      </c>
      <c r="C14" s="83">
        <f>+G3</f>
        <v>0</v>
      </c>
      <c r="D14" s="83" t="e">
        <f>+B14+C14</f>
        <v>#REF!</v>
      </c>
    </row>
    <row r="15" spans="1:12" x14ac:dyDescent="0.25">
      <c r="A15" s="8" t="s">
        <v>75</v>
      </c>
      <c r="B15" s="77">
        <v>691</v>
      </c>
      <c r="C15" s="84"/>
      <c r="D15" s="84">
        <f>+B15+C15</f>
        <v>691</v>
      </c>
    </row>
    <row r="16" spans="1:12" x14ac:dyDescent="0.25">
      <c r="A16" s="55" t="s">
        <v>74</v>
      </c>
      <c r="B16" s="85">
        <v>3494500</v>
      </c>
      <c r="C16" s="86"/>
      <c r="D16" s="87">
        <f>+B16+C16</f>
        <v>3494500</v>
      </c>
    </row>
    <row r="17" spans="1:5" x14ac:dyDescent="0.25">
      <c r="A17" s="81" t="s">
        <v>72</v>
      </c>
      <c r="B17" s="84">
        <v>84157700</v>
      </c>
      <c r="C17" s="84"/>
      <c r="D17" s="84">
        <f t="shared" ref="D17:D18" si="1">+B17+C17</f>
        <v>84157700</v>
      </c>
    </row>
    <row r="18" spans="1:5" x14ac:dyDescent="0.25">
      <c r="A18" s="11" t="s">
        <v>76</v>
      </c>
      <c r="B18" s="84">
        <v>7410000</v>
      </c>
      <c r="C18" s="84"/>
      <c r="D18" s="84">
        <f t="shared" si="1"/>
        <v>7410000</v>
      </c>
    </row>
    <row r="19" spans="1:5" x14ac:dyDescent="0.25">
      <c r="B19" s="83" t="e">
        <f>+B11-B14+B15+B16-B17-B18</f>
        <v>#REF!</v>
      </c>
      <c r="C19" s="83" t="e">
        <f t="shared" ref="C19:D19" si="2">+C11-C14+C15+C16-C17-C18</f>
        <v>#REF!</v>
      </c>
      <c r="D19" s="83" t="e">
        <f t="shared" si="2"/>
        <v>#REF!</v>
      </c>
      <c r="E19" s="88"/>
    </row>
    <row r="20" spans="1:5" x14ac:dyDescent="0.25">
      <c r="B20" s="87"/>
      <c r="C20" s="87"/>
      <c r="D20" s="87"/>
      <c r="E20" s="86"/>
    </row>
    <row r="21" spans="1:5" x14ac:dyDescent="0.25">
      <c r="B21" s="87"/>
      <c r="C21" s="87"/>
      <c r="D21" s="87"/>
      <c r="E21" s="85"/>
    </row>
    <row r="22" spans="1:5" x14ac:dyDescent="0.25">
      <c r="B22" s="86"/>
      <c r="C22" s="86"/>
      <c r="D22" s="85"/>
      <c r="E22" s="85"/>
    </row>
    <row r="23" spans="1:5" x14ac:dyDescent="0.25">
      <c r="B23" s="86"/>
      <c r="C23" s="86"/>
      <c r="D23" s="87"/>
      <c r="E23" s="85"/>
    </row>
    <row r="24" spans="1:5" x14ac:dyDescent="0.25">
      <c r="E24" s="84"/>
    </row>
    <row r="25" spans="1:5" x14ac:dyDescent="0.25">
      <c r="E25" s="8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41"/>
  <sheetViews>
    <sheetView workbookViewId="0">
      <selection sqref="A1:AF1"/>
    </sheetView>
  </sheetViews>
  <sheetFormatPr baseColWidth="10" defaultColWidth="11.44140625" defaultRowHeight="13.2" x14ac:dyDescent="0.25"/>
  <cols>
    <col min="1" max="1" width="4" customWidth="1"/>
    <col min="2" max="2" width="33" customWidth="1"/>
    <col min="3" max="3" width="15.33203125" customWidth="1"/>
    <col min="4" max="4" width="11" customWidth="1"/>
    <col min="5" max="5" width="10.88671875" customWidth="1"/>
    <col min="21" max="22" width="13.5546875" customWidth="1"/>
    <col min="24" max="24" width="12.6640625" bestFit="1" customWidth="1"/>
    <col min="26" max="27" width="8" customWidth="1"/>
    <col min="28" max="30" width="13.6640625" customWidth="1"/>
    <col min="31" max="31" width="9.88671875" customWidth="1"/>
    <col min="32" max="32" width="16.33203125" customWidth="1"/>
  </cols>
  <sheetData>
    <row r="1" spans="1:33" ht="17.399999999999999" x14ac:dyDescent="0.3">
      <c r="A1" s="486" t="s">
        <v>45</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row>
    <row r="2" spans="1:33" ht="17.399999999999999" x14ac:dyDescent="0.25">
      <c r="A2" s="488" t="s">
        <v>80</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row>
    <row r="3" spans="1:33" ht="17.399999999999999" x14ac:dyDescent="0.25">
      <c r="A3" s="488" t="s">
        <v>230</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row>
    <row r="4" spans="1:33" ht="17.399999999999999" x14ac:dyDescent="0.25">
      <c r="A4" s="488" t="s">
        <v>298</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row>
    <row r="5" spans="1:33" x14ac:dyDescent="0.25">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row>
    <row r="6" spans="1:33" x14ac:dyDescent="0.25">
      <c r="A6" s="498" t="s">
        <v>88</v>
      </c>
      <c r="B6" s="499"/>
      <c r="C6" s="496" t="s">
        <v>89</v>
      </c>
      <c r="D6" s="497"/>
      <c r="E6" s="536" t="s">
        <v>90</v>
      </c>
      <c r="F6" s="498" t="s">
        <v>91</v>
      </c>
      <c r="G6" s="500"/>
      <c r="H6" s="500"/>
      <c r="I6" s="500"/>
      <c r="J6" s="500"/>
      <c r="K6" s="500"/>
      <c r="L6" s="500"/>
      <c r="M6" s="500"/>
      <c r="N6" s="500"/>
      <c r="O6" s="500"/>
      <c r="P6" s="500"/>
      <c r="Q6" s="500"/>
      <c r="R6" s="500"/>
      <c r="S6" s="500"/>
      <c r="T6" s="499"/>
      <c r="U6" s="501" t="s">
        <v>92</v>
      </c>
      <c r="V6" s="501"/>
      <c r="W6" s="501"/>
      <c r="X6" s="501"/>
      <c r="Y6" s="501"/>
      <c r="Z6" s="501"/>
      <c r="AA6" s="501"/>
      <c r="AB6" s="501"/>
      <c r="AC6" s="501"/>
      <c r="AD6" s="501"/>
      <c r="AE6" s="490" t="s">
        <v>44</v>
      </c>
      <c r="AF6" s="490" t="s">
        <v>35</v>
      </c>
    </row>
    <row r="7" spans="1:33" x14ac:dyDescent="0.25">
      <c r="A7" s="536" t="s">
        <v>23</v>
      </c>
      <c r="B7" s="536" t="s">
        <v>93</v>
      </c>
      <c r="C7" s="729" t="s">
        <v>94</v>
      </c>
      <c r="D7" s="730"/>
      <c r="E7" s="492"/>
      <c r="F7" s="496" t="s">
        <v>95</v>
      </c>
      <c r="G7" s="497"/>
      <c r="H7" s="536" t="s">
        <v>96</v>
      </c>
      <c r="I7" s="496" t="s">
        <v>97</v>
      </c>
      <c r="J7" s="497"/>
      <c r="K7" s="496" t="s">
        <v>98</v>
      </c>
      <c r="L7" s="497"/>
      <c r="M7" s="729" t="s">
        <v>99</v>
      </c>
      <c r="N7" s="730"/>
      <c r="O7" s="496" t="s">
        <v>100</v>
      </c>
      <c r="P7" s="497"/>
      <c r="Q7" s="729" t="s">
        <v>101</v>
      </c>
      <c r="R7" s="730"/>
      <c r="S7" s="513" t="s">
        <v>102</v>
      </c>
      <c r="T7" s="513"/>
      <c r="U7" s="536" t="s">
        <v>103</v>
      </c>
      <c r="V7" s="536" t="s">
        <v>104</v>
      </c>
      <c r="W7" s="536" t="s">
        <v>105</v>
      </c>
      <c r="X7" s="536" t="s">
        <v>106</v>
      </c>
      <c r="Y7" s="536" t="s">
        <v>107</v>
      </c>
      <c r="Z7" s="729" t="s">
        <v>245</v>
      </c>
      <c r="AA7" s="730"/>
      <c r="AB7" s="731" t="s">
        <v>109</v>
      </c>
      <c r="AC7" s="503"/>
      <c r="AD7" s="732"/>
      <c r="AE7" s="490"/>
      <c r="AF7" s="490"/>
    </row>
    <row r="8" spans="1:33" x14ac:dyDescent="0.25">
      <c r="A8" s="492"/>
      <c r="B8" s="492"/>
      <c r="C8" s="494"/>
      <c r="D8" s="495"/>
      <c r="E8" s="492"/>
      <c r="F8" s="498" t="s">
        <v>110</v>
      </c>
      <c r="G8" s="499"/>
      <c r="H8" s="492"/>
      <c r="I8" s="496" t="s">
        <v>111</v>
      </c>
      <c r="J8" s="497"/>
      <c r="K8" s="496" t="s">
        <v>112</v>
      </c>
      <c r="L8" s="497"/>
      <c r="M8" s="494"/>
      <c r="N8" s="495"/>
      <c r="O8" s="496" t="s">
        <v>113</v>
      </c>
      <c r="P8" s="497"/>
      <c r="Q8" s="494"/>
      <c r="R8" s="495"/>
      <c r="S8" s="513"/>
      <c r="T8" s="513"/>
      <c r="U8" s="511"/>
      <c r="V8" s="511"/>
      <c r="W8" s="511"/>
      <c r="X8" s="511"/>
      <c r="Y8" s="511"/>
      <c r="Z8" s="494"/>
      <c r="AA8" s="495"/>
      <c r="AB8" s="505"/>
      <c r="AC8" s="506"/>
      <c r="AD8" s="507"/>
      <c r="AE8" s="490"/>
      <c r="AF8" s="490"/>
    </row>
    <row r="9" spans="1:33" x14ac:dyDescent="0.25">
      <c r="A9" s="493"/>
      <c r="B9" s="493"/>
      <c r="C9" s="114" t="s">
        <v>114</v>
      </c>
      <c r="D9" s="115" t="s">
        <v>10</v>
      </c>
      <c r="E9" s="493"/>
      <c r="F9" s="115" t="s">
        <v>115</v>
      </c>
      <c r="G9" s="116" t="s">
        <v>10</v>
      </c>
      <c r="H9" s="493"/>
      <c r="I9" s="115" t="s">
        <v>115</v>
      </c>
      <c r="J9" s="116" t="s">
        <v>10</v>
      </c>
      <c r="K9" s="115" t="s">
        <v>115</v>
      </c>
      <c r="L9" s="116" t="s">
        <v>10</v>
      </c>
      <c r="M9" s="115" t="s">
        <v>115</v>
      </c>
      <c r="N9" s="116" t="s">
        <v>10</v>
      </c>
      <c r="O9" s="115" t="s">
        <v>115</v>
      </c>
      <c r="P9" s="116" t="s">
        <v>10</v>
      </c>
      <c r="Q9" s="115" t="s">
        <v>115</v>
      </c>
      <c r="R9" s="116" t="s">
        <v>10</v>
      </c>
      <c r="S9" s="115" t="s">
        <v>115</v>
      </c>
      <c r="T9" s="116" t="s">
        <v>10</v>
      </c>
      <c r="U9" s="512"/>
      <c r="V9" s="512"/>
      <c r="W9" s="512"/>
      <c r="X9" s="512"/>
      <c r="Y9" s="512"/>
      <c r="Z9" s="115" t="s">
        <v>36</v>
      </c>
      <c r="AA9" s="116" t="s">
        <v>37</v>
      </c>
      <c r="AB9" s="115" t="s">
        <v>116</v>
      </c>
      <c r="AC9" s="115" t="s">
        <v>117</v>
      </c>
      <c r="AD9" s="115" t="s">
        <v>118</v>
      </c>
      <c r="AE9" s="490"/>
      <c r="AF9" s="490"/>
    </row>
    <row r="10" spans="1:33" s="74" customFormat="1" ht="22.95" customHeight="1" x14ac:dyDescent="0.25">
      <c r="A10" s="594" t="s">
        <v>119</v>
      </c>
      <c r="B10" s="595"/>
      <c r="C10" s="9"/>
      <c r="D10" s="117"/>
      <c r="E10" s="117"/>
      <c r="F10" s="118"/>
      <c r="G10" s="118"/>
      <c r="H10" s="118"/>
      <c r="I10" s="118"/>
      <c r="J10" s="118"/>
      <c r="K10" s="118"/>
      <c r="L10" s="118"/>
      <c r="M10" s="118"/>
      <c r="N10" s="118"/>
      <c r="O10" s="118"/>
      <c r="P10" s="118"/>
      <c r="Q10" s="118"/>
      <c r="R10" s="118"/>
      <c r="S10" s="119"/>
      <c r="T10" s="119"/>
      <c r="U10" s="120"/>
      <c r="V10" s="120"/>
      <c r="W10" s="121"/>
      <c r="X10" s="120"/>
      <c r="Y10" s="120"/>
      <c r="Z10" s="122"/>
      <c r="AA10" s="122"/>
      <c r="AB10" s="9"/>
      <c r="AC10" s="9"/>
      <c r="AD10" s="9"/>
      <c r="AE10" s="117"/>
      <c r="AF10" s="123"/>
    </row>
    <row r="11" spans="1:33" ht="239.4" customHeight="1" x14ac:dyDescent="0.25">
      <c r="A11" s="101">
        <v>1</v>
      </c>
      <c r="B11" s="330" t="s">
        <v>246</v>
      </c>
      <c r="C11" s="344" t="s">
        <v>247</v>
      </c>
      <c r="D11" s="101" t="s">
        <v>248</v>
      </c>
      <c r="E11" s="101" t="s">
        <v>43</v>
      </c>
      <c r="F11" s="733" t="s">
        <v>131</v>
      </c>
      <c r="G11" s="734"/>
      <c r="H11" s="734"/>
      <c r="I11" s="734"/>
      <c r="J11" s="734"/>
      <c r="K11" s="734"/>
      <c r="L11" s="734"/>
      <c r="M11" s="734"/>
      <c r="N11" s="734"/>
      <c r="O11" s="734"/>
      <c r="P11" s="734"/>
      <c r="Q11" s="734"/>
      <c r="R11" s="734"/>
      <c r="S11" s="350">
        <v>43159</v>
      </c>
      <c r="T11" s="131"/>
      <c r="U11" s="332">
        <v>160000</v>
      </c>
      <c r="V11" s="332">
        <f>+U11/20</f>
        <v>8000</v>
      </c>
      <c r="W11" s="351" t="s">
        <v>249</v>
      </c>
      <c r="X11" s="332"/>
      <c r="Y11" s="352"/>
      <c r="Z11" s="352"/>
      <c r="AA11" s="352"/>
      <c r="AB11" s="332">
        <v>0</v>
      </c>
      <c r="AC11" s="332">
        <f>U11</f>
        <v>160000</v>
      </c>
      <c r="AD11" s="353">
        <f>SUM(AB11:AC11)</f>
        <v>160000</v>
      </c>
      <c r="AE11" s="354">
        <v>35</v>
      </c>
      <c r="AF11" s="355" t="s">
        <v>250</v>
      </c>
    </row>
    <row r="12" spans="1:33" ht="239.4" customHeight="1" x14ac:dyDescent="0.25">
      <c r="A12" s="101">
        <v>2</v>
      </c>
      <c r="B12" s="330" t="s">
        <v>251</v>
      </c>
      <c r="C12" s="344" t="s">
        <v>252</v>
      </c>
      <c r="D12" s="101"/>
      <c r="E12" s="101" t="s">
        <v>53</v>
      </c>
      <c r="F12" s="733" t="s">
        <v>131</v>
      </c>
      <c r="G12" s="734"/>
      <c r="H12" s="734"/>
      <c r="I12" s="734"/>
      <c r="J12" s="734"/>
      <c r="K12" s="734"/>
      <c r="L12" s="734"/>
      <c r="M12" s="734"/>
      <c r="N12" s="734"/>
      <c r="O12" s="734"/>
      <c r="P12" s="734"/>
      <c r="Q12" s="734"/>
      <c r="R12" s="734"/>
      <c r="S12" s="350">
        <v>43343</v>
      </c>
      <c r="T12" s="131"/>
      <c r="U12" s="332">
        <f>13500000+2800000</f>
        <v>16300000</v>
      </c>
      <c r="V12" s="332">
        <f>+U12/20</f>
        <v>815000</v>
      </c>
      <c r="W12" s="351" t="s">
        <v>253</v>
      </c>
      <c r="X12" s="332"/>
      <c r="Y12" s="352"/>
      <c r="Z12" s="352"/>
      <c r="AA12" s="352"/>
      <c r="AB12" s="332">
        <v>16300000</v>
      </c>
      <c r="AC12" s="332">
        <v>0</v>
      </c>
      <c r="AD12" s="353">
        <f>SUM(AB12:AC12)</f>
        <v>16300000</v>
      </c>
      <c r="AE12" s="354">
        <v>35</v>
      </c>
      <c r="AF12" s="355" t="s">
        <v>254</v>
      </c>
      <c r="AG12" s="86"/>
    </row>
    <row r="13" spans="1:33" s="74" customFormat="1" ht="22.95" customHeight="1" x14ac:dyDescent="0.25">
      <c r="A13" s="356" t="s">
        <v>127</v>
      </c>
      <c r="B13" s="357"/>
      <c r="C13" s="143"/>
      <c r="D13" s="144"/>
      <c r="E13" s="144"/>
      <c r="F13" s="144"/>
      <c r="G13" s="144"/>
      <c r="H13" s="144"/>
      <c r="I13" s="144"/>
      <c r="J13" s="144"/>
      <c r="K13" s="144"/>
      <c r="L13" s="144"/>
      <c r="M13" s="144"/>
      <c r="N13" s="144"/>
      <c r="O13" s="144"/>
      <c r="P13" s="144"/>
      <c r="Q13" s="144"/>
      <c r="R13" s="144"/>
      <c r="S13" s="144"/>
      <c r="T13" s="144"/>
      <c r="U13" s="21">
        <f>+U11+U12</f>
        <v>16460000</v>
      </c>
      <c r="V13" s="21">
        <f>+V11+V12</f>
        <v>823000</v>
      </c>
      <c r="W13" s="21"/>
      <c r="X13" s="21">
        <f t="shared" ref="X13:AD13" si="0">+X11+X12</f>
        <v>0</v>
      </c>
      <c r="Y13" s="21">
        <f t="shared" si="0"/>
        <v>0</v>
      </c>
      <c r="Z13" s="21">
        <f t="shared" si="0"/>
        <v>0</v>
      </c>
      <c r="AA13" s="21">
        <f t="shared" si="0"/>
        <v>0</v>
      </c>
      <c r="AB13" s="21">
        <f t="shared" si="0"/>
        <v>16300000</v>
      </c>
      <c r="AC13" s="21">
        <f t="shared" si="0"/>
        <v>160000</v>
      </c>
      <c r="AD13" s="21">
        <f t="shared" si="0"/>
        <v>16460000</v>
      </c>
      <c r="AE13" s="358"/>
      <c r="AF13" s="146"/>
    </row>
    <row r="14" spans="1:33" s="74" customFormat="1" ht="22.95" customHeight="1" x14ac:dyDescent="0.25">
      <c r="A14" s="356" t="s">
        <v>128</v>
      </c>
      <c r="B14" s="359"/>
      <c r="C14" s="9"/>
      <c r="D14" s="117"/>
      <c r="E14" s="117"/>
      <c r="F14" s="118"/>
      <c r="G14" s="118"/>
      <c r="H14" s="118"/>
      <c r="I14" s="118"/>
      <c r="J14" s="118"/>
      <c r="K14" s="118"/>
      <c r="L14" s="118"/>
      <c r="M14" s="118"/>
      <c r="N14" s="118"/>
      <c r="O14" s="118"/>
      <c r="P14" s="118"/>
      <c r="Q14" s="118"/>
      <c r="R14" s="118"/>
      <c r="S14" s="119"/>
      <c r="T14" s="119"/>
      <c r="U14" s="120"/>
      <c r="V14" s="120"/>
      <c r="W14" s="121"/>
      <c r="X14" s="120"/>
      <c r="Y14" s="120"/>
      <c r="Z14" s="122"/>
      <c r="AA14" s="122"/>
      <c r="AB14" s="9"/>
      <c r="AC14" s="9"/>
      <c r="AD14" s="9"/>
      <c r="AE14" s="117"/>
      <c r="AF14" s="123"/>
    </row>
    <row r="15" spans="1:33" ht="55.95" customHeight="1" x14ac:dyDescent="0.25">
      <c r="A15" s="101">
        <v>3</v>
      </c>
      <c r="B15" s="330" t="s">
        <v>255</v>
      </c>
      <c r="C15" s="108" t="s">
        <v>256</v>
      </c>
      <c r="D15" s="360"/>
      <c r="E15" s="103" t="s">
        <v>43</v>
      </c>
      <c r="F15" s="735" t="s">
        <v>131</v>
      </c>
      <c r="G15" s="736"/>
      <c r="H15" s="736"/>
      <c r="I15" s="736"/>
      <c r="J15" s="736"/>
      <c r="K15" s="736"/>
      <c r="L15" s="736"/>
      <c r="M15" s="736"/>
      <c r="N15" s="736"/>
      <c r="O15" s="736"/>
      <c r="P15" s="736"/>
      <c r="Q15" s="736"/>
      <c r="R15" s="736"/>
      <c r="S15" s="736"/>
      <c r="T15" s="737"/>
      <c r="U15" s="332">
        <v>18400000</v>
      </c>
      <c r="V15" s="332">
        <f>+U15/20</f>
        <v>920000</v>
      </c>
      <c r="W15" s="352"/>
      <c r="X15" s="352"/>
      <c r="Y15" s="332"/>
      <c r="Z15" s="332"/>
      <c r="AA15" s="332"/>
      <c r="AB15" s="332">
        <v>0</v>
      </c>
      <c r="AC15" s="332">
        <f>U15</f>
        <v>18400000</v>
      </c>
      <c r="AD15" s="353">
        <f>SUM(AB15:AC15)</f>
        <v>18400000</v>
      </c>
      <c r="AE15" s="354">
        <v>35</v>
      </c>
      <c r="AF15" s="361"/>
    </row>
    <row r="16" spans="1:33" s="74" customFormat="1" ht="22.95" customHeight="1" x14ac:dyDescent="0.25">
      <c r="A16" s="356" t="s">
        <v>138</v>
      </c>
      <c r="B16" s="357"/>
      <c r="C16" s="143"/>
      <c r="D16" s="144"/>
      <c r="E16" s="144"/>
      <c r="F16" s="144"/>
      <c r="G16" s="144"/>
      <c r="H16" s="144"/>
      <c r="I16" s="144"/>
      <c r="J16" s="144"/>
      <c r="K16" s="144"/>
      <c r="L16" s="144"/>
      <c r="M16" s="144"/>
      <c r="N16" s="144"/>
      <c r="O16" s="144"/>
      <c r="P16" s="144"/>
      <c r="Q16" s="144"/>
      <c r="R16" s="144"/>
      <c r="S16" s="144"/>
      <c r="T16" s="144"/>
      <c r="U16" s="21">
        <f>SUM(U15:U15)</f>
        <v>18400000</v>
      </c>
      <c r="V16" s="21">
        <f>SUM(V15:V15)</f>
        <v>920000</v>
      </c>
      <c r="W16" s="21"/>
      <c r="X16" s="21">
        <f t="shared" ref="X16:AD16" si="1">SUM(X15:X15)</f>
        <v>0</v>
      </c>
      <c r="Y16" s="21">
        <f t="shared" si="1"/>
        <v>0</v>
      </c>
      <c r="Z16" s="21">
        <f t="shared" si="1"/>
        <v>0</v>
      </c>
      <c r="AA16" s="21">
        <f t="shared" si="1"/>
        <v>0</v>
      </c>
      <c r="AB16" s="21">
        <f t="shared" si="1"/>
        <v>0</v>
      </c>
      <c r="AC16" s="21">
        <f t="shared" si="1"/>
        <v>18400000</v>
      </c>
      <c r="AD16" s="21">
        <f t="shared" si="1"/>
        <v>18400000</v>
      </c>
      <c r="AE16" s="358"/>
      <c r="AF16" s="146"/>
    </row>
    <row r="17" spans="1:32" x14ac:dyDescent="0.25">
      <c r="A17" s="9"/>
      <c r="B17" s="158"/>
      <c r="C17" s="159"/>
      <c r="D17" s="117"/>
      <c r="E17" s="117"/>
      <c r="F17" s="117"/>
      <c r="G17" s="117"/>
      <c r="H17" s="117"/>
      <c r="I17" s="117"/>
      <c r="J17" s="117"/>
      <c r="K17" s="117"/>
      <c r="L17" s="117"/>
      <c r="M17" s="117"/>
      <c r="N17" s="117"/>
      <c r="O17" s="117"/>
      <c r="P17" s="117"/>
      <c r="Q17" s="117"/>
      <c r="R17" s="117"/>
      <c r="S17" s="117"/>
      <c r="T17" s="117"/>
      <c r="U17" s="156"/>
      <c r="V17" s="156"/>
      <c r="W17" s="122"/>
      <c r="X17" s="155"/>
      <c r="Y17" s="157"/>
      <c r="Z17" s="122"/>
      <c r="AA17" s="122"/>
      <c r="AB17" s="156"/>
      <c r="AC17" s="156"/>
      <c r="AD17" s="156"/>
      <c r="AE17" s="154"/>
      <c r="AF17" s="154"/>
    </row>
    <row r="18" spans="1:32" s="74" customFormat="1" ht="22.95" customHeight="1" x14ac:dyDescent="0.25">
      <c r="A18" s="356" t="s">
        <v>257</v>
      </c>
      <c r="B18" s="357"/>
      <c r="C18" s="152"/>
      <c r="D18" s="152"/>
      <c r="E18" s="152"/>
      <c r="F18" s="152"/>
      <c r="G18" s="152"/>
      <c r="H18" s="152"/>
      <c r="I18" s="152"/>
      <c r="J18" s="152"/>
      <c r="K18" s="152"/>
      <c r="L18" s="152"/>
      <c r="M18" s="152"/>
      <c r="N18" s="152"/>
      <c r="O18" s="152"/>
      <c r="P18" s="152"/>
      <c r="Q18" s="152"/>
      <c r="R18" s="152"/>
      <c r="S18" s="152"/>
      <c r="T18" s="153"/>
      <c r="U18" s="21">
        <f>+U13+U16</f>
        <v>34860000</v>
      </c>
      <c r="V18" s="21">
        <f>+V13+V16</f>
        <v>1743000</v>
      </c>
      <c r="W18" s="21"/>
      <c r="X18" s="21">
        <f t="shared" ref="X18:AD18" si="2">+X13+X16</f>
        <v>0</v>
      </c>
      <c r="Y18" s="21">
        <f t="shared" si="2"/>
        <v>0</v>
      </c>
      <c r="Z18" s="21">
        <f t="shared" si="2"/>
        <v>0</v>
      </c>
      <c r="AA18" s="21">
        <f t="shared" si="2"/>
        <v>0</v>
      </c>
      <c r="AB18" s="21">
        <f t="shared" si="2"/>
        <v>16300000</v>
      </c>
      <c r="AC18" s="21">
        <f t="shared" si="2"/>
        <v>18560000</v>
      </c>
      <c r="AD18" s="21">
        <f t="shared" si="2"/>
        <v>34860000</v>
      </c>
      <c r="AE18" s="154"/>
      <c r="AF18" s="154"/>
    </row>
    <row r="19" spans="1:32" x14ac:dyDescent="0.25">
      <c r="A19" s="9"/>
      <c r="B19" s="158"/>
      <c r="C19" s="159"/>
      <c r="D19" s="117"/>
      <c r="E19" s="117"/>
      <c r="F19" s="117"/>
      <c r="G19" s="117"/>
      <c r="H19" s="117"/>
      <c r="I19" s="117"/>
      <c r="J19" s="117"/>
      <c r="K19" s="117"/>
      <c r="L19" s="117"/>
      <c r="M19" s="117"/>
      <c r="N19" s="117"/>
      <c r="O19" s="117"/>
      <c r="P19" s="117"/>
      <c r="Q19" s="117"/>
      <c r="R19" s="117"/>
      <c r="S19" s="117"/>
      <c r="T19" s="117"/>
      <c r="U19" s="156"/>
      <c r="V19" s="156"/>
      <c r="W19" s="122"/>
      <c r="X19" s="155"/>
      <c r="Y19" s="157"/>
      <c r="Z19" s="122"/>
      <c r="AA19" s="122"/>
      <c r="AB19" s="156"/>
      <c r="AC19" s="156"/>
      <c r="AD19" s="156"/>
      <c r="AE19" s="154"/>
      <c r="AF19" s="154"/>
    </row>
    <row r="20" spans="1:32" ht="29.4" customHeight="1" x14ac:dyDescent="0.25">
      <c r="A20" s="601" t="s">
        <v>240</v>
      </c>
      <c r="B20" s="601"/>
      <c r="C20" s="601"/>
      <c r="D20" s="601"/>
      <c r="E20" s="601"/>
      <c r="F20" s="601"/>
      <c r="G20" s="601"/>
      <c r="H20" s="601"/>
      <c r="I20" s="601"/>
      <c r="J20" s="601"/>
      <c r="K20" s="601"/>
      <c r="L20" s="601"/>
      <c r="M20" s="601"/>
      <c r="N20" s="601"/>
      <c r="O20" s="601"/>
      <c r="P20" s="601"/>
      <c r="Q20" s="601"/>
      <c r="R20" s="117"/>
      <c r="S20" s="117"/>
      <c r="T20" s="117"/>
      <c r="U20" s="156"/>
      <c r="V20" s="156"/>
      <c r="W20" s="122"/>
      <c r="X20" s="155"/>
      <c r="Y20" s="157"/>
      <c r="Z20" s="122"/>
      <c r="AA20" s="122"/>
      <c r="AB20" s="156"/>
      <c r="AC20" s="156"/>
      <c r="AD20" s="156"/>
      <c r="AE20" s="154"/>
      <c r="AF20" s="154"/>
    </row>
    <row r="21" spans="1:32" x14ac:dyDescent="0.25">
      <c r="A21" s="9"/>
      <c r="B21" s="158"/>
      <c r="C21" s="159"/>
      <c r="D21" s="117"/>
      <c r="E21" s="117"/>
      <c r="F21" s="117"/>
      <c r="G21" s="117"/>
      <c r="H21" s="117"/>
      <c r="I21" s="117"/>
      <c r="J21" s="117"/>
      <c r="K21" s="117"/>
      <c r="L21" s="117"/>
      <c r="M21" s="117"/>
      <c r="N21" s="117"/>
      <c r="O21" s="117"/>
      <c r="P21" s="117"/>
      <c r="Q21" s="117"/>
      <c r="R21" s="117"/>
      <c r="S21" s="117"/>
      <c r="T21" s="117"/>
      <c r="U21" s="156"/>
      <c r="V21" s="156"/>
      <c r="W21" s="122"/>
      <c r="X21" s="155"/>
      <c r="Y21" s="157"/>
      <c r="Z21" s="122"/>
      <c r="AA21" s="122"/>
      <c r="AB21" s="156"/>
      <c r="AC21" s="156"/>
      <c r="AD21" s="156"/>
      <c r="AE21" s="154"/>
      <c r="AF21" s="154"/>
    </row>
    <row r="22" spans="1:32" x14ac:dyDescent="0.25">
      <c r="A22" s="11"/>
      <c r="B22" s="160"/>
      <c r="C22" s="161"/>
      <c r="D22" s="519" t="s">
        <v>141</v>
      </c>
      <c r="E22" s="520"/>
      <c r="F22" s="520"/>
      <c r="G22" s="520"/>
      <c r="H22" s="520"/>
      <c r="I22" s="520"/>
      <c r="J22" s="521"/>
      <c r="K22" s="522" t="s">
        <v>142</v>
      </c>
      <c r="L22" s="523"/>
      <c r="M22" s="522" t="s">
        <v>14</v>
      </c>
      <c r="N22" s="523"/>
      <c r="O22" s="161"/>
      <c r="P22" s="161"/>
      <c r="Q22" s="161"/>
      <c r="R22" s="161"/>
      <c r="S22" s="161"/>
      <c r="T22" s="161"/>
      <c r="U22" s="162"/>
      <c r="V22" s="161"/>
      <c r="W22" s="161"/>
      <c r="X22" s="163"/>
      <c r="Y22" s="141"/>
      <c r="Z22" s="164"/>
      <c r="AA22" s="11"/>
      <c r="AB22" s="165"/>
      <c r="AC22" s="165"/>
      <c r="AD22" s="165"/>
      <c r="AE22" s="141"/>
      <c r="AF22" s="166"/>
    </row>
    <row r="23" spans="1:32" x14ac:dyDescent="0.25">
      <c r="A23" s="11"/>
      <c r="B23" s="160"/>
      <c r="C23" s="161"/>
      <c r="D23" s="527" t="s">
        <v>119</v>
      </c>
      <c r="E23" s="528"/>
      <c r="F23" s="528"/>
      <c r="G23" s="528"/>
      <c r="H23" s="528"/>
      <c r="I23" s="528"/>
      <c r="J23" s="529"/>
      <c r="K23" s="524"/>
      <c r="L23" s="525"/>
      <c r="M23" s="526"/>
      <c r="N23" s="525"/>
      <c r="O23" s="161"/>
      <c r="P23" s="161"/>
      <c r="Q23" s="161"/>
      <c r="R23" s="161"/>
      <c r="S23" s="161"/>
      <c r="T23" s="161"/>
      <c r="U23" s="167"/>
      <c r="V23" s="161"/>
      <c r="W23" s="161"/>
      <c r="X23" s="163"/>
      <c r="Y23" s="141"/>
      <c r="Z23" s="141"/>
      <c r="AA23" s="141"/>
      <c r="AB23" s="141"/>
      <c r="AC23" s="166"/>
      <c r="AD23" s="141"/>
      <c r="AE23" s="141"/>
      <c r="AF23" s="141"/>
    </row>
    <row r="24" spans="1:32" x14ac:dyDescent="0.25">
      <c r="A24" s="11"/>
      <c r="B24" s="160"/>
      <c r="C24" s="161"/>
      <c r="D24" s="168" t="s">
        <v>143</v>
      </c>
      <c r="E24" s="519" t="s">
        <v>144</v>
      </c>
      <c r="F24" s="520"/>
      <c r="G24" s="520"/>
      <c r="H24" s="520"/>
      <c r="I24" s="521"/>
      <c r="J24" s="168" t="s">
        <v>145</v>
      </c>
      <c r="K24" s="531" t="s">
        <v>51</v>
      </c>
      <c r="L24" s="532"/>
      <c r="M24" s="519" t="s">
        <v>146</v>
      </c>
      <c r="N24" s="521"/>
      <c r="O24" s="161"/>
      <c r="P24" s="161"/>
      <c r="Q24" s="161"/>
      <c r="R24" s="161"/>
      <c r="S24" s="161"/>
      <c r="T24" s="161"/>
      <c r="U24" s="169"/>
      <c r="V24" s="169"/>
      <c r="W24" s="161"/>
      <c r="X24" s="362"/>
      <c r="Y24" s="141"/>
      <c r="Z24" s="141"/>
      <c r="AA24" s="141"/>
      <c r="AB24" s="141"/>
      <c r="AC24" s="35"/>
      <c r="AD24" s="141"/>
      <c r="AE24" s="141"/>
      <c r="AF24" s="141"/>
    </row>
    <row r="25" spans="1:32" x14ac:dyDescent="0.25">
      <c r="A25" s="11"/>
      <c r="B25" s="160"/>
      <c r="C25" s="161"/>
      <c r="D25" s="168" t="s">
        <v>147</v>
      </c>
      <c r="E25" s="519" t="s">
        <v>148</v>
      </c>
      <c r="F25" s="520"/>
      <c r="G25" s="520"/>
      <c r="H25" s="520"/>
      <c r="I25" s="521"/>
      <c r="J25" s="168" t="s">
        <v>149</v>
      </c>
      <c r="K25" s="531" t="s">
        <v>51</v>
      </c>
      <c r="L25" s="532"/>
      <c r="M25" s="519" t="s">
        <v>150</v>
      </c>
      <c r="N25" s="521"/>
      <c r="O25" s="161"/>
      <c r="P25" s="161"/>
      <c r="Q25" s="161"/>
      <c r="R25" s="161"/>
      <c r="S25" s="161"/>
      <c r="T25" s="161"/>
      <c r="U25" s="169"/>
      <c r="V25" s="169"/>
      <c r="W25" s="161"/>
      <c r="X25" s="362"/>
      <c r="Y25" s="141"/>
      <c r="Z25" s="141"/>
      <c r="AA25" s="141"/>
      <c r="AB25" s="141"/>
      <c r="AC25" s="35"/>
      <c r="AD25" s="141"/>
      <c r="AE25" s="141"/>
      <c r="AF25" s="141"/>
    </row>
    <row r="26" spans="1:32" x14ac:dyDescent="0.25">
      <c r="A26" s="11"/>
      <c r="B26" s="160"/>
      <c r="C26" s="161"/>
      <c r="D26" s="108" t="s">
        <v>151</v>
      </c>
      <c r="E26" s="519" t="s">
        <v>152</v>
      </c>
      <c r="F26" s="520"/>
      <c r="G26" s="520"/>
      <c r="H26" s="520"/>
      <c r="I26" s="521"/>
      <c r="J26" s="108" t="s">
        <v>153</v>
      </c>
      <c r="K26" s="531" t="s">
        <v>154</v>
      </c>
      <c r="L26" s="532"/>
      <c r="M26" s="519" t="s">
        <v>43</v>
      </c>
      <c r="N26" s="521"/>
      <c r="O26" s="170"/>
      <c r="P26" s="171"/>
      <c r="Q26" s="171"/>
      <c r="R26" s="171"/>
      <c r="S26" s="171"/>
      <c r="T26" s="172"/>
      <c r="U26" s="11"/>
      <c r="V26" s="161"/>
      <c r="W26" s="161"/>
      <c r="X26" s="362"/>
      <c r="Y26" s="141"/>
      <c r="Z26" s="141"/>
      <c r="AA26" s="363"/>
      <c r="AB26" s="169"/>
      <c r="AC26" s="169"/>
      <c r="AD26" s="169"/>
      <c r="AE26" s="141"/>
      <c r="AF26" s="141"/>
    </row>
    <row r="27" spans="1:32" x14ac:dyDescent="0.25">
      <c r="A27" s="11"/>
      <c r="B27" s="160"/>
      <c r="C27" s="161"/>
      <c r="D27" s="108" t="s">
        <v>155</v>
      </c>
      <c r="E27" s="519" t="s">
        <v>156</v>
      </c>
      <c r="F27" s="520"/>
      <c r="G27" s="520"/>
      <c r="H27" s="520"/>
      <c r="I27" s="521"/>
      <c r="J27" s="108" t="s">
        <v>157</v>
      </c>
      <c r="K27" s="531" t="s">
        <v>154</v>
      </c>
      <c r="L27" s="532"/>
      <c r="M27" s="519" t="s">
        <v>43</v>
      </c>
      <c r="N27" s="521"/>
      <c r="O27" s="172"/>
      <c r="P27" s="172"/>
      <c r="Q27" s="172"/>
      <c r="R27" s="172"/>
      <c r="S27" s="172"/>
      <c r="T27" s="172"/>
      <c r="U27" s="172"/>
      <c r="V27" s="161"/>
      <c r="W27" s="161"/>
      <c r="X27" s="362"/>
      <c r="Y27" s="141"/>
      <c r="Z27" s="141"/>
      <c r="AA27" s="141"/>
      <c r="AB27" s="295"/>
      <c r="AC27" s="295"/>
      <c r="AD27" s="295"/>
      <c r="AE27" s="141"/>
      <c r="AF27" s="141"/>
    </row>
    <row r="28" spans="1:32" x14ac:dyDescent="0.25">
      <c r="A28" s="11"/>
      <c r="B28" s="160"/>
      <c r="C28" s="161"/>
      <c r="D28" s="108" t="s">
        <v>158</v>
      </c>
      <c r="E28" s="519" t="s">
        <v>159</v>
      </c>
      <c r="F28" s="520"/>
      <c r="G28" s="520"/>
      <c r="H28" s="520"/>
      <c r="I28" s="521"/>
      <c r="J28" s="108" t="s">
        <v>160</v>
      </c>
      <c r="K28" s="531" t="s">
        <v>154</v>
      </c>
      <c r="L28" s="532"/>
      <c r="M28" s="519" t="s">
        <v>43</v>
      </c>
      <c r="N28" s="521"/>
      <c r="O28" s="9"/>
      <c r="P28" s="9"/>
      <c r="Q28" s="9"/>
      <c r="R28" s="9"/>
      <c r="S28" s="9"/>
      <c r="T28" s="172"/>
      <c r="U28" s="172"/>
      <c r="V28" s="161"/>
      <c r="W28" s="161"/>
      <c r="X28" s="362"/>
      <c r="Y28" s="141"/>
      <c r="Z28" s="141"/>
      <c r="AA28" s="141"/>
      <c r="AB28" s="141"/>
      <c r="AC28" s="364"/>
      <c r="AD28" s="141"/>
      <c r="AE28" s="141"/>
      <c r="AF28" s="141"/>
    </row>
    <row r="29" spans="1:32" x14ac:dyDescent="0.25">
      <c r="A29" s="11"/>
      <c r="B29" s="160"/>
      <c r="C29" s="161"/>
      <c r="D29" s="108" t="s">
        <v>161</v>
      </c>
      <c r="E29" s="519" t="s">
        <v>162</v>
      </c>
      <c r="F29" s="520"/>
      <c r="G29" s="520"/>
      <c r="H29" s="520"/>
      <c r="I29" s="521"/>
      <c r="J29" s="108" t="s">
        <v>163</v>
      </c>
      <c r="K29" s="533" t="s">
        <v>51</v>
      </c>
      <c r="L29" s="532"/>
      <c r="M29" s="519" t="s">
        <v>164</v>
      </c>
      <c r="N29" s="521"/>
      <c r="O29" s="173"/>
      <c r="P29" s="172"/>
      <c r="Q29" s="172"/>
      <c r="R29" s="172"/>
      <c r="S29" s="172"/>
      <c r="T29" s="172"/>
      <c r="U29" s="172"/>
      <c r="V29" s="161"/>
      <c r="W29" s="161"/>
      <c r="X29" s="362"/>
      <c r="Y29" s="141"/>
      <c r="Z29" s="141"/>
      <c r="AA29" s="141"/>
      <c r="AB29" s="364"/>
      <c r="AC29" s="364"/>
      <c r="AD29" s="364"/>
      <c r="AE29" s="141"/>
      <c r="AF29" s="141"/>
    </row>
    <row r="30" spans="1:32" x14ac:dyDescent="0.25">
      <c r="A30" s="11"/>
      <c r="B30" s="160"/>
      <c r="C30" s="161"/>
      <c r="D30" s="527" t="s">
        <v>165</v>
      </c>
      <c r="E30" s="528"/>
      <c r="F30" s="528"/>
      <c r="G30" s="528"/>
      <c r="H30" s="528"/>
      <c r="I30" s="528"/>
      <c r="J30" s="529"/>
      <c r="K30" s="528"/>
      <c r="L30" s="528"/>
      <c r="M30" s="528"/>
      <c r="N30" s="529"/>
      <c r="O30" s="11"/>
      <c r="P30" s="173"/>
      <c r="Q30" s="173"/>
      <c r="R30" s="173"/>
      <c r="S30" s="173"/>
      <c r="T30" s="161"/>
      <c r="U30" s="161"/>
      <c r="V30" s="161"/>
      <c r="W30" s="161"/>
      <c r="X30" s="362"/>
      <c r="Y30" s="141"/>
      <c r="Z30" s="141"/>
      <c r="AA30" s="141"/>
      <c r="AB30" s="141"/>
      <c r="AC30" s="141"/>
      <c r="AD30" s="141"/>
      <c r="AE30" s="141"/>
      <c r="AF30" s="141"/>
    </row>
    <row r="31" spans="1:32" x14ac:dyDescent="0.25">
      <c r="A31" s="11"/>
      <c r="B31" s="160"/>
      <c r="C31" s="161"/>
      <c r="D31" s="108" t="s">
        <v>166</v>
      </c>
      <c r="E31" s="519" t="s">
        <v>167</v>
      </c>
      <c r="F31" s="520"/>
      <c r="G31" s="520"/>
      <c r="H31" s="520"/>
      <c r="I31" s="521"/>
      <c r="J31" s="108" t="s">
        <v>168</v>
      </c>
      <c r="K31" s="533" t="s">
        <v>51</v>
      </c>
      <c r="L31" s="532"/>
      <c r="M31" s="519" t="s">
        <v>169</v>
      </c>
      <c r="N31" s="521"/>
      <c r="O31" s="172"/>
      <c r="P31" s="172"/>
      <c r="Q31" s="172"/>
      <c r="R31" s="172"/>
      <c r="S31" s="172"/>
      <c r="T31" s="161"/>
      <c r="U31" s="161"/>
      <c r="V31" s="161"/>
      <c r="W31" s="161"/>
      <c r="X31" s="362"/>
      <c r="Y31" s="141"/>
      <c r="Z31" s="141"/>
      <c r="AA31" s="141"/>
      <c r="AB31" s="141"/>
      <c r="AC31" s="141"/>
      <c r="AD31" s="141"/>
      <c r="AE31" s="141"/>
      <c r="AF31" s="141"/>
    </row>
    <row r="32" spans="1:32" x14ac:dyDescent="0.25">
      <c r="A32" s="11"/>
      <c r="B32" s="160"/>
      <c r="C32" s="161"/>
      <c r="D32" s="108"/>
      <c r="E32" s="519" t="s">
        <v>162</v>
      </c>
      <c r="F32" s="520"/>
      <c r="G32" s="520"/>
      <c r="H32" s="520"/>
      <c r="I32" s="521"/>
      <c r="J32" s="108" t="s">
        <v>163</v>
      </c>
      <c r="K32" s="533" t="s">
        <v>170</v>
      </c>
      <c r="L32" s="532"/>
      <c r="M32" s="469" t="s">
        <v>50</v>
      </c>
      <c r="N32" s="469"/>
      <c r="O32" s="173"/>
      <c r="P32" s="173"/>
      <c r="Q32" s="173"/>
      <c r="R32" s="173"/>
      <c r="S32" s="173"/>
      <c r="T32" s="161"/>
      <c r="U32" s="161"/>
      <c r="V32" s="161"/>
      <c r="W32" s="161"/>
      <c r="X32" s="362"/>
      <c r="Y32" s="141"/>
      <c r="Z32" s="141"/>
      <c r="AA32" s="141"/>
      <c r="AB32" s="141"/>
      <c r="AC32" s="141"/>
      <c r="AD32" s="141"/>
      <c r="AE32" s="141"/>
      <c r="AF32" s="141"/>
    </row>
    <row r="33" spans="1:32" x14ac:dyDescent="0.25">
      <c r="A33" s="11"/>
      <c r="B33" s="160"/>
      <c r="C33" s="161"/>
      <c r="D33" s="172"/>
      <c r="E33" s="172"/>
      <c r="F33" s="172"/>
      <c r="G33" s="172"/>
      <c r="H33" s="172"/>
      <c r="I33" s="172"/>
      <c r="J33" s="172"/>
      <c r="K33" s="174"/>
      <c r="L33" s="174"/>
      <c r="M33" s="105"/>
      <c r="N33" s="105"/>
      <c r="O33" s="173"/>
      <c r="P33" s="173"/>
      <c r="Q33" s="173"/>
      <c r="R33" s="173"/>
      <c r="S33" s="173"/>
      <c r="T33" s="161"/>
      <c r="U33" s="161"/>
      <c r="V33" s="161"/>
      <c r="W33" s="161"/>
      <c r="X33" s="362"/>
      <c r="Y33" s="141"/>
      <c r="Z33" s="141"/>
      <c r="AA33" s="141"/>
      <c r="AB33" s="141"/>
      <c r="AC33" s="141"/>
      <c r="AD33" s="141"/>
      <c r="AE33" s="141"/>
      <c r="AF33" s="141"/>
    </row>
    <row r="34" spans="1:32" x14ac:dyDescent="0.25">
      <c r="A34" s="11"/>
      <c r="B34" s="160"/>
      <c r="C34" s="175"/>
      <c r="D34" s="175"/>
      <c r="E34" s="175"/>
      <c r="F34" s="175"/>
      <c r="G34" s="175"/>
      <c r="H34" s="175"/>
      <c r="I34" s="175"/>
      <c r="J34" s="175"/>
      <c r="K34" s="175"/>
      <c r="L34" s="175"/>
      <c r="M34" s="175"/>
      <c r="N34" s="175"/>
      <c r="O34" s="175"/>
      <c r="P34" s="175"/>
      <c r="Q34" s="175"/>
      <c r="R34" s="175"/>
      <c r="S34" s="175"/>
      <c r="T34" s="175"/>
      <c r="U34" s="175"/>
      <c r="V34" s="175"/>
      <c r="W34" s="175"/>
      <c r="X34" s="176"/>
      <c r="Y34" s="141"/>
      <c r="Z34" s="141"/>
      <c r="AA34" s="11"/>
      <c r="AB34" s="11"/>
      <c r="AC34" s="11"/>
      <c r="AD34" s="11"/>
      <c r="AE34" s="11"/>
      <c r="AF34" s="11"/>
    </row>
    <row r="35" spans="1:32" x14ac:dyDescent="0.25">
      <c r="A35" s="11"/>
      <c r="B35" s="534" t="s">
        <v>41</v>
      </c>
      <c r="C35" s="466"/>
      <c r="D35" s="466"/>
      <c r="E35" s="466"/>
      <c r="F35" s="466"/>
      <c r="G35" s="535"/>
      <c r="H35" s="175"/>
      <c r="I35" s="175"/>
      <c r="J35" s="175"/>
      <c r="K35" s="175"/>
      <c r="L35" s="175"/>
      <c r="M35" s="175"/>
      <c r="N35" s="175"/>
      <c r="O35" s="175"/>
      <c r="P35" s="175"/>
      <c r="Q35" s="175"/>
      <c r="R35" s="175"/>
      <c r="S35" s="175"/>
      <c r="T35" s="175"/>
      <c r="U35" s="175"/>
      <c r="V35" s="175"/>
      <c r="W35" s="175"/>
      <c r="X35" s="176"/>
      <c r="Y35" s="11"/>
      <c r="Z35" s="11"/>
      <c r="AA35" s="11"/>
      <c r="AB35" s="11"/>
      <c r="AC35" s="11"/>
      <c r="AD35" s="11"/>
      <c r="AE35" s="11"/>
      <c r="AF35" s="11"/>
    </row>
    <row r="36" spans="1:32" x14ac:dyDescent="0.25">
      <c r="A36" s="11"/>
      <c r="B36" s="602" t="s">
        <v>242</v>
      </c>
      <c r="C36" s="603"/>
      <c r="D36" s="603"/>
      <c r="E36" s="603"/>
      <c r="F36" s="603"/>
      <c r="G36" s="604"/>
      <c r="H36" s="175"/>
      <c r="I36" s="177"/>
      <c r="J36" s="177"/>
      <c r="K36" s="177"/>
      <c r="L36" s="177"/>
      <c r="M36" s="177"/>
      <c r="N36" s="177"/>
      <c r="O36" s="177"/>
      <c r="P36" s="177"/>
      <c r="Q36" s="177"/>
      <c r="R36" s="177"/>
      <c r="S36" s="177"/>
      <c r="T36" s="171"/>
      <c r="U36" s="171"/>
      <c r="V36" s="175"/>
      <c r="W36" s="175"/>
      <c r="X36" s="176"/>
      <c r="Y36" s="11"/>
      <c r="Z36" s="11"/>
      <c r="AA36" s="11"/>
      <c r="AB36" s="11"/>
      <c r="AC36" s="11"/>
      <c r="AD36" s="11"/>
      <c r="AE36" s="11"/>
      <c r="AF36" s="11"/>
    </row>
    <row r="37" spans="1:32" x14ac:dyDescent="0.25">
      <c r="A37" s="11"/>
      <c r="B37" s="365"/>
      <c r="C37" s="172"/>
      <c r="D37" s="172"/>
      <c r="E37" s="172"/>
      <c r="F37" s="172"/>
      <c r="G37" s="366"/>
      <c r="H37" s="175"/>
      <c r="I37" s="177"/>
      <c r="J37" s="177"/>
      <c r="K37" s="177"/>
      <c r="L37" s="177"/>
      <c r="M37" s="177"/>
      <c r="N37" s="177"/>
      <c r="O37" s="177"/>
      <c r="P37" s="177"/>
      <c r="Q37" s="177"/>
      <c r="R37" s="177"/>
      <c r="S37" s="177"/>
      <c r="T37" s="171"/>
      <c r="U37" s="171"/>
      <c r="V37" s="175"/>
      <c r="W37" s="175"/>
      <c r="X37" s="176"/>
      <c r="Y37" s="11"/>
      <c r="Z37" s="11"/>
      <c r="AA37" s="11"/>
      <c r="AB37" s="11"/>
      <c r="AC37" s="11"/>
      <c r="AD37" s="11"/>
      <c r="AE37" s="11"/>
      <c r="AF37" s="11"/>
    </row>
    <row r="38" spans="1:32" x14ac:dyDescent="0.25">
      <c r="A38" s="11"/>
      <c r="B38" s="365"/>
      <c r="C38" s="172"/>
      <c r="D38" s="172"/>
      <c r="E38" s="172"/>
      <c r="F38" s="172"/>
      <c r="G38" s="366"/>
      <c r="H38" s="175"/>
      <c r="I38" s="177"/>
      <c r="J38" s="177"/>
      <c r="K38" s="177"/>
      <c r="L38" s="177"/>
      <c r="M38" s="177"/>
      <c r="N38" s="177"/>
      <c r="O38" s="177"/>
      <c r="P38" s="177"/>
      <c r="Q38" s="177"/>
      <c r="R38" s="177"/>
      <c r="S38" s="177"/>
      <c r="T38" s="171"/>
      <c r="U38" s="171"/>
      <c r="V38" s="175"/>
      <c r="W38" s="175"/>
      <c r="X38" s="176"/>
      <c r="Y38" s="11"/>
      <c r="Z38" s="11"/>
      <c r="AA38" s="11"/>
      <c r="AB38" s="11"/>
      <c r="AC38" s="11"/>
      <c r="AD38" s="11"/>
      <c r="AE38" s="11"/>
      <c r="AF38" s="11"/>
    </row>
    <row r="39" spans="1:32" x14ac:dyDescent="0.25">
      <c r="A39" s="11"/>
      <c r="B39" s="365"/>
      <c r="C39" s="172"/>
      <c r="D39" s="172"/>
      <c r="E39" s="172"/>
      <c r="F39" s="172"/>
      <c r="G39" s="366"/>
      <c r="H39" s="175"/>
      <c r="I39" s="175"/>
      <c r="J39" s="175"/>
      <c r="K39" s="175"/>
      <c r="L39" s="175"/>
      <c r="M39" s="175"/>
      <c r="N39" s="175"/>
      <c r="O39" s="175"/>
      <c r="P39" s="175"/>
      <c r="Q39" s="175"/>
      <c r="R39" s="175"/>
      <c r="S39" s="175"/>
      <c r="T39" s="175"/>
      <c r="U39" s="175"/>
      <c r="V39" s="175"/>
      <c r="W39" s="175"/>
      <c r="X39" s="176"/>
      <c r="Y39" s="11"/>
      <c r="Z39" s="11"/>
      <c r="AA39" s="11"/>
      <c r="AB39" s="11"/>
      <c r="AC39" s="11"/>
      <c r="AD39" s="11"/>
      <c r="AE39" s="11"/>
      <c r="AF39" s="11"/>
    </row>
    <row r="40" spans="1:32" x14ac:dyDescent="0.25">
      <c r="A40" s="11"/>
      <c r="B40" s="602" t="s">
        <v>243</v>
      </c>
      <c r="C40" s="603"/>
      <c r="D40" s="603"/>
      <c r="E40" s="603"/>
      <c r="F40" s="603"/>
      <c r="G40" s="604"/>
      <c r="H40" s="175"/>
      <c r="I40" s="175"/>
      <c r="J40" s="175"/>
      <c r="K40" s="175"/>
      <c r="L40" s="175"/>
      <c r="M40" s="175"/>
      <c r="N40" s="175"/>
      <c r="O40" s="175"/>
      <c r="P40" s="175"/>
      <c r="Q40" s="175"/>
      <c r="R40" s="175"/>
      <c r="S40" s="175"/>
      <c r="T40" s="175"/>
      <c r="U40" s="175"/>
      <c r="V40" s="175"/>
      <c r="W40" s="175"/>
      <c r="X40" s="176"/>
      <c r="Y40" s="11"/>
      <c r="Z40" s="11"/>
      <c r="AA40" s="11"/>
      <c r="AB40" s="11"/>
      <c r="AC40" s="11"/>
      <c r="AD40" s="11"/>
      <c r="AE40" s="11"/>
      <c r="AF40" s="11"/>
    </row>
    <row r="41" spans="1:32" x14ac:dyDescent="0.25">
      <c r="A41" s="11"/>
      <c r="B41" s="544" t="s">
        <v>244</v>
      </c>
      <c r="C41" s="545"/>
      <c r="D41" s="545"/>
      <c r="E41" s="545"/>
      <c r="F41" s="545"/>
      <c r="G41" s="546"/>
      <c r="H41" s="175"/>
      <c r="I41" s="175"/>
      <c r="J41" s="175"/>
      <c r="K41" s="175"/>
      <c r="L41" s="175"/>
      <c r="M41" s="175"/>
      <c r="N41" s="175"/>
      <c r="O41" s="175"/>
      <c r="P41" s="175"/>
      <c r="Q41" s="175"/>
      <c r="R41" s="175"/>
      <c r="S41" s="175"/>
      <c r="T41" s="175"/>
      <c r="U41" s="175"/>
      <c r="V41" s="175"/>
      <c r="W41" s="175"/>
      <c r="X41" s="176"/>
      <c r="Y41" s="11"/>
      <c r="Z41" s="11"/>
      <c r="AA41" s="11"/>
      <c r="AB41" s="11"/>
      <c r="AC41" s="11"/>
      <c r="AD41" s="11"/>
      <c r="AE41" s="11"/>
      <c r="AF41" s="11"/>
    </row>
  </sheetData>
  <mergeCells count="73">
    <mergeCell ref="B35:G35"/>
    <mergeCell ref="B36:G36"/>
    <mergeCell ref="B40:G40"/>
    <mergeCell ref="B41:G41"/>
    <mergeCell ref="D30:J30"/>
    <mergeCell ref="K30:N30"/>
    <mergeCell ref="E31:I31"/>
    <mergeCell ref="K31:L31"/>
    <mergeCell ref="M31:N31"/>
    <mergeCell ref="E32:I32"/>
    <mergeCell ref="K32:L32"/>
    <mergeCell ref="M32:N32"/>
    <mergeCell ref="E28:I28"/>
    <mergeCell ref="K28:L28"/>
    <mergeCell ref="M28:N28"/>
    <mergeCell ref="E29:I29"/>
    <mergeCell ref="K29:L29"/>
    <mergeCell ref="M29:N29"/>
    <mergeCell ref="E26:I26"/>
    <mergeCell ref="K26:L26"/>
    <mergeCell ref="M26:N26"/>
    <mergeCell ref="E27:I27"/>
    <mergeCell ref="K27:L27"/>
    <mergeCell ref="M27:N27"/>
    <mergeCell ref="E24:I24"/>
    <mergeCell ref="K24:L24"/>
    <mergeCell ref="M24:N24"/>
    <mergeCell ref="E25:I25"/>
    <mergeCell ref="K25:L25"/>
    <mergeCell ref="M25:N25"/>
    <mergeCell ref="A10:B10"/>
    <mergeCell ref="F11:R11"/>
    <mergeCell ref="F12:R12"/>
    <mergeCell ref="F15:T15"/>
    <mergeCell ref="A20:Q20"/>
    <mergeCell ref="D22:J22"/>
    <mergeCell ref="K22:L23"/>
    <mergeCell ref="M22:N23"/>
    <mergeCell ref="D23:J23"/>
    <mergeCell ref="X7:X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Y7:Y9"/>
    <mergeCell ref="A1:AF1"/>
    <mergeCell ref="A2:AF2"/>
    <mergeCell ref="A3:AF3"/>
    <mergeCell ref="A4:AF4"/>
    <mergeCell ref="A5:AF5"/>
  </mergeCells>
  <printOptions horizontalCentered="1"/>
  <pageMargins left="0.78740157480314965" right="0.78740157480314965" top="0.78740157480314965" bottom="0.78740157480314965" header="0.31496062992125984" footer="0.39370078740157483"/>
  <pageSetup paperSize="5" scale="41" orientation="landscape" r:id="rId1"/>
  <headerFooter>
    <oddFooter>&amp;R&amp;P de &amp;N
&amp;D
PAC 2018. 1ra. Modificicación.
Marzo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86E3B"/>
  </sheetPr>
  <dimension ref="A1:AC45"/>
  <sheetViews>
    <sheetView tabSelected="1" view="pageBreakPreview" zoomScale="83" zoomScaleNormal="100" zoomScaleSheetLayoutView="83" workbookViewId="0">
      <selection sqref="A1:Z1"/>
    </sheetView>
  </sheetViews>
  <sheetFormatPr baseColWidth="10" defaultColWidth="11.44140625" defaultRowHeight="13.2" x14ac:dyDescent="0.25"/>
  <cols>
    <col min="1" max="1" width="4" style="8" bestFit="1" customWidth="1"/>
    <col min="2" max="2" width="32.6640625" style="8" customWidth="1"/>
    <col min="3" max="3" width="9.88671875" style="8" customWidth="1"/>
    <col min="4" max="4" width="9.6640625" style="8" customWidth="1"/>
    <col min="5" max="5" width="12.44140625" style="8" customWidth="1"/>
    <col min="6" max="6" width="12.88671875" style="8" customWidth="1"/>
    <col min="7" max="7" width="9.88671875" style="8" customWidth="1"/>
    <col min="8" max="8" width="12.6640625" style="8" customWidth="1"/>
    <col min="9" max="9" width="14.109375" style="8" customWidth="1"/>
    <col min="10" max="12" width="11.5546875" style="8" customWidth="1"/>
    <col min="13" max="13" width="14.88671875" style="8" customWidth="1"/>
    <col min="14" max="14" width="10.33203125" style="8" customWidth="1"/>
    <col min="15" max="15" width="11.5546875" style="8" customWidth="1"/>
    <col min="16" max="16" width="20.5546875" style="8" customWidth="1"/>
    <col min="17" max="19" width="15.5546875" style="8" customWidth="1"/>
    <col min="20" max="20" width="13.6640625" style="8" bestFit="1" customWidth="1"/>
    <col min="21" max="21" width="12.6640625" style="8" customWidth="1"/>
    <col min="22" max="23" width="14" style="8" customWidth="1"/>
    <col min="24" max="24" width="13.33203125" style="8" customWidth="1"/>
    <col min="25" max="25" width="11.88671875" style="8" customWidth="1"/>
    <col min="26" max="26" width="24.5546875" style="8" customWidth="1"/>
    <col min="27" max="27" width="15" style="41" bestFit="1" customWidth="1"/>
    <col min="28" max="184" width="11.44140625" style="8"/>
    <col min="185" max="185" width="4" style="8" bestFit="1" customWidth="1"/>
    <col min="186" max="186" width="32.6640625" style="8" customWidth="1"/>
    <col min="187" max="187" width="9.88671875" style="8" customWidth="1"/>
    <col min="188" max="188" width="9.6640625" style="8" customWidth="1"/>
    <col min="189" max="189" width="12.44140625" style="8" customWidth="1"/>
    <col min="190" max="190" width="12.88671875" style="8" customWidth="1"/>
    <col min="191" max="191" width="9.88671875" style="8" customWidth="1"/>
    <col min="192" max="192" width="12.6640625" style="8" customWidth="1"/>
    <col min="193" max="193" width="14.109375" style="8" customWidth="1"/>
    <col min="194" max="196" width="11.5546875" style="8" customWidth="1"/>
    <col min="197" max="197" width="13.109375" style="8" customWidth="1"/>
    <col min="198" max="201" width="11.5546875" style="8" customWidth="1"/>
    <col min="202" max="202" width="12.6640625" style="8" bestFit="1" customWidth="1"/>
    <col min="203" max="203" width="15.5546875" style="8" customWidth="1"/>
    <col min="204" max="205" width="11.5546875" style="8" customWidth="1"/>
    <col min="206" max="206" width="15.5546875" style="8" customWidth="1"/>
    <col min="207" max="207" width="13.33203125" style="8" bestFit="1" customWidth="1"/>
    <col min="208" max="208" width="12.6640625" style="8" bestFit="1" customWidth="1"/>
    <col min="209" max="209" width="14" style="8" customWidth="1"/>
    <col min="210" max="210" width="18.33203125" style="8" customWidth="1"/>
    <col min="211" max="211" width="11.88671875" style="8" customWidth="1"/>
    <col min="212" max="212" width="11.6640625" style="8" bestFit="1" customWidth="1"/>
    <col min="213" max="440" width="11.44140625" style="8"/>
    <col min="441" max="441" width="4" style="8" bestFit="1" customWidth="1"/>
    <col min="442" max="442" width="32.6640625" style="8" customWidth="1"/>
    <col min="443" max="443" width="9.88671875" style="8" customWidth="1"/>
    <col min="444" max="444" width="9.6640625" style="8" customWidth="1"/>
    <col min="445" max="445" width="12.44140625" style="8" customWidth="1"/>
    <col min="446" max="446" width="12.88671875" style="8" customWidth="1"/>
    <col min="447" max="447" width="9.88671875" style="8" customWidth="1"/>
    <col min="448" max="448" width="12.6640625" style="8" customWidth="1"/>
    <col min="449" max="449" width="14.109375" style="8" customWidth="1"/>
    <col min="450" max="452" width="11.5546875" style="8" customWidth="1"/>
    <col min="453" max="453" width="13.109375" style="8" customWidth="1"/>
    <col min="454" max="457" width="11.5546875" style="8" customWidth="1"/>
    <col min="458" max="458" width="12.6640625" style="8" bestFit="1" customWidth="1"/>
    <col min="459" max="459" width="15.5546875" style="8" customWidth="1"/>
    <col min="460" max="461" width="11.5546875" style="8" customWidth="1"/>
    <col min="462" max="462" width="15.5546875" style="8" customWidth="1"/>
    <col min="463" max="463" width="13.33203125" style="8" bestFit="1" customWidth="1"/>
    <col min="464" max="464" width="12.6640625" style="8" bestFit="1" customWidth="1"/>
    <col min="465" max="465" width="14" style="8" customWidth="1"/>
    <col min="466" max="466" width="18.33203125" style="8" customWidth="1"/>
    <col min="467" max="467" width="11.88671875" style="8" customWidth="1"/>
    <col min="468" max="468" width="11.6640625" style="8" bestFit="1" customWidth="1"/>
    <col min="469" max="696" width="11.44140625" style="8"/>
    <col min="697" max="697" width="4" style="8" bestFit="1" customWidth="1"/>
    <col min="698" max="698" width="32.6640625" style="8" customWidth="1"/>
    <col min="699" max="699" width="9.88671875" style="8" customWidth="1"/>
    <col min="700" max="700" width="9.6640625" style="8" customWidth="1"/>
    <col min="701" max="701" width="12.44140625" style="8" customWidth="1"/>
    <col min="702" max="702" width="12.88671875" style="8" customWidth="1"/>
    <col min="703" max="703" width="9.88671875" style="8" customWidth="1"/>
    <col min="704" max="704" width="12.6640625" style="8" customWidth="1"/>
    <col min="705" max="705" width="14.109375" style="8" customWidth="1"/>
    <col min="706" max="708" width="11.5546875" style="8" customWidth="1"/>
    <col min="709" max="709" width="13.109375" style="8" customWidth="1"/>
    <col min="710" max="713" width="11.5546875" style="8" customWidth="1"/>
    <col min="714" max="714" width="12.6640625" style="8" bestFit="1" customWidth="1"/>
    <col min="715" max="715" width="15.5546875" style="8" customWidth="1"/>
    <col min="716" max="717" width="11.5546875" style="8" customWidth="1"/>
    <col min="718" max="718" width="15.5546875" style="8" customWidth="1"/>
    <col min="719" max="719" width="13.33203125" style="8" bestFit="1" customWidth="1"/>
    <col min="720" max="720" width="12.6640625" style="8" bestFit="1" customWidth="1"/>
    <col min="721" max="721" width="14" style="8" customWidth="1"/>
    <col min="722" max="722" width="18.33203125" style="8" customWidth="1"/>
    <col min="723" max="723" width="11.88671875" style="8" customWidth="1"/>
    <col min="724" max="724" width="11.6640625" style="8" bestFit="1" customWidth="1"/>
    <col min="725" max="952" width="11.44140625" style="8"/>
    <col min="953" max="953" width="4" style="8" bestFit="1" customWidth="1"/>
    <col min="954" max="954" width="32.6640625" style="8" customWidth="1"/>
    <col min="955" max="955" width="9.88671875" style="8" customWidth="1"/>
    <col min="956" max="956" width="9.6640625" style="8" customWidth="1"/>
    <col min="957" max="957" width="12.44140625" style="8" customWidth="1"/>
    <col min="958" max="958" width="12.88671875" style="8" customWidth="1"/>
    <col min="959" max="959" width="9.88671875" style="8" customWidth="1"/>
    <col min="960" max="960" width="12.6640625" style="8" customWidth="1"/>
    <col min="961" max="961" width="14.109375" style="8" customWidth="1"/>
    <col min="962" max="964" width="11.5546875" style="8" customWidth="1"/>
    <col min="965" max="965" width="13.109375" style="8" customWidth="1"/>
    <col min="966" max="969" width="11.5546875" style="8" customWidth="1"/>
    <col min="970" max="970" width="12.6640625" style="8" bestFit="1" customWidth="1"/>
    <col min="971" max="971" width="15.5546875" style="8" customWidth="1"/>
    <col min="972" max="973" width="11.5546875" style="8" customWidth="1"/>
    <col min="974" max="974" width="15.5546875" style="8" customWidth="1"/>
    <col min="975" max="975" width="13.33203125" style="8" bestFit="1" customWidth="1"/>
    <col min="976" max="976" width="12.6640625" style="8" bestFit="1" customWidth="1"/>
    <col min="977" max="977" width="14" style="8" customWidth="1"/>
    <col min="978" max="978" width="18.33203125" style="8" customWidth="1"/>
    <col min="979" max="979" width="11.88671875" style="8" customWidth="1"/>
    <col min="980" max="980" width="11.6640625" style="8" bestFit="1" customWidth="1"/>
    <col min="981" max="1208" width="11.44140625" style="8"/>
    <col min="1209" max="1209" width="4" style="8" bestFit="1" customWidth="1"/>
    <col min="1210" max="1210" width="32.6640625" style="8" customWidth="1"/>
    <col min="1211" max="1211" width="9.88671875" style="8" customWidth="1"/>
    <col min="1212" max="1212" width="9.6640625" style="8" customWidth="1"/>
    <col min="1213" max="1213" width="12.44140625" style="8" customWidth="1"/>
    <col min="1214" max="1214" width="12.88671875" style="8" customWidth="1"/>
    <col min="1215" max="1215" width="9.88671875" style="8" customWidth="1"/>
    <col min="1216" max="1216" width="12.6640625" style="8" customWidth="1"/>
    <col min="1217" max="1217" width="14.109375" style="8" customWidth="1"/>
    <col min="1218" max="1220" width="11.5546875" style="8" customWidth="1"/>
    <col min="1221" max="1221" width="13.109375" style="8" customWidth="1"/>
    <col min="1222" max="1225" width="11.5546875" style="8" customWidth="1"/>
    <col min="1226" max="1226" width="12.6640625" style="8" bestFit="1" customWidth="1"/>
    <col min="1227" max="1227" width="15.5546875" style="8" customWidth="1"/>
    <col min="1228" max="1229" width="11.5546875" style="8" customWidth="1"/>
    <col min="1230" max="1230" width="15.5546875" style="8" customWidth="1"/>
    <col min="1231" max="1231" width="13.33203125" style="8" bestFit="1" customWidth="1"/>
    <col min="1232" max="1232" width="12.6640625" style="8" bestFit="1" customWidth="1"/>
    <col min="1233" max="1233" width="14" style="8" customWidth="1"/>
    <col min="1234" max="1234" width="18.33203125" style="8" customWidth="1"/>
    <col min="1235" max="1235" width="11.88671875" style="8" customWidth="1"/>
    <col min="1236" max="1236" width="11.6640625" style="8" bestFit="1" customWidth="1"/>
    <col min="1237" max="1464" width="11.44140625" style="8"/>
    <col min="1465" max="1465" width="4" style="8" bestFit="1" customWidth="1"/>
    <col min="1466" max="1466" width="32.6640625" style="8" customWidth="1"/>
    <col min="1467" max="1467" width="9.88671875" style="8" customWidth="1"/>
    <col min="1468" max="1468" width="9.6640625" style="8" customWidth="1"/>
    <col min="1469" max="1469" width="12.44140625" style="8" customWidth="1"/>
    <col min="1470" max="1470" width="12.88671875" style="8" customWidth="1"/>
    <col min="1471" max="1471" width="9.88671875" style="8" customWidth="1"/>
    <col min="1472" max="1472" width="12.6640625" style="8" customWidth="1"/>
    <col min="1473" max="1473" width="14.109375" style="8" customWidth="1"/>
    <col min="1474" max="1476" width="11.5546875" style="8" customWidth="1"/>
    <col min="1477" max="1477" width="13.109375" style="8" customWidth="1"/>
    <col min="1478" max="1481" width="11.5546875" style="8" customWidth="1"/>
    <col min="1482" max="1482" width="12.6640625" style="8" bestFit="1" customWidth="1"/>
    <col min="1483" max="1483" width="15.5546875" style="8" customWidth="1"/>
    <col min="1484" max="1485" width="11.5546875" style="8" customWidth="1"/>
    <col min="1486" max="1486" width="15.5546875" style="8" customWidth="1"/>
    <col min="1487" max="1487" width="13.33203125" style="8" bestFit="1" customWidth="1"/>
    <col min="1488" max="1488" width="12.6640625" style="8" bestFit="1" customWidth="1"/>
    <col min="1489" max="1489" width="14" style="8" customWidth="1"/>
    <col min="1490" max="1490" width="18.33203125" style="8" customWidth="1"/>
    <col min="1491" max="1491" width="11.88671875" style="8" customWidth="1"/>
    <col min="1492" max="1492" width="11.6640625" style="8" bestFit="1" customWidth="1"/>
    <col min="1493" max="1720" width="11.44140625" style="8"/>
    <col min="1721" max="1721" width="4" style="8" bestFit="1" customWidth="1"/>
    <col min="1722" max="1722" width="32.6640625" style="8" customWidth="1"/>
    <col min="1723" max="1723" width="9.88671875" style="8" customWidth="1"/>
    <col min="1724" max="1724" width="9.6640625" style="8" customWidth="1"/>
    <col min="1725" max="1725" width="12.44140625" style="8" customWidth="1"/>
    <col min="1726" max="1726" width="12.88671875" style="8" customWidth="1"/>
    <col min="1727" max="1727" width="9.88671875" style="8" customWidth="1"/>
    <col min="1728" max="1728" width="12.6640625" style="8" customWidth="1"/>
    <col min="1729" max="1729" width="14.109375" style="8" customWidth="1"/>
    <col min="1730" max="1732" width="11.5546875" style="8" customWidth="1"/>
    <col min="1733" max="1733" width="13.109375" style="8" customWidth="1"/>
    <col min="1734" max="1737" width="11.5546875" style="8" customWidth="1"/>
    <col min="1738" max="1738" width="12.6640625" style="8" bestFit="1" customWidth="1"/>
    <col min="1739" max="1739" width="15.5546875" style="8" customWidth="1"/>
    <col min="1740" max="1741" width="11.5546875" style="8" customWidth="1"/>
    <col min="1742" max="1742" width="15.5546875" style="8" customWidth="1"/>
    <col min="1743" max="1743" width="13.33203125" style="8" bestFit="1" customWidth="1"/>
    <col min="1744" max="1744" width="12.6640625" style="8" bestFit="1" customWidth="1"/>
    <col min="1745" max="1745" width="14" style="8" customWidth="1"/>
    <col min="1746" max="1746" width="18.33203125" style="8" customWidth="1"/>
    <col min="1747" max="1747" width="11.88671875" style="8" customWidth="1"/>
    <col min="1748" max="1748" width="11.6640625" style="8" bestFit="1" customWidth="1"/>
    <col min="1749" max="1976" width="11.44140625" style="8"/>
    <col min="1977" max="1977" width="4" style="8" bestFit="1" customWidth="1"/>
    <col min="1978" max="1978" width="32.6640625" style="8" customWidth="1"/>
    <col min="1979" max="1979" width="9.88671875" style="8" customWidth="1"/>
    <col min="1980" max="1980" width="9.6640625" style="8" customWidth="1"/>
    <col min="1981" max="1981" width="12.44140625" style="8" customWidth="1"/>
    <col min="1982" max="1982" width="12.88671875" style="8" customWidth="1"/>
    <col min="1983" max="1983" width="9.88671875" style="8" customWidth="1"/>
    <col min="1984" max="1984" width="12.6640625" style="8" customWidth="1"/>
    <col min="1985" max="1985" width="14.109375" style="8" customWidth="1"/>
    <col min="1986" max="1988" width="11.5546875" style="8" customWidth="1"/>
    <col min="1989" max="1989" width="13.109375" style="8" customWidth="1"/>
    <col min="1990" max="1993" width="11.5546875" style="8" customWidth="1"/>
    <col min="1994" max="1994" width="12.6640625" style="8" bestFit="1" customWidth="1"/>
    <col min="1995" max="1995" width="15.5546875" style="8" customWidth="1"/>
    <col min="1996" max="1997" width="11.5546875" style="8" customWidth="1"/>
    <col min="1998" max="1998" width="15.5546875" style="8" customWidth="1"/>
    <col min="1999" max="1999" width="13.33203125" style="8" bestFit="1" customWidth="1"/>
    <col min="2000" max="2000" width="12.6640625" style="8" bestFit="1" customWidth="1"/>
    <col min="2001" max="2001" width="14" style="8" customWidth="1"/>
    <col min="2002" max="2002" width="18.33203125" style="8" customWidth="1"/>
    <col min="2003" max="2003" width="11.88671875" style="8" customWidth="1"/>
    <col min="2004" max="2004" width="11.6640625" style="8" bestFit="1" customWidth="1"/>
    <col min="2005" max="2232" width="11.44140625" style="8"/>
    <col min="2233" max="2233" width="4" style="8" bestFit="1" customWidth="1"/>
    <col min="2234" max="2234" width="32.6640625" style="8" customWidth="1"/>
    <col min="2235" max="2235" width="9.88671875" style="8" customWidth="1"/>
    <col min="2236" max="2236" width="9.6640625" style="8" customWidth="1"/>
    <col min="2237" max="2237" width="12.44140625" style="8" customWidth="1"/>
    <col min="2238" max="2238" width="12.88671875" style="8" customWidth="1"/>
    <col min="2239" max="2239" width="9.88671875" style="8" customWidth="1"/>
    <col min="2240" max="2240" width="12.6640625" style="8" customWidth="1"/>
    <col min="2241" max="2241" width="14.109375" style="8" customWidth="1"/>
    <col min="2242" max="2244" width="11.5546875" style="8" customWidth="1"/>
    <col min="2245" max="2245" width="13.109375" style="8" customWidth="1"/>
    <col min="2246" max="2249" width="11.5546875" style="8" customWidth="1"/>
    <col min="2250" max="2250" width="12.6640625" style="8" bestFit="1" customWidth="1"/>
    <col min="2251" max="2251" width="15.5546875" style="8" customWidth="1"/>
    <col min="2252" max="2253" width="11.5546875" style="8" customWidth="1"/>
    <col min="2254" max="2254" width="15.5546875" style="8" customWidth="1"/>
    <col min="2255" max="2255" width="13.33203125" style="8" bestFit="1" customWidth="1"/>
    <col min="2256" max="2256" width="12.6640625" style="8" bestFit="1" customWidth="1"/>
    <col min="2257" max="2257" width="14" style="8" customWidth="1"/>
    <col min="2258" max="2258" width="18.33203125" style="8" customWidth="1"/>
    <col min="2259" max="2259" width="11.88671875" style="8" customWidth="1"/>
    <col min="2260" max="2260" width="11.6640625" style="8" bestFit="1" customWidth="1"/>
    <col min="2261" max="2488" width="11.44140625" style="8"/>
    <col min="2489" max="2489" width="4" style="8" bestFit="1" customWidth="1"/>
    <col min="2490" max="2490" width="32.6640625" style="8" customWidth="1"/>
    <col min="2491" max="2491" width="9.88671875" style="8" customWidth="1"/>
    <col min="2492" max="2492" width="9.6640625" style="8" customWidth="1"/>
    <col min="2493" max="2493" width="12.44140625" style="8" customWidth="1"/>
    <col min="2494" max="2494" width="12.88671875" style="8" customWidth="1"/>
    <col min="2495" max="2495" width="9.88671875" style="8" customWidth="1"/>
    <col min="2496" max="2496" width="12.6640625" style="8" customWidth="1"/>
    <col min="2497" max="2497" width="14.109375" style="8" customWidth="1"/>
    <col min="2498" max="2500" width="11.5546875" style="8" customWidth="1"/>
    <col min="2501" max="2501" width="13.109375" style="8" customWidth="1"/>
    <col min="2502" max="2505" width="11.5546875" style="8" customWidth="1"/>
    <col min="2506" max="2506" width="12.6640625" style="8" bestFit="1" customWidth="1"/>
    <col min="2507" max="2507" width="15.5546875" style="8" customWidth="1"/>
    <col min="2508" max="2509" width="11.5546875" style="8" customWidth="1"/>
    <col min="2510" max="2510" width="15.5546875" style="8" customWidth="1"/>
    <col min="2511" max="2511" width="13.33203125" style="8" bestFit="1" customWidth="1"/>
    <col min="2512" max="2512" width="12.6640625" style="8" bestFit="1" customWidth="1"/>
    <col min="2513" max="2513" width="14" style="8" customWidth="1"/>
    <col min="2514" max="2514" width="18.33203125" style="8" customWidth="1"/>
    <col min="2515" max="2515" width="11.88671875" style="8" customWidth="1"/>
    <col min="2516" max="2516" width="11.6640625" style="8" bestFit="1" customWidth="1"/>
    <col min="2517" max="2744" width="11.44140625" style="8"/>
    <col min="2745" max="2745" width="4" style="8" bestFit="1" customWidth="1"/>
    <col min="2746" max="2746" width="32.6640625" style="8" customWidth="1"/>
    <col min="2747" max="2747" width="9.88671875" style="8" customWidth="1"/>
    <col min="2748" max="2748" width="9.6640625" style="8" customWidth="1"/>
    <col min="2749" max="2749" width="12.44140625" style="8" customWidth="1"/>
    <col min="2750" max="2750" width="12.88671875" style="8" customWidth="1"/>
    <col min="2751" max="2751" width="9.88671875" style="8" customWidth="1"/>
    <col min="2752" max="2752" width="12.6640625" style="8" customWidth="1"/>
    <col min="2753" max="2753" width="14.109375" style="8" customWidth="1"/>
    <col min="2754" max="2756" width="11.5546875" style="8" customWidth="1"/>
    <col min="2757" max="2757" width="13.109375" style="8" customWidth="1"/>
    <col min="2758" max="2761" width="11.5546875" style="8" customWidth="1"/>
    <col min="2762" max="2762" width="12.6640625" style="8" bestFit="1" customWidth="1"/>
    <col min="2763" max="2763" width="15.5546875" style="8" customWidth="1"/>
    <col min="2764" max="2765" width="11.5546875" style="8" customWidth="1"/>
    <col min="2766" max="2766" width="15.5546875" style="8" customWidth="1"/>
    <col min="2767" max="2767" width="13.33203125" style="8" bestFit="1" customWidth="1"/>
    <col min="2768" max="2768" width="12.6640625" style="8" bestFit="1" customWidth="1"/>
    <col min="2769" max="2769" width="14" style="8" customWidth="1"/>
    <col min="2770" max="2770" width="18.33203125" style="8" customWidth="1"/>
    <col min="2771" max="2771" width="11.88671875" style="8" customWidth="1"/>
    <col min="2772" max="2772" width="11.6640625" style="8" bestFit="1" customWidth="1"/>
    <col min="2773" max="3000" width="11.44140625" style="8"/>
    <col min="3001" max="3001" width="4" style="8" bestFit="1" customWidth="1"/>
    <col min="3002" max="3002" width="32.6640625" style="8" customWidth="1"/>
    <col min="3003" max="3003" width="9.88671875" style="8" customWidth="1"/>
    <col min="3004" max="3004" width="9.6640625" style="8" customWidth="1"/>
    <col min="3005" max="3005" width="12.44140625" style="8" customWidth="1"/>
    <col min="3006" max="3006" width="12.88671875" style="8" customWidth="1"/>
    <col min="3007" max="3007" width="9.88671875" style="8" customWidth="1"/>
    <col min="3008" max="3008" width="12.6640625" style="8" customWidth="1"/>
    <col min="3009" max="3009" width="14.109375" style="8" customWidth="1"/>
    <col min="3010" max="3012" width="11.5546875" style="8" customWidth="1"/>
    <col min="3013" max="3013" width="13.109375" style="8" customWidth="1"/>
    <col min="3014" max="3017" width="11.5546875" style="8" customWidth="1"/>
    <col min="3018" max="3018" width="12.6640625" style="8" bestFit="1" customWidth="1"/>
    <col min="3019" max="3019" width="15.5546875" style="8" customWidth="1"/>
    <col min="3020" max="3021" width="11.5546875" style="8" customWidth="1"/>
    <col min="3022" max="3022" width="15.5546875" style="8" customWidth="1"/>
    <col min="3023" max="3023" width="13.33203125" style="8" bestFit="1" customWidth="1"/>
    <col min="3024" max="3024" width="12.6640625" style="8" bestFit="1" customWidth="1"/>
    <col min="3025" max="3025" width="14" style="8" customWidth="1"/>
    <col min="3026" max="3026" width="18.33203125" style="8" customWidth="1"/>
    <col min="3027" max="3027" width="11.88671875" style="8" customWidth="1"/>
    <col min="3028" max="3028" width="11.6640625" style="8" bestFit="1" customWidth="1"/>
    <col min="3029" max="3256" width="11.44140625" style="8"/>
    <col min="3257" max="3257" width="4" style="8" bestFit="1" customWidth="1"/>
    <col min="3258" max="3258" width="32.6640625" style="8" customWidth="1"/>
    <col min="3259" max="3259" width="9.88671875" style="8" customWidth="1"/>
    <col min="3260" max="3260" width="9.6640625" style="8" customWidth="1"/>
    <col min="3261" max="3261" width="12.44140625" style="8" customWidth="1"/>
    <col min="3262" max="3262" width="12.88671875" style="8" customWidth="1"/>
    <col min="3263" max="3263" width="9.88671875" style="8" customWidth="1"/>
    <col min="3264" max="3264" width="12.6640625" style="8" customWidth="1"/>
    <col min="3265" max="3265" width="14.109375" style="8" customWidth="1"/>
    <col min="3266" max="3268" width="11.5546875" style="8" customWidth="1"/>
    <col min="3269" max="3269" width="13.109375" style="8" customWidth="1"/>
    <col min="3270" max="3273" width="11.5546875" style="8" customWidth="1"/>
    <col min="3274" max="3274" width="12.6640625" style="8" bestFit="1" customWidth="1"/>
    <col min="3275" max="3275" width="15.5546875" style="8" customWidth="1"/>
    <col min="3276" max="3277" width="11.5546875" style="8" customWidth="1"/>
    <col min="3278" max="3278" width="15.5546875" style="8" customWidth="1"/>
    <col min="3279" max="3279" width="13.33203125" style="8" bestFit="1" customWidth="1"/>
    <col min="3280" max="3280" width="12.6640625" style="8" bestFit="1" customWidth="1"/>
    <col min="3281" max="3281" width="14" style="8" customWidth="1"/>
    <col min="3282" max="3282" width="18.33203125" style="8" customWidth="1"/>
    <col min="3283" max="3283" width="11.88671875" style="8" customWidth="1"/>
    <col min="3284" max="3284" width="11.6640625" style="8" bestFit="1" customWidth="1"/>
    <col min="3285" max="3512" width="11.44140625" style="8"/>
    <col min="3513" max="3513" width="4" style="8" bestFit="1" customWidth="1"/>
    <col min="3514" max="3514" width="32.6640625" style="8" customWidth="1"/>
    <col min="3515" max="3515" width="9.88671875" style="8" customWidth="1"/>
    <col min="3516" max="3516" width="9.6640625" style="8" customWidth="1"/>
    <col min="3517" max="3517" width="12.44140625" style="8" customWidth="1"/>
    <col min="3518" max="3518" width="12.88671875" style="8" customWidth="1"/>
    <col min="3519" max="3519" width="9.88671875" style="8" customWidth="1"/>
    <col min="3520" max="3520" width="12.6640625" style="8" customWidth="1"/>
    <col min="3521" max="3521" width="14.109375" style="8" customWidth="1"/>
    <col min="3522" max="3524" width="11.5546875" style="8" customWidth="1"/>
    <col min="3525" max="3525" width="13.109375" style="8" customWidth="1"/>
    <col min="3526" max="3529" width="11.5546875" style="8" customWidth="1"/>
    <col min="3530" max="3530" width="12.6640625" style="8" bestFit="1" customWidth="1"/>
    <col min="3531" max="3531" width="15.5546875" style="8" customWidth="1"/>
    <col min="3532" max="3533" width="11.5546875" style="8" customWidth="1"/>
    <col min="3534" max="3534" width="15.5546875" style="8" customWidth="1"/>
    <col min="3535" max="3535" width="13.33203125" style="8" bestFit="1" customWidth="1"/>
    <col min="3536" max="3536" width="12.6640625" style="8" bestFit="1" customWidth="1"/>
    <col min="3537" max="3537" width="14" style="8" customWidth="1"/>
    <col min="3538" max="3538" width="18.33203125" style="8" customWidth="1"/>
    <col min="3539" max="3539" width="11.88671875" style="8" customWidth="1"/>
    <col min="3540" max="3540" width="11.6640625" style="8" bestFit="1" customWidth="1"/>
    <col min="3541" max="3768" width="11.44140625" style="8"/>
    <col min="3769" max="3769" width="4" style="8" bestFit="1" customWidth="1"/>
    <col min="3770" max="3770" width="32.6640625" style="8" customWidth="1"/>
    <col min="3771" max="3771" width="9.88671875" style="8" customWidth="1"/>
    <col min="3772" max="3772" width="9.6640625" style="8" customWidth="1"/>
    <col min="3773" max="3773" width="12.44140625" style="8" customWidth="1"/>
    <col min="3774" max="3774" width="12.88671875" style="8" customWidth="1"/>
    <col min="3775" max="3775" width="9.88671875" style="8" customWidth="1"/>
    <col min="3776" max="3776" width="12.6640625" style="8" customWidth="1"/>
    <col min="3777" max="3777" width="14.109375" style="8" customWidth="1"/>
    <col min="3778" max="3780" width="11.5546875" style="8" customWidth="1"/>
    <col min="3781" max="3781" width="13.109375" style="8" customWidth="1"/>
    <col min="3782" max="3785" width="11.5546875" style="8" customWidth="1"/>
    <col min="3786" max="3786" width="12.6640625" style="8" bestFit="1" customWidth="1"/>
    <col min="3787" max="3787" width="15.5546875" style="8" customWidth="1"/>
    <col min="3788" max="3789" width="11.5546875" style="8" customWidth="1"/>
    <col min="3790" max="3790" width="15.5546875" style="8" customWidth="1"/>
    <col min="3791" max="3791" width="13.33203125" style="8" bestFit="1" customWidth="1"/>
    <col min="3792" max="3792" width="12.6640625" style="8" bestFit="1" customWidth="1"/>
    <col min="3793" max="3793" width="14" style="8" customWidth="1"/>
    <col min="3794" max="3794" width="18.33203125" style="8" customWidth="1"/>
    <col min="3795" max="3795" width="11.88671875" style="8" customWidth="1"/>
    <col min="3796" max="3796" width="11.6640625" style="8" bestFit="1" customWidth="1"/>
    <col min="3797" max="4024" width="11.44140625" style="8"/>
    <col min="4025" max="4025" width="4" style="8" bestFit="1" customWidth="1"/>
    <col min="4026" max="4026" width="32.6640625" style="8" customWidth="1"/>
    <col min="4027" max="4027" width="9.88671875" style="8" customWidth="1"/>
    <col min="4028" max="4028" width="9.6640625" style="8" customWidth="1"/>
    <col min="4029" max="4029" width="12.44140625" style="8" customWidth="1"/>
    <col min="4030" max="4030" width="12.88671875" style="8" customWidth="1"/>
    <col min="4031" max="4031" width="9.88671875" style="8" customWidth="1"/>
    <col min="4032" max="4032" width="12.6640625" style="8" customWidth="1"/>
    <col min="4033" max="4033" width="14.109375" style="8" customWidth="1"/>
    <col min="4034" max="4036" width="11.5546875" style="8" customWidth="1"/>
    <col min="4037" max="4037" width="13.109375" style="8" customWidth="1"/>
    <col min="4038" max="4041" width="11.5546875" style="8" customWidth="1"/>
    <col min="4042" max="4042" width="12.6640625" style="8" bestFit="1" customWidth="1"/>
    <col min="4043" max="4043" width="15.5546875" style="8" customWidth="1"/>
    <col min="4044" max="4045" width="11.5546875" style="8" customWidth="1"/>
    <col min="4046" max="4046" width="15.5546875" style="8" customWidth="1"/>
    <col min="4047" max="4047" width="13.33203125" style="8" bestFit="1" customWidth="1"/>
    <col min="4048" max="4048" width="12.6640625" style="8" bestFit="1" customWidth="1"/>
    <col min="4049" max="4049" width="14" style="8" customWidth="1"/>
    <col min="4050" max="4050" width="18.33203125" style="8" customWidth="1"/>
    <col min="4051" max="4051" width="11.88671875" style="8" customWidth="1"/>
    <col min="4052" max="4052" width="11.6640625" style="8" bestFit="1" customWidth="1"/>
    <col min="4053" max="4280" width="11.44140625" style="8"/>
    <col min="4281" max="4281" width="4" style="8" bestFit="1" customWidth="1"/>
    <col min="4282" max="4282" width="32.6640625" style="8" customWidth="1"/>
    <col min="4283" max="4283" width="9.88671875" style="8" customWidth="1"/>
    <col min="4284" max="4284" width="9.6640625" style="8" customWidth="1"/>
    <col min="4285" max="4285" width="12.44140625" style="8" customWidth="1"/>
    <col min="4286" max="4286" width="12.88671875" style="8" customWidth="1"/>
    <col min="4287" max="4287" width="9.88671875" style="8" customWidth="1"/>
    <col min="4288" max="4288" width="12.6640625" style="8" customWidth="1"/>
    <col min="4289" max="4289" width="14.109375" style="8" customWidth="1"/>
    <col min="4290" max="4292" width="11.5546875" style="8" customWidth="1"/>
    <col min="4293" max="4293" width="13.109375" style="8" customWidth="1"/>
    <col min="4294" max="4297" width="11.5546875" style="8" customWidth="1"/>
    <col min="4298" max="4298" width="12.6640625" style="8" bestFit="1" customWidth="1"/>
    <col min="4299" max="4299" width="15.5546875" style="8" customWidth="1"/>
    <col min="4300" max="4301" width="11.5546875" style="8" customWidth="1"/>
    <col min="4302" max="4302" width="15.5546875" style="8" customWidth="1"/>
    <col min="4303" max="4303" width="13.33203125" style="8" bestFit="1" customWidth="1"/>
    <col min="4304" max="4304" width="12.6640625" style="8" bestFit="1" customWidth="1"/>
    <col min="4305" max="4305" width="14" style="8" customWidth="1"/>
    <col min="4306" max="4306" width="18.33203125" style="8" customWidth="1"/>
    <col min="4307" max="4307" width="11.88671875" style="8" customWidth="1"/>
    <col min="4308" max="4308" width="11.6640625" style="8" bestFit="1" customWidth="1"/>
    <col min="4309" max="4536" width="11.44140625" style="8"/>
    <col min="4537" max="4537" width="4" style="8" bestFit="1" customWidth="1"/>
    <col min="4538" max="4538" width="32.6640625" style="8" customWidth="1"/>
    <col min="4539" max="4539" width="9.88671875" style="8" customWidth="1"/>
    <col min="4540" max="4540" width="9.6640625" style="8" customWidth="1"/>
    <col min="4541" max="4541" width="12.44140625" style="8" customWidth="1"/>
    <col min="4542" max="4542" width="12.88671875" style="8" customWidth="1"/>
    <col min="4543" max="4543" width="9.88671875" style="8" customWidth="1"/>
    <col min="4544" max="4544" width="12.6640625" style="8" customWidth="1"/>
    <col min="4545" max="4545" width="14.109375" style="8" customWidth="1"/>
    <col min="4546" max="4548" width="11.5546875" style="8" customWidth="1"/>
    <col min="4549" max="4549" width="13.109375" style="8" customWidth="1"/>
    <col min="4550" max="4553" width="11.5546875" style="8" customWidth="1"/>
    <col min="4554" max="4554" width="12.6640625" style="8" bestFit="1" customWidth="1"/>
    <col min="4555" max="4555" width="15.5546875" style="8" customWidth="1"/>
    <col min="4556" max="4557" width="11.5546875" style="8" customWidth="1"/>
    <col min="4558" max="4558" width="15.5546875" style="8" customWidth="1"/>
    <col min="4559" max="4559" width="13.33203125" style="8" bestFit="1" customWidth="1"/>
    <col min="4560" max="4560" width="12.6640625" style="8" bestFit="1" customWidth="1"/>
    <col min="4561" max="4561" width="14" style="8" customWidth="1"/>
    <col min="4562" max="4562" width="18.33203125" style="8" customWidth="1"/>
    <col min="4563" max="4563" width="11.88671875" style="8" customWidth="1"/>
    <col min="4564" max="4564" width="11.6640625" style="8" bestFit="1" customWidth="1"/>
    <col min="4565" max="4792" width="11.44140625" style="8"/>
    <col min="4793" max="4793" width="4" style="8" bestFit="1" customWidth="1"/>
    <col min="4794" max="4794" width="32.6640625" style="8" customWidth="1"/>
    <col min="4795" max="4795" width="9.88671875" style="8" customWidth="1"/>
    <col min="4796" max="4796" width="9.6640625" style="8" customWidth="1"/>
    <col min="4797" max="4797" width="12.44140625" style="8" customWidth="1"/>
    <col min="4798" max="4798" width="12.88671875" style="8" customWidth="1"/>
    <col min="4799" max="4799" width="9.88671875" style="8" customWidth="1"/>
    <col min="4800" max="4800" width="12.6640625" style="8" customWidth="1"/>
    <col min="4801" max="4801" width="14.109375" style="8" customWidth="1"/>
    <col min="4802" max="4804" width="11.5546875" style="8" customWidth="1"/>
    <col min="4805" max="4805" width="13.109375" style="8" customWidth="1"/>
    <col min="4806" max="4809" width="11.5546875" style="8" customWidth="1"/>
    <col min="4810" max="4810" width="12.6640625" style="8" bestFit="1" customWidth="1"/>
    <col min="4811" max="4811" width="15.5546875" style="8" customWidth="1"/>
    <col min="4812" max="4813" width="11.5546875" style="8" customWidth="1"/>
    <col min="4814" max="4814" width="15.5546875" style="8" customWidth="1"/>
    <col min="4815" max="4815" width="13.33203125" style="8" bestFit="1" customWidth="1"/>
    <col min="4816" max="4816" width="12.6640625" style="8" bestFit="1" customWidth="1"/>
    <col min="4817" max="4817" width="14" style="8" customWidth="1"/>
    <col min="4818" max="4818" width="18.33203125" style="8" customWidth="1"/>
    <col min="4819" max="4819" width="11.88671875" style="8" customWidth="1"/>
    <col min="4820" max="4820" width="11.6640625" style="8" bestFit="1" customWidth="1"/>
    <col min="4821" max="5048" width="11.44140625" style="8"/>
    <col min="5049" max="5049" width="4" style="8" bestFit="1" customWidth="1"/>
    <col min="5050" max="5050" width="32.6640625" style="8" customWidth="1"/>
    <col min="5051" max="5051" width="9.88671875" style="8" customWidth="1"/>
    <col min="5052" max="5052" width="9.6640625" style="8" customWidth="1"/>
    <col min="5053" max="5053" width="12.44140625" style="8" customWidth="1"/>
    <col min="5054" max="5054" width="12.88671875" style="8" customWidth="1"/>
    <col min="5055" max="5055" width="9.88671875" style="8" customWidth="1"/>
    <col min="5056" max="5056" width="12.6640625" style="8" customWidth="1"/>
    <col min="5057" max="5057" width="14.109375" style="8" customWidth="1"/>
    <col min="5058" max="5060" width="11.5546875" style="8" customWidth="1"/>
    <col min="5061" max="5061" width="13.109375" style="8" customWidth="1"/>
    <col min="5062" max="5065" width="11.5546875" style="8" customWidth="1"/>
    <col min="5066" max="5066" width="12.6640625" style="8" bestFit="1" customWidth="1"/>
    <col min="5067" max="5067" width="15.5546875" style="8" customWidth="1"/>
    <col min="5068" max="5069" width="11.5546875" style="8" customWidth="1"/>
    <col min="5070" max="5070" width="15.5546875" style="8" customWidth="1"/>
    <col min="5071" max="5071" width="13.33203125" style="8" bestFit="1" customWidth="1"/>
    <col min="5072" max="5072" width="12.6640625" style="8" bestFit="1" customWidth="1"/>
    <col min="5073" max="5073" width="14" style="8" customWidth="1"/>
    <col min="5074" max="5074" width="18.33203125" style="8" customWidth="1"/>
    <col min="5075" max="5075" width="11.88671875" style="8" customWidth="1"/>
    <col min="5076" max="5076" width="11.6640625" style="8" bestFit="1" customWidth="1"/>
    <col min="5077" max="5304" width="11.44140625" style="8"/>
    <col min="5305" max="5305" width="4" style="8" bestFit="1" customWidth="1"/>
    <col min="5306" max="5306" width="32.6640625" style="8" customWidth="1"/>
    <col min="5307" max="5307" width="9.88671875" style="8" customWidth="1"/>
    <col min="5308" max="5308" width="9.6640625" style="8" customWidth="1"/>
    <col min="5309" max="5309" width="12.44140625" style="8" customWidth="1"/>
    <col min="5310" max="5310" width="12.88671875" style="8" customWidth="1"/>
    <col min="5311" max="5311" width="9.88671875" style="8" customWidth="1"/>
    <col min="5312" max="5312" width="12.6640625" style="8" customWidth="1"/>
    <col min="5313" max="5313" width="14.109375" style="8" customWidth="1"/>
    <col min="5314" max="5316" width="11.5546875" style="8" customWidth="1"/>
    <col min="5317" max="5317" width="13.109375" style="8" customWidth="1"/>
    <col min="5318" max="5321" width="11.5546875" style="8" customWidth="1"/>
    <col min="5322" max="5322" width="12.6640625" style="8" bestFit="1" customWidth="1"/>
    <col min="5323" max="5323" width="15.5546875" style="8" customWidth="1"/>
    <col min="5324" max="5325" width="11.5546875" style="8" customWidth="1"/>
    <col min="5326" max="5326" width="15.5546875" style="8" customWidth="1"/>
    <col min="5327" max="5327" width="13.33203125" style="8" bestFit="1" customWidth="1"/>
    <col min="5328" max="5328" width="12.6640625" style="8" bestFit="1" customWidth="1"/>
    <col min="5329" max="5329" width="14" style="8" customWidth="1"/>
    <col min="5330" max="5330" width="18.33203125" style="8" customWidth="1"/>
    <col min="5331" max="5331" width="11.88671875" style="8" customWidth="1"/>
    <col min="5332" max="5332" width="11.6640625" style="8" bestFit="1" customWidth="1"/>
    <col min="5333" max="5560" width="11.44140625" style="8"/>
    <col min="5561" max="5561" width="4" style="8" bestFit="1" customWidth="1"/>
    <col min="5562" max="5562" width="32.6640625" style="8" customWidth="1"/>
    <col min="5563" max="5563" width="9.88671875" style="8" customWidth="1"/>
    <col min="5564" max="5564" width="9.6640625" style="8" customWidth="1"/>
    <col min="5565" max="5565" width="12.44140625" style="8" customWidth="1"/>
    <col min="5566" max="5566" width="12.88671875" style="8" customWidth="1"/>
    <col min="5567" max="5567" width="9.88671875" style="8" customWidth="1"/>
    <col min="5568" max="5568" width="12.6640625" style="8" customWidth="1"/>
    <col min="5569" max="5569" width="14.109375" style="8" customWidth="1"/>
    <col min="5570" max="5572" width="11.5546875" style="8" customWidth="1"/>
    <col min="5573" max="5573" width="13.109375" style="8" customWidth="1"/>
    <col min="5574" max="5577" width="11.5546875" style="8" customWidth="1"/>
    <col min="5578" max="5578" width="12.6640625" style="8" bestFit="1" customWidth="1"/>
    <col min="5579" max="5579" width="15.5546875" style="8" customWidth="1"/>
    <col min="5580" max="5581" width="11.5546875" style="8" customWidth="1"/>
    <col min="5582" max="5582" width="15.5546875" style="8" customWidth="1"/>
    <col min="5583" max="5583" width="13.33203125" style="8" bestFit="1" customWidth="1"/>
    <col min="5584" max="5584" width="12.6640625" style="8" bestFit="1" customWidth="1"/>
    <col min="5585" max="5585" width="14" style="8" customWidth="1"/>
    <col min="5586" max="5586" width="18.33203125" style="8" customWidth="1"/>
    <col min="5587" max="5587" width="11.88671875" style="8" customWidth="1"/>
    <col min="5588" max="5588" width="11.6640625" style="8" bestFit="1" customWidth="1"/>
    <col min="5589" max="5816" width="11.44140625" style="8"/>
    <col min="5817" max="5817" width="4" style="8" bestFit="1" customWidth="1"/>
    <col min="5818" max="5818" width="32.6640625" style="8" customWidth="1"/>
    <col min="5819" max="5819" width="9.88671875" style="8" customWidth="1"/>
    <col min="5820" max="5820" width="9.6640625" style="8" customWidth="1"/>
    <col min="5821" max="5821" width="12.44140625" style="8" customWidth="1"/>
    <col min="5822" max="5822" width="12.88671875" style="8" customWidth="1"/>
    <col min="5823" max="5823" width="9.88671875" style="8" customWidth="1"/>
    <col min="5824" max="5824" width="12.6640625" style="8" customWidth="1"/>
    <col min="5825" max="5825" width="14.109375" style="8" customWidth="1"/>
    <col min="5826" max="5828" width="11.5546875" style="8" customWidth="1"/>
    <col min="5829" max="5829" width="13.109375" style="8" customWidth="1"/>
    <col min="5830" max="5833" width="11.5546875" style="8" customWidth="1"/>
    <col min="5834" max="5834" width="12.6640625" style="8" bestFit="1" customWidth="1"/>
    <col min="5835" max="5835" width="15.5546875" style="8" customWidth="1"/>
    <col min="5836" max="5837" width="11.5546875" style="8" customWidth="1"/>
    <col min="5838" max="5838" width="15.5546875" style="8" customWidth="1"/>
    <col min="5839" max="5839" width="13.33203125" style="8" bestFit="1" customWidth="1"/>
    <col min="5840" max="5840" width="12.6640625" style="8" bestFit="1" customWidth="1"/>
    <col min="5841" max="5841" width="14" style="8" customWidth="1"/>
    <col min="5842" max="5842" width="18.33203125" style="8" customWidth="1"/>
    <col min="5843" max="5843" width="11.88671875" style="8" customWidth="1"/>
    <col min="5844" max="5844" width="11.6640625" style="8" bestFit="1" customWidth="1"/>
    <col min="5845" max="6072" width="11.44140625" style="8"/>
    <col min="6073" max="6073" width="4" style="8" bestFit="1" customWidth="1"/>
    <col min="6074" max="6074" width="32.6640625" style="8" customWidth="1"/>
    <col min="6075" max="6075" width="9.88671875" style="8" customWidth="1"/>
    <col min="6076" max="6076" width="9.6640625" style="8" customWidth="1"/>
    <col min="6077" max="6077" width="12.44140625" style="8" customWidth="1"/>
    <col min="6078" max="6078" width="12.88671875" style="8" customWidth="1"/>
    <col min="6079" max="6079" width="9.88671875" style="8" customWidth="1"/>
    <col min="6080" max="6080" width="12.6640625" style="8" customWidth="1"/>
    <col min="6081" max="6081" width="14.109375" style="8" customWidth="1"/>
    <col min="6082" max="6084" width="11.5546875" style="8" customWidth="1"/>
    <col min="6085" max="6085" width="13.109375" style="8" customWidth="1"/>
    <col min="6086" max="6089" width="11.5546875" style="8" customWidth="1"/>
    <col min="6090" max="6090" width="12.6640625" style="8" bestFit="1" customWidth="1"/>
    <col min="6091" max="6091" width="15.5546875" style="8" customWidth="1"/>
    <col min="6092" max="6093" width="11.5546875" style="8" customWidth="1"/>
    <col min="6094" max="6094" width="15.5546875" style="8" customWidth="1"/>
    <col min="6095" max="6095" width="13.33203125" style="8" bestFit="1" customWidth="1"/>
    <col min="6096" max="6096" width="12.6640625" style="8" bestFit="1" customWidth="1"/>
    <col min="6097" max="6097" width="14" style="8" customWidth="1"/>
    <col min="6098" max="6098" width="18.33203125" style="8" customWidth="1"/>
    <col min="6099" max="6099" width="11.88671875" style="8" customWidth="1"/>
    <col min="6100" max="6100" width="11.6640625" style="8" bestFit="1" customWidth="1"/>
    <col min="6101" max="6328" width="11.44140625" style="8"/>
    <col min="6329" max="6329" width="4" style="8" bestFit="1" customWidth="1"/>
    <col min="6330" max="6330" width="32.6640625" style="8" customWidth="1"/>
    <col min="6331" max="6331" width="9.88671875" style="8" customWidth="1"/>
    <col min="6332" max="6332" width="9.6640625" style="8" customWidth="1"/>
    <col min="6333" max="6333" width="12.44140625" style="8" customWidth="1"/>
    <col min="6334" max="6334" width="12.88671875" style="8" customWidth="1"/>
    <col min="6335" max="6335" width="9.88671875" style="8" customWidth="1"/>
    <col min="6336" max="6336" width="12.6640625" style="8" customWidth="1"/>
    <col min="6337" max="6337" width="14.109375" style="8" customWidth="1"/>
    <col min="6338" max="6340" width="11.5546875" style="8" customWidth="1"/>
    <col min="6341" max="6341" width="13.109375" style="8" customWidth="1"/>
    <col min="6342" max="6345" width="11.5546875" style="8" customWidth="1"/>
    <col min="6346" max="6346" width="12.6640625" style="8" bestFit="1" customWidth="1"/>
    <col min="6347" max="6347" width="15.5546875" style="8" customWidth="1"/>
    <col min="6348" max="6349" width="11.5546875" style="8" customWidth="1"/>
    <col min="6350" max="6350" width="15.5546875" style="8" customWidth="1"/>
    <col min="6351" max="6351" width="13.33203125" style="8" bestFit="1" customWidth="1"/>
    <col min="6352" max="6352" width="12.6640625" style="8" bestFit="1" customWidth="1"/>
    <col min="6353" max="6353" width="14" style="8" customWidth="1"/>
    <col min="6354" max="6354" width="18.33203125" style="8" customWidth="1"/>
    <col min="6355" max="6355" width="11.88671875" style="8" customWidth="1"/>
    <col min="6356" max="6356" width="11.6640625" style="8" bestFit="1" customWidth="1"/>
    <col min="6357" max="6584" width="11.44140625" style="8"/>
    <col min="6585" max="6585" width="4" style="8" bestFit="1" customWidth="1"/>
    <col min="6586" max="6586" width="32.6640625" style="8" customWidth="1"/>
    <col min="6587" max="6587" width="9.88671875" style="8" customWidth="1"/>
    <col min="6588" max="6588" width="9.6640625" style="8" customWidth="1"/>
    <col min="6589" max="6589" width="12.44140625" style="8" customWidth="1"/>
    <col min="6590" max="6590" width="12.88671875" style="8" customWidth="1"/>
    <col min="6591" max="6591" width="9.88671875" style="8" customWidth="1"/>
    <col min="6592" max="6592" width="12.6640625" style="8" customWidth="1"/>
    <col min="6593" max="6593" width="14.109375" style="8" customWidth="1"/>
    <col min="6594" max="6596" width="11.5546875" style="8" customWidth="1"/>
    <col min="6597" max="6597" width="13.109375" style="8" customWidth="1"/>
    <col min="6598" max="6601" width="11.5546875" style="8" customWidth="1"/>
    <col min="6602" max="6602" width="12.6640625" style="8" bestFit="1" customWidth="1"/>
    <col min="6603" max="6603" width="15.5546875" style="8" customWidth="1"/>
    <col min="6604" max="6605" width="11.5546875" style="8" customWidth="1"/>
    <col min="6606" max="6606" width="15.5546875" style="8" customWidth="1"/>
    <col min="6607" max="6607" width="13.33203125" style="8" bestFit="1" customWidth="1"/>
    <col min="6608" max="6608" width="12.6640625" style="8" bestFit="1" customWidth="1"/>
    <col min="6609" max="6609" width="14" style="8" customWidth="1"/>
    <col min="6610" max="6610" width="18.33203125" style="8" customWidth="1"/>
    <col min="6611" max="6611" width="11.88671875" style="8" customWidth="1"/>
    <col min="6612" max="6612" width="11.6640625" style="8" bestFit="1" customWidth="1"/>
    <col min="6613" max="6840" width="11.44140625" style="8"/>
    <col min="6841" max="6841" width="4" style="8" bestFit="1" customWidth="1"/>
    <col min="6842" max="6842" width="32.6640625" style="8" customWidth="1"/>
    <col min="6843" max="6843" width="9.88671875" style="8" customWidth="1"/>
    <col min="6844" max="6844" width="9.6640625" style="8" customWidth="1"/>
    <col min="6845" max="6845" width="12.44140625" style="8" customWidth="1"/>
    <col min="6846" max="6846" width="12.88671875" style="8" customWidth="1"/>
    <col min="6847" max="6847" width="9.88671875" style="8" customWidth="1"/>
    <col min="6848" max="6848" width="12.6640625" style="8" customWidth="1"/>
    <col min="6849" max="6849" width="14.109375" style="8" customWidth="1"/>
    <col min="6850" max="6852" width="11.5546875" style="8" customWidth="1"/>
    <col min="6853" max="6853" width="13.109375" style="8" customWidth="1"/>
    <col min="6854" max="6857" width="11.5546875" style="8" customWidth="1"/>
    <col min="6858" max="6858" width="12.6640625" style="8" bestFit="1" customWidth="1"/>
    <col min="6859" max="6859" width="15.5546875" style="8" customWidth="1"/>
    <col min="6860" max="6861" width="11.5546875" style="8" customWidth="1"/>
    <col min="6862" max="6862" width="15.5546875" style="8" customWidth="1"/>
    <col min="6863" max="6863" width="13.33203125" style="8" bestFit="1" customWidth="1"/>
    <col min="6864" max="6864" width="12.6640625" style="8" bestFit="1" customWidth="1"/>
    <col min="6865" max="6865" width="14" style="8" customWidth="1"/>
    <col min="6866" max="6866" width="18.33203125" style="8" customWidth="1"/>
    <col min="6867" max="6867" width="11.88671875" style="8" customWidth="1"/>
    <col min="6868" max="6868" width="11.6640625" style="8" bestFit="1" customWidth="1"/>
    <col min="6869" max="7096" width="11.44140625" style="8"/>
    <col min="7097" max="7097" width="4" style="8" bestFit="1" customWidth="1"/>
    <col min="7098" max="7098" width="32.6640625" style="8" customWidth="1"/>
    <col min="7099" max="7099" width="9.88671875" style="8" customWidth="1"/>
    <col min="7100" max="7100" width="9.6640625" style="8" customWidth="1"/>
    <col min="7101" max="7101" width="12.44140625" style="8" customWidth="1"/>
    <col min="7102" max="7102" width="12.88671875" style="8" customWidth="1"/>
    <col min="7103" max="7103" width="9.88671875" style="8" customWidth="1"/>
    <col min="7104" max="7104" width="12.6640625" style="8" customWidth="1"/>
    <col min="7105" max="7105" width="14.109375" style="8" customWidth="1"/>
    <col min="7106" max="7108" width="11.5546875" style="8" customWidth="1"/>
    <col min="7109" max="7109" width="13.109375" style="8" customWidth="1"/>
    <col min="7110" max="7113" width="11.5546875" style="8" customWidth="1"/>
    <col min="7114" max="7114" width="12.6640625" style="8" bestFit="1" customWidth="1"/>
    <col min="7115" max="7115" width="15.5546875" style="8" customWidth="1"/>
    <col min="7116" max="7117" width="11.5546875" style="8" customWidth="1"/>
    <col min="7118" max="7118" width="15.5546875" style="8" customWidth="1"/>
    <col min="7119" max="7119" width="13.33203125" style="8" bestFit="1" customWidth="1"/>
    <col min="7120" max="7120" width="12.6640625" style="8" bestFit="1" customWidth="1"/>
    <col min="7121" max="7121" width="14" style="8" customWidth="1"/>
    <col min="7122" max="7122" width="18.33203125" style="8" customWidth="1"/>
    <col min="7123" max="7123" width="11.88671875" style="8" customWidth="1"/>
    <col min="7124" max="7124" width="11.6640625" style="8" bestFit="1" customWidth="1"/>
    <col min="7125" max="7352" width="11.44140625" style="8"/>
    <col min="7353" max="7353" width="4" style="8" bestFit="1" customWidth="1"/>
    <col min="7354" max="7354" width="32.6640625" style="8" customWidth="1"/>
    <col min="7355" max="7355" width="9.88671875" style="8" customWidth="1"/>
    <col min="7356" max="7356" width="9.6640625" style="8" customWidth="1"/>
    <col min="7357" max="7357" width="12.44140625" style="8" customWidth="1"/>
    <col min="7358" max="7358" width="12.88671875" style="8" customWidth="1"/>
    <col min="7359" max="7359" width="9.88671875" style="8" customWidth="1"/>
    <col min="7360" max="7360" width="12.6640625" style="8" customWidth="1"/>
    <col min="7361" max="7361" width="14.109375" style="8" customWidth="1"/>
    <col min="7362" max="7364" width="11.5546875" style="8" customWidth="1"/>
    <col min="7365" max="7365" width="13.109375" style="8" customWidth="1"/>
    <col min="7366" max="7369" width="11.5546875" style="8" customWidth="1"/>
    <col min="7370" max="7370" width="12.6640625" style="8" bestFit="1" customWidth="1"/>
    <col min="7371" max="7371" width="15.5546875" style="8" customWidth="1"/>
    <col min="7372" max="7373" width="11.5546875" style="8" customWidth="1"/>
    <col min="7374" max="7374" width="15.5546875" style="8" customWidth="1"/>
    <col min="7375" max="7375" width="13.33203125" style="8" bestFit="1" customWidth="1"/>
    <col min="7376" max="7376" width="12.6640625" style="8" bestFit="1" customWidth="1"/>
    <col min="7377" max="7377" width="14" style="8" customWidth="1"/>
    <col min="7378" max="7378" width="18.33203125" style="8" customWidth="1"/>
    <col min="7379" max="7379" width="11.88671875" style="8" customWidth="1"/>
    <col min="7380" max="7380" width="11.6640625" style="8" bestFit="1" customWidth="1"/>
    <col min="7381" max="7608" width="11.44140625" style="8"/>
    <col min="7609" max="7609" width="4" style="8" bestFit="1" customWidth="1"/>
    <col min="7610" max="7610" width="32.6640625" style="8" customWidth="1"/>
    <col min="7611" max="7611" width="9.88671875" style="8" customWidth="1"/>
    <col min="7612" max="7612" width="9.6640625" style="8" customWidth="1"/>
    <col min="7613" max="7613" width="12.44140625" style="8" customWidth="1"/>
    <col min="7614" max="7614" width="12.88671875" style="8" customWidth="1"/>
    <col min="7615" max="7615" width="9.88671875" style="8" customWidth="1"/>
    <col min="7616" max="7616" width="12.6640625" style="8" customWidth="1"/>
    <col min="7617" max="7617" width="14.109375" style="8" customWidth="1"/>
    <col min="7618" max="7620" width="11.5546875" style="8" customWidth="1"/>
    <col min="7621" max="7621" width="13.109375" style="8" customWidth="1"/>
    <col min="7622" max="7625" width="11.5546875" style="8" customWidth="1"/>
    <col min="7626" max="7626" width="12.6640625" style="8" bestFit="1" customWidth="1"/>
    <col min="7627" max="7627" width="15.5546875" style="8" customWidth="1"/>
    <col min="7628" max="7629" width="11.5546875" style="8" customWidth="1"/>
    <col min="7630" max="7630" width="15.5546875" style="8" customWidth="1"/>
    <col min="7631" max="7631" width="13.33203125" style="8" bestFit="1" customWidth="1"/>
    <col min="7632" max="7632" width="12.6640625" style="8" bestFit="1" customWidth="1"/>
    <col min="7633" max="7633" width="14" style="8" customWidth="1"/>
    <col min="7634" max="7634" width="18.33203125" style="8" customWidth="1"/>
    <col min="7635" max="7635" width="11.88671875" style="8" customWidth="1"/>
    <col min="7636" max="7636" width="11.6640625" style="8" bestFit="1" customWidth="1"/>
    <col min="7637" max="7864" width="11.44140625" style="8"/>
    <col min="7865" max="7865" width="4" style="8" bestFit="1" customWidth="1"/>
    <col min="7866" max="7866" width="32.6640625" style="8" customWidth="1"/>
    <col min="7867" max="7867" width="9.88671875" style="8" customWidth="1"/>
    <col min="7868" max="7868" width="9.6640625" style="8" customWidth="1"/>
    <col min="7869" max="7869" width="12.44140625" style="8" customWidth="1"/>
    <col min="7870" max="7870" width="12.88671875" style="8" customWidth="1"/>
    <col min="7871" max="7871" width="9.88671875" style="8" customWidth="1"/>
    <col min="7872" max="7872" width="12.6640625" style="8" customWidth="1"/>
    <col min="7873" max="7873" width="14.109375" style="8" customWidth="1"/>
    <col min="7874" max="7876" width="11.5546875" style="8" customWidth="1"/>
    <col min="7877" max="7877" width="13.109375" style="8" customWidth="1"/>
    <col min="7878" max="7881" width="11.5546875" style="8" customWidth="1"/>
    <col min="7882" max="7882" width="12.6640625" style="8" bestFit="1" customWidth="1"/>
    <col min="7883" max="7883" width="15.5546875" style="8" customWidth="1"/>
    <col min="7884" max="7885" width="11.5546875" style="8" customWidth="1"/>
    <col min="7886" max="7886" width="15.5546875" style="8" customWidth="1"/>
    <col min="7887" max="7887" width="13.33203125" style="8" bestFit="1" customWidth="1"/>
    <col min="7888" max="7888" width="12.6640625" style="8" bestFit="1" customWidth="1"/>
    <col min="7889" max="7889" width="14" style="8" customWidth="1"/>
    <col min="7890" max="7890" width="18.33203125" style="8" customWidth="1"/>
    <col min="7891" max="7891" width="11.88671875" style="8" customWidth="1"/>
    <col min="7892" max="7892" width="11.6640625" style="8" bestFit="1" customWidth="1"/>
    <col min="7893" max="8120" width="11.44140625" style="8"/>
    <col min="8121" max="8121" width="4" style="8" bestFit="1" customWidth="1"/>
    <col min="8122" max="8122" width="32.6640625" style="8" customWidth="1"/>
    <col min="8123" max="8123" width="9.88671875" style="8" customWidth="1"/>
    <col min="8124" max="8124" width="9.6640625" style="8" customWidth="1"/>
    <col min="8125" max="8125" width="12.44140625" style="8" customWidth="1"/>
    <col min="8126" max="8126" width="12.88671875" style="8" customWidth="1"/>
    <col min="8127" max="8127" width="9.88671875" style="8" customWidth="1"/>
    <col min="8128" max="8128" width="12.6640625" style="8" customWidth="1"/>
    <col min="8129" max="8129" width="14.109375" style="8" customWidth="1"/>
    <col min="8130" max="8132" width="11.5546875" style="8" customWidth="1"/>
    <col min="8133" max="8133" width="13.109375" style="8" customWidth="1"/>
    <col min="8134" max="8137" width="11.5546875" style="8" customWidth="1"/>
    <col min="8138" max="8138" width="12.6640625" style="8" bestFit="1" customWidth="1"/>
    <col min="8139" max="8139" width="15.5546875" style="8" customWidth="1"/>
    <col min="8140" max="8141" width="11.5546875" style="8" customWidth="1"/>
    <col min="8142" max="8142" width="15.5546875" style="8" customWidth="1"/>
    <col min="8143" max="8143" width="13.33203125" style="8" bestFit="1" customWidth="1"/>
    <col min="8144" max="8144" width="12.6640625" style="8" bestFit="1" customWidth="1"/>
    <col min="8145" max="8145" width="14" style="8" customWidth="1"/>
    <col min="8146" max="8146" width="18.33203125" style="8" customWidth="1"/>
    <col min="8147" max="8147" width="11.88671875" style="8" customWidth="1"/>
    <col min="8148" max="8148" width="11.6640625" style="8" bestFit="1" customWidth="1"/>
    <col min="8149" max="8376" width="11.44140625" style="8"/>
    <col min="8377" max="8377" width="4" style="8" bestFit="1" customWidth="1"/>
    <col min="8378" max="8378" width="32.6640625" style="8" customWidth="1"/>
    <col min="8379" max="8379" width="9.88671875" style="8" customWidth="1"/>
    <col min="8380" max="8380" width="9.6640625" style="8" customWidth="1"/>
    <col min="8381" max="8381" width="12.44140625" style="8" customWidth="1"/>
    <col min="8382" max="8382" width="12.88671875" style="8" customWidth="1"/>
    <col min="8383" max="8383" width="9.88671875" style="8" customWidth="1"/>
    <col min="8384" max="8384" width="12.6640625" style="8" customWidth="1"/>
    <col min="8385" max="8385" width="14.109375" style="8" customWidth="1"/>
    <col min="8386" max="8388" width="11.5546875" style="8" customWidth="1"/>
    <col min="8389" max="8389" width="13.109375" style="8" customWidth="1"/>
    <col min="8390" max="8393" width="11.5546875" style="8" customWidth="1"/>
    <col min="8394" max="8394" width="12.6640625" style="8" bestFit="1" customWidth="1"/>
    <col min="8395" max="8395" width="15.5546875" style="8" customWidth="1"/>
    <col min="8396" max="8397" width="11.5546875" style="8" customWidth="1"/>
    <col min="8398" max="8398" width="15.5546875" style="8" customWidth="1"/>
    <col min="8399" max="8399" width="13.33203125" style="8" bestFit="1" customWidth="1"/>
    <col min="8400" max="8400" width="12.6640625" style="8" bestFit="1" customWidth="1"/>
    <col min="8401" max="8401" width="14" style="8" customWidth="1"/>
    <col min="8402" max="8402" width="18.33203125" style="8" customWidth="1"/>
    <col min="8403" max="8403" width="11.88671875" style="8" customWidth="1"/>
    <col min="8404" max="8404" width="11.6640625" style="8" bestFit="1" customWidth="1"/>
    <col min="8405" max="8632" width="11.44140625" style="8"/>
    <col min="8633" max="8633" width="4" style="8" bestFit="1" customWidth="1"/>
    <col min="8634" max="8634" width="32.6640625" style="8" customWidth="1"/>
    <col min="8635" max="8635" width="9.88671875" style="8" customWidth="1"/>
    <col min="8636" max="8636" width="9.6640625" style="8" customWidth="1"/>
    <col min="8637" max="8637" width="12.44140625" style="8" customWidth="1"/>
    <col min="8638" max="8638" width="12.88671875" style="8" customWidth="1"/>
    <col min="8639" max="8639" width="9.88671875" style="8" customWidth="1"/>
    <col min="8640" max="8640" width="12.6640625" style="8" customWidth="1"/>
    <col min="8641" max="8641" width="14.109375" style="8" customWidth="1"/>
    <col min="8642" max="8644" width="11.5546875" style="8" customWidth="1"/>
    <col min="8645" max="8645" width="13.109375" style="8" customWidth="1"/>
    <col min="8646" max="8649" width="11.5546875" style="8" customWidth="1"/>
    <col min="8650" max="8650" width="12.6640625" style="8" bestFit="1" customWidth="1"/>
    <col min="8651" max="8651" width="15.5546875" style="8" customWidth="1"/>
    <col min="8652" max="8653" width="11.5546875" style="8" customWidth="1"/>
    <col min="8654" max="8654" width="15.5546875" style="8" customWidth="1"/>
    <col min="8655" max="8655" width="13.33203125" style="8" bestFit="1" customWidth="1"/>
    <col min="8656" max="8656" width="12.6640625" style="8" bestFit="1" customWidth="1"/>
    <col min="8657" max="8657" width="14" style="8" customWidth="1"/>
    <col min="8658" max="8658" width="18.33203125" style="8" customWidth="1"/>
    <col min="8659" max="8659" width="11.88671875" style="8" customWidth="1"/>
    <col min="8660" max="8660" width="11.6640625" style="8" bestFit="1" customWidth="1"/>
    <col min="8661" max="8888" width="11.44140625" style="8"/>
    <col min="8889" max="8889" width="4" style="8" bestFit="1" customWidth="1"/>
    <col min="8890" max="8890" width="32.6640625" style="8" customWidth="1"/>
    <col min="8891" max="8891" width="9.88671875" style="8" customWidth="1"/>
    <col min="8892" max="8892" width="9.6640625" style="8" customWidth="1"/>
    <col min="8893" max="8893" width="12.44140625" style="8" customWidth="1"/>
    <col min="8894" max="8894" width="12.88671875" style="8" customWidth="1"/>
    <col min="8895" max="8895" width="9.88671875" style="8" customWidth="1"/>
    <col min="8896" max="8896" width="12.6640625" style="8" customWidth="1"/>
    <col min="8897" max="8897" width="14.109375" style="8" customWidth="1"/>
    <col min="8898" max="8900" width="11.5546875" style="8" customWidth="1"/>
    <col min="8901" max="8901" width="13.109375" style="8" customWidth="1"/>
    <col min="8902" max="8905" width="11.5546875" style="8" customWidth="1"/>
    <col min="8906" max="8906" width="12.6640625" style="8" bestFit="1" customWidth="1"/>
    <col min="8907" max="8907" width="15.5546875" style="8" customWidth="1"/>
    <col min="8908" max="8909" width="11.5546875" style="8" customWidth="1"/>
    <col min="8910" max="8910" width="15.5546875" style="8" customWidth="1"/>
    <col min="8911" max="8911" width="13.33203125" style="8" bestFit="1" customWidth="1"/>
    <col min="8912" max="8912" width="12.6640625" style="8" bestFit="1" customWidth="1"/>
    <col min="8913" max="8913" width="14" style="8" customWidth="1"/>
    <col min="8914" max="8914" width="18.33203125" style="8" customWidth="1"/>
    <col min="8915" max="8915" width="11.88671875" style="8" customWidth="1"/>
    <col min="8916" max="8916" width="11.6640625" style="8" bestFit="1" customWidth="1"/>
    <col min="8917" max="9144" width="11.44140625" style="8"/>
    <col min="9145" max="9145" width="4" style="8" bestFit="1" customWidth="1"/>
    <col min="9146" max="9146" width="32.6640625" style="8" customWidth="1"/>
    <col min="9147" max="9147" width="9.88671875" style="8" customWidth="1"/>
    <col min="9148" max="9148" width="9.6640625" style="8" customWidth="1"/>
    <col min="9149" max="9149" width="12.44140625" style="8" customWidth="1"/>
    <col min="9150" max="9150" width="12.88671875" style="8" customWidth="1"/>
    <col min="9151" max="9151" width="9.88671875" style="8" customWidth="1"/>
    <col min="9152" max="9152" width="12.6640625" style="8" customWidth="1"/>
    <col min="9153" max="9153" width="14.109375" style="8" customWidth="1"/>
    <col min="9154" max="9156" width="11.5546875" style="8" customWidth="1"/>
    <col min="9157" max="9157" width="13.109375" style="8" customWidth="1"/>
    <col min="9158" max="9161" width="11.5546875" style="8" customWidth="1"/>
    <col min="9162" max="9162" width="12.6640625" style="8" bestFit="1" customWidth="1"/>
    <col min="9163" max="9163" width="15.5546875" style="8" customWidth="1"/>
    <col min="9164" max="9165" width="11.5546875" style="8" customWidth="1"/>
    <col min="9166" max="9166" width="15.5546875" style="8" customWidth="1"/>
    <col min="9167" max="9167" width="13.33203125" style="8" bestFit="1" customWidth="1"/>
    <col min="9168" max="9168" width="12.6640625" style="8" bestFit="1" customWidth="1"/>
    <col min="9169" max="9169" width="14" style="8" customWidth="1"/>
    <col min="9170" max="9170" width="18.33203125" style="8" customWidth="1"/>
    <col min="9171" max="9171" width="11.88671875" style="8" customWidth="1"/>
    <col min="9172" max="9172" width="11.6640625" style="8" bestFit="1" customWidth="1"/>
    <col min="9173" max="9400" width="11.44140625" style="8"/>
    <col min="9401" max="9401" width="4" style="8" bestFit="1" customWidth="1"/>
    <col min="9402" max="9402" width="32.6640625" style="8" customWidth="1"/>
    <col min="9403" max="9403" width="9.88671875" style="8" customWidth="1"/>
    <col min="9404" max="9404" width="9.6640625" style="8" customWidth="1"/>
    <col min="9405" max="9405" width="12.44140625" style="8" customWidth="1"/>
    <col min="9406" max="9406" width="12.88671875" style="8" customWidth="1"/>
    <col min="9407" max="9407" width="9.88671875" style="8" customWidth="1"/>
    <col min="9408" max="9408" width="12.6640625" style="8" customWidth="1"/>
    <col min="9409" max="9409" width="14.109375" style="8" customWidth="1"/>
    <col min="9410" max="9412" width="11.5546875" style="8" customWidth="1"/>
    <col min="9413" max="9413" width="13.109375" style="8" customWidth="1"/>
    <col min="9414" max="9417" width="11.5546875" style="8" customWidth="1"/>
    <col min="9418" max="9418" width="12.6640625" style="8" bestFit="1" customWidth="1"/>
    <col min="9419" max="9419" width="15.5546875" style="8" customWidth="1"/>
    <col min="9420" max="9421" width="11.5546875" style="8" customWidth="1"/>
    <col min="9422" max="9422" width="15.5546875" style="8" customWidth="1"/>
    <col min="9423" max="9423" width="13.33203125" style="8" bestFit="1" customWidth="1"/>
    <col min="9424" max="9424" width="12.6640625" style="8" bestFit="1" customWidth="1"/>
    <col min="9425" max="9425" width="14" style="8" customWidth="1"/>
    <col min="9426" max="9426" width="18.33203125" style="8" customWidth="1"/>
    <col min="9427" max="9427" width="11.88671875" style="8" customWidth="1"/>
    <col min="9428" max="9428" width="11.6640625" style="8" bestFit="1" customWidth="1"/>
    <col min="9429" max="9656" width="11.44140625" style="8"/>
    <col min="9657" max="9657" width="4" style="8" bestFit="1" customWidth="1"/>
    <col min="9658" max="9658" width="32.6640625" style="8" customWidth="1"/>
    <col min="9659" max="9659" width="9.88671875" style="8" customWidth="1"/>
    <col min="9660" max="9660" width="9.6640625" style="8" customWidth="1"/>
    <col min="9661" max="9661" width="12.44140625" style="8" customWidth="1"/>
    <col min="9662" max="9662" width="12.88671875" style="8" customWidth="1"/>
    <col min="9663" max="9663" width="9.88671875" style="8" customWidth="1"/>
    <col min="9664" max="9664" width="12.6640625" style="8" customWidth="1"/>
    <col min="9665" max="9665" width="14.109375" style="8" customWidth="1"/>
    <col min="9666" max="9668" width="11.5546875" style="8" customWidth="1"/>
    <col min="9669" max="9669" width="13.109375" style="8" customWidth="1"/>
    <col min="9670" max="9673" width="11.5546875" style="8" customWidth="1"/>
    <col min="9674" max="9674" width="12.6640625" style="8" bestFit="1" customWidth="1"/>
    <col min="9675" max="9675" width="15.5546875" style="8" customWidth="1"/>
    <col min="9676" max="9677" width="11.5546875" style="8" customWidth="1"/>
    <col min="9678" max="9678" width="15.5546875" style="8" customWidth="1"/>
    <col min="9679" max="9679" width="13.33203125" style="8" bestFit="1" customWidth="1"/>
    <col min="9680" max="9680" width="12.6640625" style="8" bestFit="1" customWidth="1"/>
    <col min="9681" max="9681" width="14" style="8" customWidth="1"/>
    <col min="9682" max="9682" width="18.33203125" style="8" customWidth="1"/>
    <col min="9683" max="9683" width="11.88671875" style="8" customWidth="1"/>
    <col min="9684" max="9684" width="11.6640625" style="8" bestFit="1" customWidth="1"/>
    <col min="9685" max="9912" width="11.44140625" style="8"/>
    <col min="9913" max="9913" width="4" style="8" bestFit="1" customWidth="1"/>
    <col min="9914" max="9914" width="32.6640625" style="8" customWidth="1"/>
    <col min="9915" max="9915" width="9.88671875" style="8" customWidth="1"/>
    <col min="9916" max="9916" width="9.6640625" style="8" customWidth="1"/>
    <col min="9917" max="9917" width="12.44140625" style="8" customWidth="1"/>
    <col min="9918" max="9918" width="12.88671875" style="8" customWidth="1"/>
    <col min="9919" max="9919" width="9.88671875" style="8" customWidth="1"/>
    <col min="9920" max="9920" width="12.6640625" style="8" customWidth="1"/>
    <col min="9921" max="9921" width="14.109375" style="8" customWidth="1"/>
    <col min="9922" max="9924" width="11.5546875" style="8" customWidth="1"/>
    <col min="9925" max="9925" width="13.109375" style="8" customWidth="1"/>
    <col min="9926" max="9929" width="11.5546875" style="8" customWidth="1"/>
    <col min="9930" max="9930" width="12.6640625" style="8" bestFit="1" customWidth="1"/>
    <col min="9931" max="9931" width="15.5546875" style="8" customWidth="1"/>
    <col min="9932" max="9933" width="11.5546875" style="8" customWidth="1"/>
    <col min="9934" max="9934" width="15.5546875" style="8" customWidth="1"/>
    <col min="9935" max="9935" width="13.33203125" style="8" bestFit="1" customWidth="1"/>
    <col min="9936" max="9936" width="12.6640625" style="8" bestFit="1" customWidth="1"/>
    <col min="9937" max="9937" width="14" style="8" customWidth="1"/>
    <col min="9938" max="9938" width="18.33203125" style="8" customWidth="1"/>
    <col min="9939" max="9939" width="11.88671875" style="8" customWidth="1"/>
    <col min="9940" max="9940" width="11.6640625" style="8" bestFit="1" customWidth="1"/>
    <col min="9941" max="10168" width="11.44140625" style="8"/>
    <col min="10169" max="10169" width="4" style="8" bestFit="1" customWidth="1"/>
    <col min="10170" max="10170" width="32.6640625" style="8" customWidth="1"/>
    <col min="10171" max="10171" width="9.88671875" style="8" customWidth="1"/>
    <col min="10172" max="10172" width="9.6640625" style="8" customWidth="1"/>
    <col min="10173" max="10173" width="12.44140625" style="8" customWidth="1"/>
    <col min="10174" max="10174" width="12.88671875" style="8" customWidth="1"/>
    <col min="10175" max="10175" width="9.88671875" style="8" customWidth="1"/>
    <col min="10176" max="10176" width="12.6640625" style="8" customWidth="1"/>
    <col min="10177" max="10177" width="14.109375" style="8" customWidth="1"/>
    <col min="10178" max="10180" width="11.5546875" style="8" customWidth="1"/>
    <col min="10181" max="10181" width="13.109375" style="8" customWidth="1"/>
    <col min="10182" max="10185" width="11.5546875" style="8" customWidth="1"/>
    <col min="10186" max="10186" width="12.6640625" style="8" bestFit="1" customWidth="1"/>
    <col min="10187" max="10187" width="15.5546875" style="8" customWidth="1"/>
    <col min="10188" max="10189" width="11.5546875" style="8" customWidth="1"/>
    <col min="10190" max="10190" width="15.5546875" style="8" customWidth="1"/>
    <col min="10191" max="10191" width="13.33203125" style="8" bestFit="1" customWidth="1"/>
    <col min="10192" max="10192" width="12.6640625" style="8" bestFit="1" customWidth="1"/>
    <col min="10193" max="10193" width="14" style="8" customWidth="1"/>
    <col min="10194" max="10194" width="18.33203125" style="8" customWidth="1"/>
    <col min="10195" max="10195" width="11.88671875" style="8" customWidth="1"/>
    <col min="10196" max="10196" width="11.6640625" style="8" bestFit="1" customWidth="1"/>
    <col min="10197" max="10424" width="11.44140625" style="8"/>
    <col min="10425" max="10425" width="4" style="8" bestFit="1" customWidth="1"/>
    <col min="10426" max="10426" width="32.6640625" style="8" customWidth="1"/>
    <col min="10427" max="10427" width="9.88671875" style="8" customWidth="1"/>
    <col min="10428" max="10428" width="9.6640625" style="8" customWidth="1"/>
    <col min="10429" max="10429" width="12.44140625" style="8" customWidth="1"/>
    <col min="10430" max="10430" width="12.88671875" style="8" customWidth="1"/>
    <col min="10431" max="10431" width="9.88671875" style="8" customWidth="1"/>
    <col min="10432" max="10432" width="12.6640625" style="8" customWidth="1"/>
    <col min="10433" max="10433" width="14.109375" style="8" customWidth="1"/>
    <col min="10434" max="10436" width="11.5546875" style="8" customWidth="1"/>
    <col min="10437" max="10437" width="13.109375" style="8" customWidth="1"/>
    <col min="10438" max="10441" width="11.5546875" style="8" customWidth="1"/>
    <col min="10442" max="10442" width="12.6640625" style="8" bestFit="1" customWidth="1"/>
    <col min="10443" max="10443" width="15.5546875" style="8" customWidth="1"/>
    <col min="10444" max="10445" width="11.5546875" style="8" customWidth="1"/>
    <col min="10446" max="10446" width="15.5546875" style="8" customWidth="1"/>
    <col min="10447" max="10447" width="13.33203125" style="8" bestFit="1" customWidth="1"/>
    <col min="10448" max="10448" width="12.6640625" style="8" bestFit="1" customWidth="1"/>
    <col min="10449" max="10449" width="14" style="8" customWidth="1"/>
    <col min="10450" max="10450" width="18.33203125" style="8" customWidth="1"/>
    <col min="10451" max="10451" width="11.88671875" style="8" customWidth="1"/>
    <col min="10452" max="10452" width="11.6640625" style="8" bestFit="1" customWidth="1"/>
    <col min="10453" max="10680" width="11.44140625" style="8"/>
    <col min="10681" max="10681" width="4" style="8" bestFit="1" customWidth="1"/>
    <col min="10682" max="10682" width="32.6640625" style="8" customWidth="1"/>
    <col min="10683" max="10683" width="9.88671875" style="8" customWidth="1"/>
    <col min="10684" max="10684" width="9.6640625" style="8" customWidth="1"/>
    <col min="10685" max="10685" width="12.44140625" style="8" customWidth="1"/>
    <col min="10686" max="10686" width="12.88671875" style="8" customWidth="1"/>
    <col min="10687" max="10687" width="9.88671875" style="8" customWidth="1"/>
    <col min="10688" max="10688" width="12.6640625" style="8" customWidth="1"/>
    <col min="10689" max="10689" width="14.109375" style="8" customWidth="1"/>
    <col min="10690" max="10692" width="11.5546875" style="8" customWidth="1"/>
    <col min="10693" max="10693" width="13.109375" style="8" customWidth="1"/>
    <col min="10694" max="10697" width="11.5546875" style="8" customWidth="1"/>
    <col min="10698" max="10698" width="12.6640625" style="8" bestFit="1" customWidth="1"/>
    <col min="10699" max="10699" width="15.5546875" style="8" customWidth="1"/>
    <col min="10700" max="10701" width="11.5546875" style="8" customWidth="1"/>
    <col min="10702" max="10702" width="15.5546875" style="8" customWidth="1"/>
    <col min="10703" max="10703" width="13.33203125" style="8" bestFit="1" customWidth="1"/>
    <col min="10704" max="10704" width="12.6640625" style="8" bestFit="1" customWidth="1"/>
    <col min="10705" max="10705" width="14" style="8" customWidth="1"/>
    <col min="10706" max="10706" width="18.33203125" style="8" customWidth="1"/>
    <col min="10707" max="10707" width="11.88671875" style="8" customWidth="1"/>
    <col min="10708" max="10708" width="11.6640625" style="8" bestFit="1" customWidth="1"/>
    <col min="10709" max="10936" width="11.44140625" style="8"/>
    <col min="10937" max="10937" width="4" style="8" bestFit="1" customWidth="1"/>
    <col min="10938" max="10938" width="32.6640625" style="8" customWidth="1"/>
    <col min="10939" max="10939" width="9.88671875" style="8" customWidth="1"/>
    <col min="10940" max="10940" width="9.6640625" style="8" customWidth="1"/>
    <col min="10941" max="10941" width="12.44140625" style="8" customWidth="1"/>
    <col min="10942" max="10942" width="12.88671875" style="8" customWidth="1"/>
    <col min="10943" max="10943" width="9.88671875" style="8" customWidth="1"/>
    <col min="10944" max="10944" width="12.6640625" style="8" customWidth="1"/>
    <col min="10945" max="10945" width="14.109375" style="8" customWidth="1"/>
    <col min="10946" max="10948" width="11.5546875" style="8" customWidth="1"/>
    <col min="10949" max="10949" width="13.109375" style="8" customWidth="1"/>
    <col min="10950" max="10953" width="11.5546875" style="8" customWidth="1"/>
    <col min="10954" max="10954" width="12.6640625" style="8" bestFit="1" customWidth="1"/>
    <col min="10955" max="10955" width="15.5546875" style="8" customWidth="1"/>
    <col min="10956" max="10957" width="11.5546875" style="8" customWidth="1"/>
    <col min="10958" max="10958" width="15.5546875" style="8" customWidth="1"/>
    <col min="10959" max="10959" width="13.33203125" style="8" bestFit="1" customWidth="1"/>
    <col min="10960" max="10960" width="12.6640625" style="8" bestFit="1" customWidth="1"/>
    <col min="10961" max="10961" width="14" style="8" customWidth="1"/>
    <col min="10962" max="10962" width="18.33203125" style="8" customWidth="1"/>
    <col min="10963" max="10963" width="11.88671875" style="8" customWidth="1"/>
    <col min="10964" max="10964" width="11.6640625" style="8" bestFit="1" customWidth="1"/>
    <col min="10965" max="11192" width="11.44140625" style="8"/>
    <col min="11193" max="11193" width="4" style="8" bestFit="1" customWidth="1"/>
    <col min="11194" max="11194" width="32.6640625" style="8" customWidth="1"/>
    <col min="11195" max="11195" width="9.88671875" style="8" customWidth="1"/>
    <col min="11196" max="11196" width="9.6640625" style="8" customWidth="1"/>
    <col min="11197" max="11197" width="12.44140625" style="8" customWidth="1"/>
    <col min="11198" max="11198" width="12.88671875" style="8" customWidth="1"/>
    <col min="11199" max="11199" width="9.88671875" style="8" customWidth="1"/>
    <col min="11200" max="11200" width="12.6640625" style="8" customWidth="1"/>
    <col min="11201" max="11201" width="14.109375" style="8" customWidth="1"/>
    <col min="11202" max="11204" width="11.5546875" style="8" customWidth="1"/>
    <col min="11205" max="11205" width="13.109375" style="8" customWidth="1"/>
    <col min="11206" max="11209" width="11.5546875" style="8" customWidth="1"/>
    <col min="11210" max="11210" width="12.6640625" style="8" bestFit="1" customWidth="1"/>
    <col min="11211" max="11211" width="15.5546875" style="8" customWidth="1"/>
    <col min="11212" max="11213" width="11.5546875" style="8" customWidth="1"/>
    <col min="11214" max="11214" width="15.5546875" style="8" customWidth="1"/>
    <col min="11215" max="11215" width="13.33203125" style="8" bestFit="1" customWidth="1"/>
    <col min="11216" max="11216" width="12.6640625" style="8" bestFit="1" customWidth="1"/>
    <col min="11217" max="11217" width="14" style="8" customWidth="1"/>
    <col min="11218" max="11218" width="18.33203125" style="8" customWidth="1"/>
    <col min="11219" max="11219" width="11.88671875" style="8" customWidth="1"/>
    <col min="11220" max="11220" width="11.6640625" style="8" bestFit="1" customWidth="1"/>
    <col min="11221" max="11448" width="11.44140625" style="8"/>
    <col min="11449" max="11449" width="4" style="8" bestFit="1" customWidth="1"/>
    <col min="11450" max="11450" width="32.6640625" style="8" customWidth="1"/>
    <col min="11451" max="11451" width="9.88671875" style="8" customWidth="1"/>
    <col min="11452" max="11452" width="9.6640625" style="8" customWidth="1"/>
    <col min="11453" max="11453" width="12.44140625" style="8" customWidth="1"/>
    <col min="11454" max="11454" width="12.88671875" style="8" customWidth="1"/>
    <col min="11455" max="11455" width="9.88671875" style="8" customWidth="1"/>
    <col min="11456" max="11456" width="12.6640625" style="8" customWidth="1"/>
    <col min="11457" max="11457" width="14.109375" style="8" customWidth="1"/>
    <col min="11458" max="11460" width="11.5546875" style="8" customWidth="1"/>
    <col min="11461" max="11461" width="13.109375" style="8" customWidth="1"/>
    <col min="11462" max="11465" width="11.5546875" style="8" customWidth="1"/>
    <col min="11466" max="11466" width="12.6640625" style="8" bestFit="1" customWidth="1"/>
    <col min="11467" max="11467" width="15.5546875" style="8" customWidth="1"/>
    <col min="11468" max="11469" width="11.5546875" style="8" customWidth="1"/>
    <col min="11470" max="11470" width="15.5546875" style="8" customWidth="1"/>
    <col min="11471" max="11471" width="13.33203125" style="8" bestFit="1" customWidth="1"/>
    <col min="11472" max="11472" width="12.6640625" style="8" bestFit="1" customWidth="1"/>
    <col min="11473" max="11473" width="14" style="8" customWidth="1"/>
    <col min="11474" max="11474" width="18.33203125" style="8" customWidth="1"/>
    <col min="11475" max="11475" width="11.88671875" style="8" customWidth="1"/>
    <col min="11476" max="11476" width="11.6640625" style="8" bestFit="1" customWidth="1"/>
    <col min="11477" max="11704" width="11.44140625" style="8"/>
    <col min="11705" max="11705" width="4" style="8" bestFit="1" customWidth="1"/>
    <col min="11706" max="11706" width="32.6640625" style="8" customWidth="1"/>
    <col min="11707" max="11707" width="9.88671875" style="8" customWidth="1"/>
    <col min="11708" max="11708" width="9.6640625" style="8" customWidth="1"/>
    <col min="11709" max="11709" width="12.44140625" style="8" customWidth="1"/>
    <col min="11710" max="11710" width="12.88671875" style="8" customWidth="1"/>
    <col min="11711" max="11711" width="9.88671875" style="8" customWidth="1"/>
    <col min="11712" max="11712" width="12.6640625" style="8" customWidth="1"/>
    <col min="11713" max="11713" width="14.109375" style="8" customWidth="1"/>
    <col min="11714" max="11716" width="11.5546875" style="8" customWidth="1"/>
    <col min="11717" max="11717" width="13.109375" style="8" customWidth="1"/>
    <col min="11718" max="11721" width="11.5546875" style="8" customWidth="1"/>
    <col min="11722" max="11722" width="12.6640625" style="8" bestFit="1" customWidth="1"/>
    <col min="11723" max="11723" width="15.5546875" style="8" customWidth="1"/>
    <col min="11724" max="11725" width="11.5546875" style="8" customWidth="1"/>
    <col min="11726" max="11726" width="15.5546875" style="8" customWidth="1"/>
    <col min="11727" max="11727" width="13.33203125" style="8" bestFit="1" customWidth="1"/>
    <col min="11728" max="11728" width="12.6640625" style="8" bestFit="1" customWidth="1"/>
    <col min="11729" max="11729" width="14" style="8" customWidth="1"/>
    <col min="11730" max="11730" width="18.33203125" style="8" customWidth="1"/>
    <col min="11731" max="11731" width="11.88671875" style="8" customWidth="1"/>
    <col min="11732" max="11732" width="11.6640625" style="8" bestFit="1" customWidth="1"/>
    <col min="11733" max="11960" width="11.44140625" style="8"/>
    <col min="11961" max="11961" width="4" style="8" bestFit="1" customWidth="1"/>
    <col min="11962" max="11962" width="32.6640625" style="8" customWidth="1"/>
    <col min="11963" max="11963" width="9.88671875" style="8" customWidth="1"/>
    <col min="11964" max="11964" width="9.6640625" style="8" customWidth="1"/>
    <col min="11965" max="11965" width="12.44140625" style="8" customWidth="1"/>
    <col min="11966" max="11966" width="12.88671875" style="8" customWidth="1"/>
    <col min="11967" max="11967" width="9.88671875" style="8" customWidth="1"/>
    <col min="11968" max="11968" width="12.6640625" style="8" customWidth="1"/>
    <col min="11969" max="11969" width="14.109375" style="8" customWidth="1"/>
    <col min="11970" max="11972" width="11.5546875" style="8" customWidth="1"/>
    <col min="11973" max="11973" width="13.109375" style="8" customWidth="1"/>
    <col min="11974" max="11977" width="11.5546875" style="8" customWidth="1"/>
    <col min="11978" max="11978" width="12.6640625" style="8" bestFit="1" customWidth="1"/>
    <col min="11979" max="11979" width="15.5546875" style="8" customWidth="1"/>
    <col min="11980" max="11981" width="11.5546875" style="8" customWidth="1"/>
    <col min="11982" max="11982" width="15.5546875" style="8" customWidth="1"/>
    <col min="11983" max="11983" width="13.33203125" style="8" bestFit="1" customWidth="1"/>
    <col min="11984" max="11984" width="12.6640625" style="8" bestFit="1" customWidth="1"/>
    <col min="11985" max="11985" width="14" style="8" customWidth="1"/>
    <col min="11986" max="11986" width="18.33203125" style="8" customWidth="1"/>
    <col min="11987" max="11987" width="11.88671875" style="8" customWidth="1"/>
    <col min="11988" max="11988" width="11.6640625" style="8" bestFit="1" customWidth="1"/>
    <col min="11989" max="12216" width="11.44140625" style="8"/>
    <col min="12217" max="12217" width="4" style="8" bestFit="1" customWidth="1"/>
    <col min="12218" max="12218" width="32.6640625" style="8" customWidth="1"/>
    <col min="12219" max="12219" width="9.88671875" style="8" customWidth="1"/>
    <col min="12220" max="12220" width="9.6640625" style="8" customWidth="1"/>
    <col min="12221" max="12221" width="12.44140625" style="8" customWidth="1"/>
    <col min="12222" max="12222" width="12.88671875" style="8" customWidth="1"/>
    <col min="12223" max="12223" width="9.88671875" style="8" customWidth="1"/>
    <col min="12224" max="12224" width="12.6640625" style="8" customWidth="1"/>
    <col min="12225" max="12225" width="14.109375" style="8" customWidth="1"/>
    <col min="12226" max="12228" width="11.5546875" style="8" customWidth="1"/>
    <col min="12229" max="12229" width="13.109375" style="8" customWidth="1"/>
    <col min="12230" max="12233" width="11.5546875" style="8" customWidth="1"/>
    <col min="12234" max="12234" width="12.6640625" style="8" bestFit="1" customWidth="1"/>
    <col min="12235" max="12235" width="15.5546875" style="8" customWidth="1"/>
    <col min="12236" max="12237" width="11.5546875" style="8" customWidth="1"/>
    <col min="12238" max="12238" width="15.5546875" style="8" customWidth="1"/>
    <col min="12239" max="12239" width="13.33203125" style="8" bestFit="1" customWidth="1"/>
    <col min="12240" max="12240" width="12.6640625" style="8" bestFit="1" customWidth="1"/>
    <col min="12241" max="12241" width="14" style="8" customWidth="1"/>
    <col min="12242" max="12242" width="18.33203125" style="8" customWidth="1"/>
    <col min="12243" max="12243" width="11.88671875" style="8" customWidth="1"/>
    <col min="12244" max="12244" width="11.6640625" style="8" bestFit="1" customWidth="1"/>
    <col min="12245" max="12472" width="11.44140625" style="8"/>
    <col min="12473" max="12473" width="4" style="8" bestFit="1" customWidth="1"/>
    <col min="12474" max="12474" width="32.6640625" style="8" customWidth="1"/>
    <col min="12475" max="12475" width="9.88671875" style="8" customWidth="1"/>
    <col min="12476" max="12476" width="9.6640625" style="8" customWidth="1"/>
    <col min="12477" max="12477" width="12.44140625" style="8" customWidth="1"/>
    <col min="12478" max="12478" width="12.88671875" style="8" customWidth="1"/>
    <col min="12479" max="12479" width="9.88671875" style="8" customWidth="1"/>
    <col min="12480" max="12480" width="12.6640625" style="8" customWidth="1"/>
    <col min="12481" max="12481" width="14.109375" style="8" customWidth="1"/>
    <col min="12482" max="12484" width="11.5546875" style="8" customWidth="1"/>
    <col min="12485" max="12485" width="13.109375" style="8" customWidth="1"/>
    <col min="12486" max="12489" width="11.5546875" style="8" customWidth="1"/>
    <col min="12490" max="12490" width="12.6640625" style="8" bestFit="1" customWidth="1"/>
    <col min="12491" max="12491" width="15.5546875" style="8" customWidth="1"/>
    <col min="12492" max="12493" width="11.5546875" style="8" customWidth="1"/>
    <col min="12494" max="12494" width="15.5546875" style="8" customWidth="1"/>
    <col min="12495" max="12495" width="13.33203125" style="8" bestFit="1" customWidth="1"/>
    <col min="12496" max="12496" width="12.6640625" style="8" bestFit="1" customWidth="1"/>
    <col min="12497" max="12497" width="14" style="8" customWidth="1"/>
    <col min="12498" max="12498" width="18.33203125" style="8" customWidth="1"/>
    <col min="12499" max="12499" width="11.88671875" style="8" customWidth="1"/>
    <col min="12500" max="12500" width="11.6640625" style="8" bestFit="1" customWidth="1"/>
    <col min="12501" max="12728" width="11.44140625" style="8"/>
    <col min="12729" max="12729" width="4" style="8" bestFit="1" customWidth="1"/>
    <col min="12730" max="12730" width="32.6640625" style="8" customWidth="1"/>
    <col min="12731" max="12731" width="9.88671875" style="8" customWidth="1"/>
    <col min="12732" max="12732" width="9.6640625" style="8" customWidth="1"/>
    <col min="12733" max="12733" width="12.44140625" style="8" customWidth="1"/>
    <col min="12734" max="12734" width="12.88671875" style="8" customWidth="1"/>
    <col min="12735" max="12735" width="9.88671875" style="8" customWidth="1"/>
    <col min="12736" max="12736" width="12.6640625" style="8" customWidth="1"/>
    <col min="12737" max="12737" width="14.109375" style="8" customWidth="1"/>
    <col min="12738" max="12740" width="11.5546875" style="8" customWidth="1"/>
    <col min="12741" max="12741" width="13.109375" style="8" customWidth="1"/>
    <col min="12742" max="12745" width="11.5546875" style="8" customWidth="1"/>
    <col min="12746" max="12746" width="12.6640625" style="8" bestFit="1" customWidth="1"/>
    <col min="12747" max="12747" width="15.5546875" style="8" customWidth="1"/>
    <col min="12748" max="12749" width="11.5546875" style="8" customWidth="1"/>
    <col min="12750" max="12750" width="15.5546875" style="8" customWidth="1"/>
    <col min="12751" max="12751" width="13.33203125" style="8" bestFit="1" customWidth="1"/>
    <col min="12752" max="12752" width="12.6640625" style="8" bestFit="1" customWidth="1"/>
    <col min="12753" max="12753" width="14" style="8" customWidth="1"/>
    <col min="12754" max="12754" width="18.33203125" style="8" customWidth="1"/>
    <col min="12755" max="12755" width="11.88671875" style="8" customWidth="1"/>
    <col min="12756" max="12756" width="11.6640625" style="8" bestFit="1" customWidth="1"/>
    <col min="12757" max="12984" width="11.44140625" style="8"/>
    <col min="12985" max="12985" width="4" style="8" bestFit="1" customWidth="1"/>
    <col min="12986" max="12986" width="32.6640625" style="8" customWidth="1"/>
    <col min="12987" max="12987" width="9.88671875" style="8" customWidth="1"/>
    <col min="12988" max="12988" width="9.6640625" style="8" customWidth="1"/>
    <col min="12989" max="12989" width="12.44140625" style="8" customWidth="1"/>
    <col min="12990" max="12990" width="12.88671875" style="8" customWidth="1"/>
    <col min="12991" max="12991" width="9.88671875" style="8" customWidth="1"/>
    <col min="12992" max="12992" width="12.6640625" style="8" customWidth="1"/>
    <col min="12993" max="12993" width="14.109375" style="8" customWidth="1"/>
    <col min="12994" max="12996" width="11.5546875" style="8" customWidth="1"/>
    <col min="12997" max="12997" width="13.109375" style="8" customWidth="1"/>
    <col min="12998" max="13001" width="11.5546875" style="8" customWidth="1"/>
    <col min="13002" max="13002" width="12.6640625" style="8" bestFit="1" customWidth="1"/>
    <col min="13003" max="13003" width="15.5546875" style="8" customWidth="1"/>
    <col min="13004" max="13005" width="11.5546875" style="8" customWidth="1"/>
    <col min="13006" max="13006" width="15.5546875" style="8" customWidth="1"/>
    <col min="13007" max="13007" width="13.33203125" style="8" bestFit="1" customWidth="1"/>
    <col min="13008" max="13008" width="12.6640625" style="8" bestFit="1" customWidth="1"/>
    <col min="13009" max="13009" width="14" style="8" customWidth="1"/>
    <col min="13010" max="13010" width="18.33203125" style="8" customWidth="1"/>
    <col min="13011" max="13011" width="11.88671875" style="8" customWidth="1"/>
    <col min="13012" max="13012" width="11.6640625" style="8" bestFit="1" customWidth="1"/>
    <col min="13013" max="13240" width="11.44140625" style="8"/>
    <col min="13241" max="13241" width="4" style="8" bestFit="1" customWidth="1"/>
    <col min="13242" max="13242" width="32.6640625" style="8" customWidth="1"/>
    <col min="13243" max="13243" width="9.88671875" style="8" customWidth="1"/>
    <col min="13244" max="13244" width="9.6640625" style="8" customWidth="1"/>
    <col min="13245" max="13245" width="12.44140625" style="8" customWidth="1"/>
    <col min="13246" max="13246" width="12.88671875" style="8" customWidth="1"/>
    <col min="13247" max="13247" width="9.88671875" style="8" customWidth="1"/>
    <col min="13248" max="13248" width="12.6640625" style="8" customWidth="1"/>
    <col min="13249" max="13249" width="14.109375" style="8" customWidth="1"/>
    <col min="13250" max="13252" width="11.5546875" style="8" customWidth="1"/>
    <col min="13253" max="13253" width="13.109375" style="8" customWidth="1"/>
    <col min="13254" max="13257" width="11.5546875" style="8" customWidth="1"/>
    <col min="13258" max="13258" width="12.6640625" style="8" bestFit="1" customWidth="1"/>
    <col min="13259" max="13259" width="15.5546875" style="8" customWidth="1"/>
    <col min="13260" max="13261" width="11.5546875" style="8" customWidth="1"/>
    <col min="13262" max="13262" width="15.5546875" style="8" customWidth="1"/>
    <col min="13263" max="13263" width="13.33203125" style="8" bestFit="1" customWidth="1"/>
    <col min="13264" max="13264" width="12.6640625" style="8" bestFit="1" customWidth="1"/>
    <col min="13265" max="13265" width="14" style="8" customWidth="1"/>
    <col min="13266" max="13266" width="18.33203125" style="8" customWidth="1"/>
    <col min="13267" max="13267" width="11.88671875" style="8" customWidth="1"/>
    <col min="13268" max="13268" width="11.6640625" style="8" bestFit="1" customWidth="1"/>
    <col min="13269" max="13496" width="11.44140625" style="8"/>
    <col min="13497" max="13497" width="4" style="8" bestFit="1" customWidth="1"/>
    <col min="13498" max="13498" width="32.6640625" style="8" customWidth="1"/>
    <col min="13499" max="13499" width="9.88671875" style="8" customWidth="1"/>
    <col min="13500" max="13500" width="9.6640625" style="8" customWidth="1"/>
    <col min="13501" max="13501" width="12.44140625" style="8" customWidth="1"/>
    <col min="13502" max="13502" width="12.88671875" style="8" customWidth="1"/>
    <col min="13503" max="13503" width="9.88671875" style="8" customWidth="1"/>
    <col min="13504" max="13504" width="12.6640625" style="8" customWidth="1"/>
    <col min="13505" max="13505" width="14.109375" style="8" customWidth="1"/>
    <col min="13506" max="13508" width="11.5546875" style="8" customWidth="1"/>
    <col min="13509" max="13509" width="13.109375" style="8" customWidth="1"/>
    <col min="13510" max="13513" width="11.5546875" style="8" customWidth="1"/>
    <col min="13514" max="13514" width="12.6640625" style="8" bestFit="1" customWidth="1"/>
    <col min="13515" max="13515" width="15.5546875" style="8" customWidth="1"/>
    <col min="13516" max="13517" width="11.5546875" style="8" customWidth="1"/>
    <col min="13518" max="13518" width="15.5546875" style="8" customWidth="1"/>
    <col min="13519" max="13519" width="13.33203125" style="8" bestFit="1" customWidth="1"/>
    <col min="13520" max="13520" width="12.6640625" style="8" bestFit="1" customWidth="1"/>
    <col min="13521" max="13521" width="14" style="8" customWidth="1"/>
    <col min="13522" max="13522" width="18.33203125" style="8" customWidth="1"/>
    <col min="13523" max="13523" width="11.88671875" style="8" customWidth="1"/>
    <col min="13524" max="13524" width="11.6640625" style="8" bestFit="1" customWidth="1"/>
    <col min="13525" max="13752" width="11.44140625" style="8"/>
    <col min="13753" max="13753" width="4" style="8" bestFit="1" customWidth="1"/>
    <col min="13754" max="13754" width="32.6640625" style="8" customWidth="1"/>
    <col min="13755" max="13755" width="9.88671875" style="8" customWidth="1"/>
    <col min="13756" max="13756" width="9.6640625" style="8" customWidth="1"/>
    <col min="13757" max="13757" width="12.44140625" style="8" customWidth="1"/>
    <col min="13758" max="13758" width="12.88671875" style="8" customWidth="1"/>
    <col min="13759" max="13759" width="9.88671875" style="8" customWidth="1"/>
    <col min="13760" max="13760" width="12.6640625" style="8" customWidth="1"/>
    <col min="13761" max="13761" width="14.109375" style="8" customWidth="1"/>
    <col min="13762" max="13764" width="11.5546875" style="8" customWidth="1"/>
    <col min="13765" max="13765" width="13.109375" style="8" customWidth="1"/>
    <col min="13766" max="13769" width="11.5546875" style="8" customWidth="1"/>
    <col min="13770" max="13770" width="12.6640625" style="8" bestFit="1" customWidth="1"/>
    <col min="13771" max="13771" width="15.5546875" style="8" customWidth="1"/>
    <col min="13772" max="13773" width="11.5546875" style="8" customWidth="1"/>
    <col min="13774" max="13774" width="15.5546875" style="8" customWidth="1"/>
    <col min="13775" max="13775" width="13.33203125" style="8" bestFit="1" customWidth="1"/>
    <col min="13776" max="13776" width="12.6640625" style="8" bestFit="1" customWidth="1"/>
    <col min="13777" max="13777" width="14" style="8" customWidth="1"/>
    <col min="13778" max="13778" width="18.33203125" style="8" customWidth="1"/>
    <col min="13779" max="13779" width="11.88671875" style="8" customWidth="1"/>
    <col min="13780" max="13780" width="11.6640625" style="8" bestFit="1" customWidth="1"/>
    <col min="13781" max="14008" width="11.44140625" style="8"/>
    <col min="14009" max="14009" width="4" style="8" bestFit="1" customWidth="1"/>
    <col min="14010" max="14010" width="32.6640625" style="8" customWidth="1"/>
    <col min="14011" max="14011" width="9.88671875" style="8" customWidth="1"/>
    <col min="14012" max="14012" width="9.6640625" style="8" customWidth="1"/>
    <col min="14013" max="14013" width="12.44140625" style="8" customWidth="1"/>
    <col min="14014" max="14014" width="12.88671875" style="8" customWidth="1"/>
    <col min="14015" max="14015" width="9.88671875" style="8" customWidth="1"/>
    <col min="14016" max="14016" width="12.6640625" style="8" customWidth="1"/>
    <col min="14017" max="14017" width="14.109375" style="8" customWidth="1"/>
    <col min="14018" max="14020" width="11.5546875" style="8" customWidth="1"/>
    <col min="14021" max="14021" width="13.109375" style="8" customWidth="1"/>
    <col min="14022" max="14025" width="11.5546875" style="8" customWidth="1"/>
    <col min="14026" max="14026" width="12.6640625" style="8" bestFit="1" customWidth="1"/>
    <col min="14027" max="14027" width="15.5546875" style="8" customWidth="1"/>
    <col min="14028" max="14029" width="11.5546875" style="8" customWidth="1"/>
    <col min="14030" max="14030" width="15.5546875" style="8" customWidth="1"/>
    <col min="14031" max="14031" width="13.33203125" style="8" bestFit="1" customWidth="1"/>
    <col min="14032" max="14032" width="12.6640625" style="8" bestFit="1" customWidth="1"/>
    <col min="14033" max="14033" width="14" style="8" customWidth="1"/>
    <col min="14034" max="14034" width="18.33203125" style="8" customWidth="1"/>
    <col min="14035" max="14035" width="11.88671875" style="8" customWidth="1"/>
    <col min="14036" max="14036" width="11.6640625" style="8" bestFit="1" customWidth="1"/>
    <col min="14037" max="14264" width="11.44140625" style="8"/>
    <col min="14265" max="14265" width="4" style="8" bestFit="1" customWidth="1"/>
    <col min="14266" max="14266" width="32.6640625" style="8" customWidth="1"/>
    <col min="14267" max="14267" width="9.88671875" style="8" customWidth="1"/>
    <col min="14268" max="14268" width="9.6640625" style="8" customWidth="1"/>
    <col min="14269" max="14269" width="12.44140625" style="8" customWidth="1"/>
    <col min="14270" max="14270" width="12.88671875" style="8" customWidth="1"/>
    <col min="14271" max="14271" width="9.88671875" style="8" customWidth="1"/>
    <col min="14272" max="14272" width="12.6640625" style="8" customWidth="1"/>
    <col min="14273" max="14273" width="14.109375" style="8" customWidth="1"/>
    <col min="14274" max="14276" width="11.5546875" style="8" customWidth="1"/>
    <col min="14277" max="14277" width="13.109375" style="8" customWidth="1"/>
    <col min="14278" max="14281" width="11.5546875" style="8" customWidth="1"/>
    <col min="14282" max="14282" width="12.6640625" style="8" bestFit="1" customWidth="1"/>
    <col min="14283" max="14283" width="15.5546875" style="8" customWidth="1"/>
    <col min="14284" max="14285" width="11.5546875" style="8" customWidth="1"/>
    <col min="14286" max="14286" width="15.5546875" style="8" customWidth="1"/>
    <col min="14287" max="14287" width="13.33203125" style="8" bestFit="1" customWidth="1"/>
    <col min="14288" max="14288" width="12.6640625" style="8" bestFit="1" customWidth="1"/>
    <col min="14289" max="14289" width="14" style="8" customWidth="1"/>
    <col min="14290" max="14290" width="18.33203125" style="8" customWidth="1"/>
    <col min="14291" max="14291" width="11.88671875" style="8" customWidth="1"/>
    <col min="14292" max="14292" width="11.6640625" style="8" bestFit="1" customWidth="1"/>
    <col min="14293" max="14520" width="11.44140625" style="8"/>
    <col min="14521" max="14521" width="4" style="8" bestFit="1" customWidth="1"/>
    <col min="14522" max="14522" width="32.6640625" style="8" customWidth="1"/>
    <col min="14523" max="14523" width="9.88671875" style="8" customWidth="1"/>
    <col min="14524" max="14524" width="9.6640625" style="8" customWidth="1"/>
    <col min="14525" max="14525" width="12.44140625" style="8" customWidth="1"/>
    <col min="14526" max="14526" width="12.88671875" style="8" customWidth="1"/>
    <col min="14527" max="14527" width="9.88671875" style="8" customWidth="1"/>
    <col min="14528" max="14528" width="12.6640625" style="8" customWidth="1"/>
    <col min="14529" max="14529" width="14.109375" style="8" customWidth="1"/>
    <col min="14530" max="14532" width="11.5546875" style="8" customWidth="1"/>
    <col min="14533" max="14533" width="13.109375" style="8" customWidth="1"/>
    <col min="14534" max="14537" width="11.5546875" style="8" customWidth="1"/>
    <col min="14538" max="14538" width="12.6640625" style="8" bestFit="1" customWidth="1"/>
    <col min="14539" max="14539" width="15.5546875" style="8" customWidth="1"/>
    <col min="14540" max="14541" width="11.5546875" style="8" customWidth="1"/>
    <col min="14542" max="14542" width="15.5546875" style="8" customWidth="1"/>
    <col min="14543" max="14543" width="13.33203125" style="8" bestFit="1" customWidth="1"/>
    <col min="14544" max="14544" width="12.6640625" style="8" bestFit="1" customWidth="1"/>
    <col min="14545" max="14545" width="14" style="8" customWidth="1"/>
    <col min="14546" max="14546" width="18.33203125" style="8" customWidth="1"/>
    <col min="14547" max="14547" width="11.88671875" style="8" customWidth="1"/>
    <col min="14548" max="14548" width="11.6640625" style="8" bestFit="1" customWidth="1"/>
    <col min="14549" max="14776" width="11.44140625" style="8"/>
    <col min="14777" max="14777" width="4" style="8" bestFit="1" customWidth="1"/>
    <col min="14778" max="14778" width="32.6640625" style="8" customWidth="1"/>
    <col min="14779" max="14779" width="9.88671875" style="8" customWidth="1"/>
    <col min="14780" max="14780" width="9.6640625" style="8" customWidth="1"/>
    <col min="14781" max="14781" width="12.44140625" style="8" customWidth="1"/>
    <col min="14782" max="14782" width="12.88671875" style="8" customWidth="1"/>
    <col min="14783" max="14783" width="9.88671875" style="8" customWidth="1"/>
    <col min="14784" max="14784" width="12.6640625" style="8" customWidth="1"/>
    <col min="14785" max="14785" width="14.109375" style="8" customWidth="1"/>
    <col min="14786" max="14788" width="11.5546875" style="8" customWidth="1"/>
    <col min="14789" max="14789" width="13.109375" style="8" customWidth="1"/>
    <col min="14790" max="14793" width="11.5546875" style="8" customWidth="1"/>
    <col min="14794" max="14794" width="12.6640625" style="8" bestFit="1" customWidth="1"/>
    <col min="14795" max="14795" width="15.5546875" style="8" customWidth="1"/>
    <col min="14796" max="14797" width="11.5546875" style="8" customWidth="1"/>
    <col min="14798" max="14798" width="15.5546875" style="8" customWidth="1"/>
    <col min="14799" max="14799" width="13.33203125" style="8" bestFit="1" customWidth="1"/>
    <col min="14800" max="14800" width="12.6640625" style="8" bestFit="1" customWidth="1"/>
    <col min="14801" max="14801" width="14" style="8" customWidth="1"/>
    <col min="14802" max="14802" width="18.33203125" style="8" customWidth="1"/>
    <col min="14803" max="14803" width="11.88671875" style="8" customWidth="1"/>
    <col min="14804" max="14804" width="11.6640625" style="8" bestFit="1" customWidth="1"/>
    <col min="14805" max="15032" width="11.44140625" style="8"/>
    <col min="15033" max="15033" width="4" style="8" bestFit="1" customWidth="1"/>
    <col min="15034" max="15034" width="32.6640625" style="8" customWidth="1"/>
    <col min="15035" max="15035" width="9.88671875" style="8" customWidth="1"/>
    <col min="15036" max="15036" width="9.6640625" style="8" customWidth="1"/>
    <col min="15037" max="15037" width="12.44140625" style="8" customWidth="1"/>
    <col min="15038" max="15038" width="12.88671875" style="8" customWidth="1"/>
    <col min="15039" max="15039" width="9.88671875" style="8" customWidth="1"/>
    <col min="15040" max="15040" width="12.6640625" style="8" customWidth="1"/>
    <col min="15041" max="15041" width="14.109375" style="8" customWidth="1"/>
    <col min="15042" max="15044" width="11.5546875" style="8" customWidth="1"/>
    <col min="15045" max="15045" width="13.109375" style="8" customWidth="1"/>
    <col min="15046" max="15049" width="11.5546875" style="8" customWidth="1"/>
    <col min="15050" max="15050" width="12.6640625" style="8" bestFit="1" customWidth="1"/>
    <col min="15051" max="15051" width="15.5546875" style="8" customWidth="1"/>
    <col min="15052" max="15053" width="11.5546875" style="8" customWidth="1"/>
    <col min="15054" max="15054" width="15.5546875" style="8" customWidth="1"/>
    <col min="15055" max="15055" width="13.33203125" style="8" bestFit="1" customWidth="1"/>
    <col min="15056" max="15056" width="12.6640625" style="8" bestFit="1" customWidth="1"/>
    <col min="15057" max="15057" width="14" style="8" customWidth="1"/>
    <col min="15058" max="15058" width="18.33203125" style="8" customWidth="1"/>
    <col min="15059" max="15059" width="11.88671875" style="8" customWidth="1"/>
    <col min="15060" max="15060" width="11.6640625" style="8" bestFit="1" customWidth="1"/>
    <col min="15061" max="15288" width="11.44140625" style="8"/>
    <col min="15289" max="15289" width="4" style="8" bestFit="1" customWidth="1"/>
    <col min="15290" max="15290" width="32.6640625" style="8" customWidth="1"/>
    <col min="15291" max="15291" width="9.88671875" style="8" customWidth="1"/>
    <col min="15292" max="15292" width="9.6640625" style="8" customWidth="1"/>
    <col min="15293" max="15293" width="12.44140625" style="8" customWidth="1"/>
    <col min="15294" max="15294" width="12.88671875" style="8" customWidth="1"/>
    <col min="15295" max="15295" width="9.88671875" style="8" customWidth="1"/>
    <col min="15296" max="15296" width="12.6640625" style="8" customWidth="1"/>
    <col min="15297" max="15297" width="14.109375" style="8" customWidth="1"/>
    <col min="15298" max="15300" width="11.5546875" style="8" customWidth="1"/>
    <col min="15301" max="15301" width="13.109375" style="8" customWidth="1"/>
    <col min="15302" max="15305" width="11.5546875" style="8" customWidth="1"/>
    <col min="15306" max="15306" width="12.6640625" style="8" bestFit="1" customWidth="1"/>
    <col min="15307" max="15307" width="15.5546875" style="8" customWidth="1"/>
    <col min="15308" max="15309" width="11.5546875" style="8" customWidth="1"/>
    <col min="15310" max="15310" width="15.5546875" style="8" customWidth="1"/>
    <col min="15311" max="15311" width="13.33203125" style="8" bestFit="1" customWidth="1"/>
    <col min="15312" max="15312" width="12.6640625" style="8" bestFit="1" customWidth="1"/>
    <col min="15313" max="15313" width="14" style="8" customWidth="1"/>
    <col min="15314" max="15314" width="18.33203125" style="8" customWidth="1"/>
    <col min="15315" max="15315" width="11.88671875" style="8" customWidth="1"/>
    <col min="15316" max="15316" width="11.6640625" style="8" bestFit="1" customWidth="1"/>
    <col min="15317" max="15544" width="11.44140625" style="8"/>
    <col min="15545" max="15545" width="4" style="8" bestFit="1" customWidth="1"/>
    <col min="15546" max="15546" width="32.6640625" style="8" customWidth="1"/>
    <col min="15547" max="15547" width="9.88671875" style="8" customWidth="1"/>
    <col min="15548" max="15548" width="9.6640625" style="8" customWidth="1"/>
    <col min="15549" max="15549" width="12.44140625" style="8" customWidth="1"/>
    <col min="15550" max="15550" width="12.88671875" style="8" customWidth="1"/>
    <col min="15551" max="15551" width="9.88671875" style="8" customWidth="1"/>
    <col min="15552" max="15552" width="12.6640625" style="8" customWidth="1"/>
    <col min="15553" max="15553" width="14.109375" style="8" customWidth="1"/>
    <col min="15554" max="15556" width="11.5546875" style="8" customWidth="1"/>
    <col min="15557" max="15557" width="13.109375" style="8" customWidth="1"/>
    <col min="15558" max="15561" width="11.5546875" style="8" customWidth="1"/>
    <col min="15562" max="15562" width="12.6640625" style="8" bestFit="1" customWidth="1"/>
    <col min="15563" max="15563" width="15.5546875" style="8" customWidth="1"/>
    <col min="15564" max="15565" width="11.5546875" style="8" customWidth="1"/>
    <col min="15566" max="15566" width="15.5546875" style="8" customWidth="1"/>
    <col min="15567" max="15567" width="13.33203125" style="8" bestFit="1" customWidth="1"/>
    <col min="15568" max="15568" width="12.6640625" style="8" bestFit="1" customWidth="1"/>
    <col min="15569" max="15569" width="14" style="8" customWidth="1"/>
    <col min="15570" max="15570" width="18.33203125" style="8" customWidth="1"/>
    <col min="15571" max="15571" width="11.88671875" style="8" customWidth="1"/>
    <col min="15572" max="15572" width="11.6640625" style="8" bestFit="1" customWidth="1"/>
    <col min="15573" max="15800" width="11.44140625" style="8"/>
    <col min="15801" max="15801" width="4" style="8" bestFit="1" customWidth="1"/>
    <col min="15802" max="15802" width="32.6640625" style="8" customWidth="1"/>
    <col min="15803" max="15803" width="9.88671875" style="8" customWidth="1"/>
    <col min="15804" max="15804" width="9.6640625" style="8" customWidth="1"/>
    <col min="15805" max="15805" width="12.44140625" style="8" customWidth="1"/>
    <col min="15806" max="15806" width="12.88671875" style="8" customWidth="1"/>
    <col min="15807" max="15807" width="9.88671875" style="8" customWidth="1"/>
    <col min="15808" max="15808" width="12.6640625" style="8" customWidth="1"/>
    <col min="15809" max="15809" width="14.109375" style="8" customWidth="1"/>
    <col min="15810" max="15812" width="11.5546875" style="8" customWidth="1"/>
    <col min="15813" max="15813" width="13.109375" style="8" customWidth="1"/>
    <col min="15814" max="15817" width="11.5546875" style="8" customWidth="1"/>
    <col min="15818" max="15818" width="12.6640625" style="8" bestFit="1" customWidth="1"/>
    <col min="15819" max="15819" width="15.5546875" style="8" customWidth="1"/>
    <col min="15820" max="15821" width="11.5546875" style="8" customWidth="1"/>
    <col min="15822" max="15822" width="15.5546875" style="8" customWidth="1"/>
    <col min="15823" max="15823" width="13.33203125" style="8" bestFit="1" customWidth="1"/>
    <col min="15824" max="15824" width="12.6640625" style="8" bestFit="1" customWidth="1"/>
    <col min="15825" max="15825" width="14" style="8" customWidth="1"/>
    <col min="15826" max="15826" width="18.33203125" style="8" customWidth="1"/>
    <col min="15827" max="15827" width="11.88671875" style="8" customWidth="1"/>
    <col min="15828" max="15828" width="11.6640625" style="8" bestFit="1" customWidth="1"/>
    <col min="15829" max="16056" width="11.44140625" style="8"/>
    <col min="16057" max="16057" width="4" style="8" bestFit="1" customWidth="1"/>
    <col min="16058" max="16058" width="32.6640625" style="8" customWidth="1"/>
    <col min="16059" max="16059" width="9.88671875" style="8" customWidth="1"/>
    <col min="16060" max="16060" width="9.6640625" style="8" customWidth="1"/>
    <col min="16061" max="16061" width="12.44140625" style="8" customWidth="1"/>
    <col min="16062" max="16062" width="12.88671875" style="8" customWidth="1"/>
    <col min="16063" max="16063" width="9.88671875" style="8" customWidth="1"/>
    <col min="16064" max="16064" width="12.6640625" style="8" customWidth="1"/>
    <col min="16065" max="16065" width="14.109375" style="8" customWidth="1"/>
    <col min="16066" max="16068" width="11.5546875" style="8" customWidth="1"/>
    <col min="16069" max="16069" width="13.109375" style="8" customWidth="1"/>
    <col min="16070" max="16073" width="11.5546875" style="8" customWidth="1"/>
    <col min="16074" max="16074" width="12.6640625" style="8" bestFit="1" customWidth="1"/>
    <col min="16075" max="16075" width="15.5546875" style="8" customWidth="1"/>
    <col min="16076" max="16077" width="11.5546875" style="8" customWidth="1"/>
    <col min="16078" max="16078" width="15.5546875" style="8" customWidth="1"/>
    <col min="16079" max="16079" width="13.33203125" style="8" bestFit="1" customWidth="1"/>
    <col min="16080" max="16080" width="12.6640625" style="8" bestFit="1" customWidth="1"/>
    <col min="16081" max="16081" width="14" style="8" customWidth="1"/>
    <col min="16082" max="16082" width="18.33203125" style="8" customWidth="1"/>
    <col min="16083" max="16083" width="11.88671875" style="8" customWidth="1"/>
    <col min="16084" max="16084" width="11.6640625" style="8" bestFit="1" customWidth="1"/>
    <col min="16085" max="16384" width="11.44140625" style="8"/>
  </cols>
  <sheetData>
    <row r="1" spans="1:29" ht="19.95" customHeight="1" x14ac:dyDescent="0.3">
      <c r="A1" s="418" t="s">
        <v>45</v>
      </c>
      <c r="B1" s="418"/>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9" ht="15.75" customHeight="1" x14ac:dyDescent="0.3">
      <c r="A2" s="418" t="s">
        <v>80</v>
      </c>
      <c r="B2" s="418"/>
      <c r="C2" s="418"/>
      <c r="D2" s="418"/>
      <c r="E2" s="418"/>
      <c r="F2" s="418"/>
      <c r="G2" s="418"/>
      <c r="H2" s="418"/>
      <c r="I2" s="418"/>
      <c r="J2" s="418"/>
      <c r="K2" s="418"/>
      <c r="L2" s="418"/>
      <c r="M2" s="418"/>
      <c r="N2" s="418"/>
      <c r="O2" s="418"/>
      <c r="P2" s="418"/>
      <c r="Q2" s="418"/>
      <c r="R2" s="418"/>
      <c r="S2" s="418"/>
      <c r="T2" s="418"/>
      <c r="U2" s="418"/>
      <c r="V2" s="418"/>
      <c r="W2" s="418"/>
      <c r="X2" s="418"/>
      <c r="Y2" s="418"/>
      <c r="Z2" s="418"/>
    </row>
    <row r="3" spans="1:29" ht="15" customHeight="1" x14ac:dyDescent="0.3">
      <c r="A3" s="418" t="s">
        <v>55</v>
      </c>
      <c r="B3" s="418"/>
      <c r="C3" s="418"/>
      <c r="D3" s="418"/>
      <c r="E3" s="418"/>
      <c r="F3" s="418"/>
      <c r="G3" s="418"/>
      <c r="H3" s="418"/>
      <c r="I3" s="418"/>
      <c r="J3" s="418"/>
      <c r="K3" s="418"/>
      <c r="L3" s="418"/>
      <c r="M3" s="418"/>
      <c r="N3" s="418"/>
      <c r="O3" s="418"/>
      <c r="P3" s="418"/>
      <c r="Q3" s="418"/>
      <c r="R3" s="418"/>
      <c r="S3" s="418"/>
      <c r="T3" s="418"/>
      <c r="U3" s="418"/>
      <c r="V3" s="418"/>
      <c r="W3" s="418"/>
      <c r="X3" s="418"/>
      <c r="Y3" s="418"/>
      <c r="Z3" s="418"/>
    </row>
    <row r="4" spans="1:29" ht="17.25" customHeight="1" x14ac:dyDescent="0.25">
      <c r="A4" s="419" t="s">
        <v>297</v>
      </c>
      <c r="B4" s="419"/>
      <c r="C4" s="419"/>
      <c r="D4" s="419"/>
      <c r="E4" s="419"/>
      <c r="F4" s="419"/>
      <c r="G4" s="419"/>
      <c r="H4" s="419"/>
      <c r="I4" s="419"/>
      <c r="J4" s="419"/>
      <c r="K4" s="419"/>
      <c r="L4" s="419"/>
      <c r="M4" s="419"/>
      <c r="N4" s="419"/>
      <c r="O4" s="419"/>
      <c r="P4" s="419"/>
      <c r="Q4" s="419"/>
      <c r="R4" s="419"/>
      <c r="S4" s="419"/>
      <c r="T4" s="419"/>
      <c r="U4" s="419"/>
      <c r="V4" s="419"/>
      <c r="W4" s="419"/>
      <c r="X4" s="419"/>
      <c r="Y4" s="419"/>
      <c r="Z4" s="419"/>
    </row>
    <row r="5" spans="1:29" ht="15.6" x14ac:dyDescent="0.25">
      <c r="B5" s="420"/>
      <c r="C5" s="420"/>
      <c r="D5" s="420"/>
      <c r="E5" s="420"/>
      <c r="F5" s="421"/>
      <c r="G5" s="421"/>
      <c r="H5" s="421"/>
      <c r="I5" s="421"/>
      <c r="J5" s="421"/>
      <c r="K5" s="421"/>
      <c r="L5" s="421"/>
      <c r="M5" s="421"/>
      <c r="N5" s="421"/>
      <c r="O5" s="421"/>
      <c r="P5" s="421"/>
      <c r="Q5" s="421"/>
      <c r="R5" s="421"/>
      <c r="S5" s="421"/>
      <c r="T5" s="421"/>
      <c r="U5" s="421"/>
      <c r="V5" s="421"/>
      <c r="W5" s="421"/>
      <c r="X5" s="421"/>
    </row>
    <row r="6" spans="1:29" ht="13.2" customHeight="1" x14ac:dyDescent="0.25">
      <c r="A6" s="403" t="s">
        <v>42</v>
      </c>
      <c r="B6" s="404"/>
      <c r="C6" s="404"/>
      <c r="D6" s="404"/>
      <c r="E6" s="405"/>
      <c r="F6" s="400"/>
      <c r="G6" s="400"/>
      <c r="H6" s="400"/>
      <c r="I6" s="406"/>
      <c r="J6" s="39" t="s">
        <v>4</v>
      </c>
      <c r="K6" s="400" t="s">
        <v>5</v>
      </c>
      <c r="L6" s="400"/>
      <c r="M6" s="400"/>
      <c r="N6" s="400" t="s">
        <v>6</v>
      </c>
      <c r="O6" s="400"/>
      <c r="P6" s="400"/>
      <c r="Q6" s="400"/>
      <c r="R6" s="430" t="s">
        <v>7</v>
      </c>
      <c r="S6" s="431"/>
      <c r="T6" s="431"/>
      <c r="U6" s="431"/>
      <c r="V6" s="1" t="s">
        <v>39</v>
      </c>
      <c r="W6" s="13"/>
      <c r="X6" s="90">
        <v>20</v>
      </c>
      <c r="Y6" s="14"/>
      <c r="Z6" s="15"/>
    </row>
    <row r="7" spans="1:29" ht="22.95" customHeight="1" x14ac:dyDescent="0.25">
      <c r="A7" s="401" t="s">
        <v>23</v>
      </c>
      <c r="B7" s="407" t="s">
        <v>52</v>
      </c>
      <c r="C7" s="407" t="s">
        <v>24</v>
      </c>
      <c r="D7" s="401" t="s">
        <v>40</v>
      </c>
      <c r="E7" s="407" t="s">
        <v>25</v>
      </c>
      <c r="F7" s="401" t="s">
        <v>26</v>
      </c>
      <c r="G7" s="401" t="s">
        <v>0</v>
      </c>
      <c r="H7" s="401" t="s">
        <v>1</v>
      </c>
      <c r="I7" s="401" t="s">
        <v>27</v>
      </c>
      <c r="J7" s="401" t="s">
        <v>2</v>
      </c>
      <c r="K7" s="408" t="s">
        <v>28</v>
      </c>
      <c r="L7" s="410" t="s">
        <v>29</v>
      </c>
      <c r="M7" s="401" t="s">
        <v>3</v>
      </c>
      <c r="N7" s="401" t="s">
        <v>30</v>
      </c>
      <c r="O7" s="401" t="s">
        <v>77</v>
      </c>
      <c r="P7" s="401" t="s">
        <v>31</v>
      </c>
      <c r="Q7" s="401" t="s">
        <v>32</v>
      </c>
      <c r="R7" s="432" t="s">
        <v>8</v>
      </c>
      <c r="S7" s="433"/>
      <c r="T7" s="432" t="s">
        <v>9</v>
      </c>
      <c r="U7" s="433"/>
      <c r="V7" s="424" t="s">
        <v>33</v>
      </c>
      <c r="W7" s="424" t="s">
        <v>38</v>
      </c>
      <c r="X7" s="426" t="s">
        <v>34</v>
      </c>
      <c r="Y7" s="428" t="s">
        <v>44</v>
      </c>
      <c r="Z7" s="422" t="s">
        <v>35</v>
      </c>
    </row>
    <row r="8" spans="1:29" ht="42" customHeight="1" x14ac:dyDescent="0.25">
      <c r="A8" s="402"/>
      <c r="B8" s="402"/>
      <c r="C8" s="402"/>
      <c r="D8" s="402"/>
      <c r="E8" s="402"/>
      <c r="F8" s="402"/>
      <c r="G8" s="402"/>
      <c r="H8" s="402"/>
      <c r="I8" s="402"/>
      <c r="J8" s="402"/>
      <c r="K8" s="409"/>
      <c r="L8" s="410"/>
      <c r="M8" s="402"/>
      <c r="N8" s="402"/>
      <c r="O8" s="402"/>
      <c r="P8" s="402"/>
      <c r="Q8" s="402"/>
      <c r="R8" s="96" t="s">
        <v>36</v>
      </c>
      <c r="S8" s="96" t="s">
        <v>37</v>
      </c>
      <c r="T8" s="96" t="s">
        <v>36</v>
      </c>
      <c r="U8" s="96" t="s">
        <v>37</v>
      </c>
      <c r="V8" s="425"/>
      <c r="W8" s="425"/>
      <c r="X8" s="427"/>
      <c r="Y8" s="429"/>
      <c r="Z8" s="423"/>
    </row>
    <row r="9" spans="1:29" s="11" customFormat="1" ht="25.95" customHeight="1" x14ac:dyDescent="0.25">
      <c r="A9" s="434" t="s">
        <v>79</v>
      </c>
      <c r="B9" s="435"/>
      <c r="C9" s="16"/>
      <c r="D9" s="17"/>
      <c r="E9" s="17"/>
      <c r="F9" s="17"/>
      <c r="G9" s="17"/>
      <c r="H9" s="17"/>
      <c r="I9" s="17"/>
      <c r="J9" s="17"/>
      <c r="K9" s="17"/>
      <c r="L9" s="17"/>
      <c r="M9" s="17"/>
      <c r="N9" s="17"/>
      <c r="O9" s="17"/>
      <c r="P9" s="17"/>
      <c r="Q9" s="17"/>
      <c r="R9" s="18"/>
      <c r="S9" s="18"/>
      <c r="T9" s="18"/>
      <c r="U9" s="18"/>
      <c r="V9" s="19"/>
      <c r="W9" s="19"/>
      <c r="X9" s="19"/>
      <c r="Y9" s="49"/>
      <c r="Z9" s="50"/>
      <c r="AA9" s="70"/>
      <c r="AB9" s="71"/>
      <c r="AC9" s="71"/>
    </row>
    <row r="10" spans="1:29" s="11" customFormat="1" ht="124.95" customHeight="1" x14ac:dyDescent="0.25">
      <c r="A10" s="446">
        <v>1</v>
      </c>
      <c r="B10" s="447" t="s">
        <v>84</v>
      </c>
      <c r="C10" s="449" t="s">
        <v>73</v>
      </c>
      <c r="D10" s="450" t="s">
        <v>53</v>
      </c>
      <c r="E10" s="451" t="s">
        <v>54</v>
      </c>
      <c r="F10" s="63">
        <v>43185</v>
      </c>
      <c r="G10" s="416" t="s">
        <v>78</v>
      </c>
      <c r="H10" s="416" t="s">
        <v>78</v>
      </c>
      <c r="I10" s="99" t="s">
        <v>82</v>
      </c>
      <c r="J10" s="63">
        <v>43222</v>
      </c>
      <c r="K10" s="63">
        <v>43266</v>
      </c>
      <c r="L10" s="63">
        <v>43238</v>
      </c>
      <c r="M10" s="416" t="s">
        <v>78</v>
      </c>
      <c r="N10" s="63">
        <v>43245</v>
      </c>
      <c r="O10" s="99" t="s">
        <v>83</v>
      </c>
      <c r="P10" s="444"/>
      <c r="Q10" s="444"/>
      <c r="R10" s="411">
        <v>6995857</v>
      </c>
      <c r="S10" s="413">
        <f>+R10/X6</f>
        <v>349792.85</v>
      </c>
      <c r="T10" s="413"/>
      <c r="U10" s="413"/>
      <c r="V10" s="411">
        <v>5061856</v>
      </c>
      <c r="W10" s="438">
        <v>1934001</v>
      </c>
      <c r="X10" s="440">
        <f>+V10+W10</f>
        <v>6995857</v>
      </c>
      <c r="Y10" s="442">
        <v>5</v>
      </c>
      <c r="Z10" s="444"/>
      <c r="AA10" s="70"/>
    </row>
    <row r="11" spans="1:29" s="11" customFormat="1" ht="124.95" customHeight="1" x14ac:dyDescent="0.25">
      <c r="A11" s="446"/>
      <c r="B11" s="448"/>
      <c r="C11" s="449"/>
      <c r="D11" s="450"/>
      <c r="E11" s="451"/>
      <c r="F11" s="64" t="s">
        <v>10</v>
      </c>
      <c r="G11" s="417"/>
      <c r="H11" s="417"/>
      <c r="I11" s="91" t="s">
        <v>10</v>
      </c>
      <c r="J11" s="91" t="s">
        <v>10</v>
      </c>
      <c r="K11" s="91" t="s">
        <v>10</v>
      </c>
      <c r="L11" s="91" t="s">
        <v>10</v>
      </c>
      <c r="M11" s="417"/>
      <c r="N11" s="91" t="s">
        <v>10</v>
      </c>
      <c r="O11" s="91" t="s">
        <v>10</v>
      </c>
      <c r="P11" s="445"/>
      <c r="Q11" s="445"/>
      <c r="R11" s="412"/>
      <c r="S11" s="414"/>
      <c r="T11" s="415"/>
      <c r="U11" s="415"/>
      <c r="V11" s="412"/>
      <c r="W11" s="439"/>
      <c r="X11" s="441"/>
      <c r="Y11" s="443"/>
      <c r="Z11" s="445"/>
      <c r="AA11" s="70"/>
    </row>
    <row r="12" spans="1:29" s="11" customFormat="1" ht="192" customHeight="1" x14ac:dyDescent="0.25">
      <c r="A12" s="446">
        <v>2</v>
      </c>
      <c r="B12" s="447" t="s">
        <v>85</v>
      </c>
      <c r="C12" s="449" t="s">
        <v>73</v>
      </c>
      <c r="D12" s="450" t="s">
        <v>53</v>
      </c>
      <c r="E12" s="451" t="s">
        <v>54</v>
      </c>
      <c r="F12" s="63">
        <v>43185</v>
      </c>
      <c r="G12" s="416" t="s">
        <v>78</v>
      </c>
      <c r="H12" s="416" t="s">
        <v>78</v>
      </c>
      <c r="I12" s="99" t="s">
        <v>82</v>
      </c>
      <c r="J12" s="63">
        <v>43222</v>
      </c>
      <c r="K12" s="63">
        <v>43266</v>
      </c>
      <c r="L12" s="63">
        <v>43238</v>
      </c>
      <c r="M12" s="416" t="s">
        <v>78</v>
      </c>
      <c r="N12" s="63">
        <v>43245</v>
      </c>
      <c r="O12" s="99" t="s">
        <v>83</v>
      </c>
      <c r="P12" s="444"/>
      <c r="Q12" s="444"/>
      <c r="R12" s="411">
        <v>3413630</v>
      </c>
      <c r="S12" s="413">
        <f>+R12/X6</f>
        <v>170681.5</v>
      </c>
      <c r="T12" s="413"/>
      <c r="U12" s="413"/>
      <c r="V12" s="411">
        <v>2469934</v>
      </c>
      <c r="W12" s="438">
        <v>943696</v>
      </c>
      <c r="X12" s="440">
        <f t="shared" ref="X12" si="0">+V12+W12</f>
        <v>3413630</v>
      </c>
      <c r="Y12" s="442">
        <v>5</v>
      </c>
      <c r="Z12" s="436"/>
      <c r="AA12" s="70"/>
    </row>
    <row r="13" spans="1:29" s="11" customFormat="1" ht="192" customHeight="1" x14ac:dyDescent="0.25">
      <c r="A13" s="446"/>
      <c r="B13" s="448"/>
      <c r="C13" s="449"/>
      <c r="D13" s="450"/>
      <c r="E13" s="451"/>
      <c r="F13" s="64" t="s">
        <v>10</v>
      </c>
      <c r="G13" s="417"/>
      <c r="H13" s="417"/>
      <c r="I13" s="91" t="s">
        <v>10</v>
      </c>
      <c r="J13" s="91" t="s">
        <v>10</v>
      </c>
      <c r="K13" s="91" t="s">
        <v>10</v>
      </c>
      <c r="L13" s="91" t="s">
        <v>10</v>
      </c>
      <c r="M13" s="417"/>
      <c r="N13" s="91" t="s">
        <v>10</v>
      </c>
      <c r="O13" s="91" t="s">
        <v>10</v>
      </c>
      <c r="P13" s="445"/>
      <c r="Q13" s="445"/>
      <c r="R13" s="412"/>
      <c r="S13" s="414"/>
      <c r="T13" s="415"/>
      <c r="U13" s="415"/>
      <c r="V13" s="412"/>
      <c r="W13" s="439"/>
      <c r="X13" s="441"/>
      <c r="Y13" s="443"/>
      <c r="Z13" s="437"/>
      <c r="AA13" s="70"/>
    </row>
    <row r="14" spans="1:29" s="11" customFormat="1" ht="29.4" customHeight="1" x14ac:dyDescent="0.25">
      <c r="A14" s="472" t="s">
        <v>86</v>
      </c>
      <c r="B14" s="473"/>
      <c r="C14" s="65"/>
      <c r="D14" s="92"/>
      <c r="E14" s="92"/>
      <c r="F14" s="92"/>
      <c r="G14" s="92"/>
      <c r="H14" s="92"/>
      <c r="I14" s="92"/>
      <c r="J14" s="92"/>
      <c r="K14" s="92"/>
      <c r="L14" s="92"/>
      <c r="M14" s="92"/>
      <c r="N14" s="92"/>
      <c r="O14" s="92"/>
      <c r="P14" s="92"/>
      <c r="Q14" s="93"/>
      <c r="R14" s="20">
        <f t="shared" ref="R14:X14" si="1">SUBTOTAL(9,R10:R13)</f>
        <v>10409487</v>
      </c>
      <c r="S14" s="20">
        <f t="shared" si="1"/>
        <v>520474.35</v>
      </c>
      <c r="T14" s="20">
        <f t="shared" si="1"/>
        <v>0</v>
      </c>
      <c r="U14" s="20">
        <f t="shared" si="1"/>
        <v>0</v>
      </c>
      <c r="V14" s="20">
        <f t="shared" si="1"/>
        <v>7531790</v>
      </c>
      <c r="W14" s="20">
        <f t="shared" si="1"/>
        <v>2877697</v>
      </c>
      <c r="X14" s="20">
        <f t="shared" si="1"/>
        <v>10409487</v>
      </c>
      <c r="Y14" s="66"/>
      <c r="Z14" s="67"/>
      <c r="AA14" s="72"/>
      <c r="AB14" s="73"/>
      <c r="AC14" s="71"/>
    </row>
    <row r="15" spans="1:29" s="11" customFormat="1" ht="25.95" customHeight="1" x14ac:dyDescent="0.25">
      <c r="A15" s="434" t="s">
        <v>182</v>
      </c>
      <c r="B15" s="435"/>
      <c r="C15" s="16"/>
      <c r="D15" s="17"/>
      <c r="E15" s="17"/>
      <c r="F15" s="17"/>
      <c r="G15" s="17"/>
      <c r="H15" s="17"/>
      <c r="I15" s="17"/>
      <c r="J15" s="17"/>
      <c r="K15" s="17"/>
      <c r="L15" s="17"/>
      <c r="M15" s="17"/>
      <c r="N15" s="17"/>
      <c r="O15" s="17"/>
      <c r="P15" s="17"/>
      <c r="Q15" s="17"/>
      <c r="R15" s="18"/>
      <c r="S15" s="18"/>
      <c r="T15" s="18"/>
      <c r="U15" s="18"/>
      <c r="V15" s="19"/>
      <c r="W15" s="19"/>
      <c r="X15" s="19"/>
      <c r="Y15" s="49"/>
      <c r="Z15" s="50"/>
      <c r="AA15" s="70"/>
      <c r="AB15" s="71"/>
      <c r="AC15" s="71"/>
    </row>
    <row r="16" spans="1:29" s="11" customFormat="1" ht="60" customHeight="1" x14ac:dyDescent="0.25">
      <c r="A16" s="446">
        <v>3</v>
      </c>
      <c r="B16" s="474" t="s">
        <v>181</v>
      </c>
      <c r="C16" s="475" t="s">
        <v>295</v>
      </c>
      <c r="D16" s="450" t="s">
        <v>53</v>
      </c>
      <c r="E16" s="451" t="s">
        <v>54</v>
      </c>
      <c r="F16" s="478" t="s">
        <v>78</v>
      </c>
      <c r="G16" s="479"/>
      <c r="H16" s="479"/>
      <c r="I16" s="479"/>
      <c r="J16" s="479"/>
      <c r="K16" s="479"/>
      <c r="L16" s="479"/>
      <c r="M16" s="480"/>
      <c r="N16" s="63">
        <v>43273</v>
      </c>
      <c r="O16" s="194">
        <v>43283</v>
      </c>
      <c r="P16" s="444"/>
      <c r="Q16" s="444"/>
      <c r="R16" s="411">
        <v>511825</v>
      </c>
      <c r="S16" s="413">
        <f>+R16/$X$6</f>
        <v>25591.25</v>
      </c>
      <c r="T16" s="411"/>
      <c r="U16" s="413"/>
      <c r="V16" s="411">
        <f>+R16</f>
        <v>511825</v>
      </c>
      <c r="W16" s="438">
        <v>0</v>
      </c>
      <c r="X16" s="440">
        <f>+V16+W16</f>
        <v>511825</v>
      </c>
      <c r="Y16" s="442">
        <v>1</v>
      </c>
      <c r="Z16" s="476" t="s">
        <v>178</v>
      </c>
      <c r="AA16" s="72"/>
      <c r="AB16" s="71"/>
      <c r="AC16" s="71"/>
    </row>
    <row r="17" spans="1:29" s="11" customFormat="1" ht="60" customHeight="1" x14ac:dyDescent="0.25">
      <c r="A17" s="446"/>
      <c r="B17" s="448"/>
      <c r="C17" s="475"/>
      <c r="D17" s="450"/>
      <c r="E17" s="451"/>
      <c r="F17" s="481"/>
      <c r="G17" s="482"/>
      <c r="H17" s="482"/>
      <c r="I17" s="482"/>
      <c r="J17" s="482"/>
      <c r="K17" s="482"/>
      <c r="L17" s="482"/>
      <c r="M17" s="483"/>
      <c r="N17" s="64" t="s">
        <v>10</v>
      </c>
      <c r="O17" s="64" t="s">
        <v>10</v>
      </c>
      <c r="P17" s="445"/>
      <c r="Q17" s="445"/>
      <c r="R17" s="412"/>
      <c r="S17" s="414"/>
      <c r="T17" s="412"/>
      <c r="U17" s="415"/>
      <c r="V17" s="412"/>
      <c r="W17" s="439"/>
      <c r="X17" s="441"/>
      <c r="Y17" s="443"/>
      <c r="Z17" s="477"/>
      <c r="AA17" s="72"/>
      <c r="AB17" s="71"/>
      <c r="AC17" s="71"/>
    </row>
    <row r="18" spans="1:29" s="11" customFormat="1" ht="60" customHeight="1" x14ac:dyDescent="0.25">
      <c r="A18" s="446">
        <v>4</v>
      </c>
      <c r="B18" s="474" t="s">
        <v>180</v>
      </c>
      <c r="C18" s="475" t="s">
        <v>295</v>
      </c>
      <c r="D18" s="450" t="s">
        <v>53</v>
      </c>
      <c r="E18" s="451" t="s">
        <v>54</v>
      </c>
      <c r="F18" s="478" t="s">
        <v>78</v>
      </c>
      <c r="G18" s="479"/>
      <c r="H18" s="479"/>
      <c r="I18" s="479"/>
      <c r="J18" s="479"/>
      <c r="K18" s="479"/>
      <c r="L18" s="479"/>
      <c r="M18" s="480"/>
      <c r="N18" s="63">
        <v>43273</v>
      </c>
      <c r="O18" s="194">
        <v>43283</v>
      </c>
      <c r="P18" s="444"/>
      <c r="Q18" s="444"/>
      <c r="R18" s="411">
        <v>511825</v>
      </c>
      <c r="S18" s="413">
        <f>+R18/$X$6</f>
        <v>25591.25</v>
      </c>
      <c r="T18" s="411"/>
      <c r="U18" s="413"/>
      <c r="V18" s="411">
        <f>+R18</f>
        <v>511825</v>
      </c>
      <c r="W18" s="438">
        <v>0</v>
      </c>
      <c r="X18" s="440">
        <f>+V18+W18</f>
        <v>511825</v>
      </c>
      <c r="Y18" s="442">
        <v>1</v>
      </c>
      <c r="Z18" s="477"/>
      <c r="AA18" s="72"/>
      <c r="AB18" s="71"/>
      <c r="AC18" s="71"/>
    </row>
    <row r="19" spans="1:29" s="11" customFormat="1" ht="60" customHeight="1" x14ac:dyDescent="0.25">
      <c r="A19" s="446"/>
      <c r="B19" s="448"/>
      <c r="C19" s="475"/>
      <c r="D19" s="450"/>
      <c r="E19" s="451"/>
      <c r="F19" s="481"/>
      <c r="G19" s="482"/>
      <c r="H19" s="482"/>
      <c r="I19" s="482"/>
      <c r="J19" s="482"/>
      <c r="K19" s="482"/>
      <c r="L19" s="482"/>
      <c r="M19" s="483"/>
      <c r="N19" s="64" t="s">
        <v>10</v>
      </c>
      <c r="O19" s="64" t="s">
        <v>10</v>
      </c>
      <c r="P19" s="445"/>
      <c r="Q19" s="445"/>
      <c r="R19" s="412"/>
      <c r="S19" s="414"/>
      <c r="T19" s="412"/>
      <c r="U19" s="415"/>
      <c r="V19" s="412"/>
      <c r="W19" s="439"/>
      <c r="X19" s="441"/>
      <c r="Y19" s="443"/>
      <c r="Z19" s="477"/>
      <c r="AA19" s="72"/>
      <c r="AB19" s="71"/>
      <c r="AC19" s="71"/>
    </row>
    <row r="20" spans="1:29" s="11" customFormat="1" ht="60" customHeight="1" x14ac:dyDescent="0.25">
      <c r="A20" s="446">
        <v>5</v>
      </c>
      <c r="B20" s="474" t="s">
        <v>179</v>
      </c>
      <c r="C20" s="475" t="s">
        <v>295</v>
      </c>
      <c r="D20" s="450" t="s">
        <v>53</v>
      </c>
      <c r="E20" s="451" t="s">
        <v>54</v>
      </c>
      <c r="F20" s="478" t="s">
        <v>78</v>
      </c>
      <c r="G20" s="479"/>
      <c r="H20" s="479"/>
      <c r="I20" s="479"/>
      <c r="J20" s="479"/>
      <c r="K20" s="479"/>
      <c r="L20" s="479"/>
      <c r="M20" s="480"/>
      <c r="N20" s="63">
        <v>43273</v>
      </c>
      <c r="O20" s="194">
        <v>43283</v>
      </c>
      <c r="P20" s="444"/>
      <c r="Q20" s="444"/>
      <c r="R20" s="411">
        <v>511825</v>
      </c>
      <c r="S20" s="413">
        <f>+R20/$X$6</f>
        <v>25591.25</v>
      </c>
      <c r="T20" s="411"/>
      <c r="U20" s="413"/>
      <c r="V20" s="411">
        <f>+R20</f>
        <v>511825</v>
      </c>
      <c r="W20" s="438">
        <v>0</v>
      </c>
      <c r="X20" s="440">
        <f>+V20+W20</f>
        <v>511825</v>
      </c>
      <c r="Y20" s="442">
        <v>1</v>
      </c>
      <c r="Z20" s="476" t="s">
        <v>178</v>
      </c>
      <c r="AA20" s="72"/>
      <c r="AB20" s="71"/>
      <c r="AC20" s="71"/>
    </row>
    <row r="21" spans="1:29" s="11" customFormat="1" ht="60" customHeight="1" x14ac:dyDescent="0.25">
      <c r="A21" s="446"/>
      <c r="B21" s="448"/>
      <c r="C21" s="475"/>
      <c r="D21" s="450"/>
      <c r="E21" s="451"/>
      <c r="F21" s="481"/>
      <c r="G21" s="482"/>
      <c r="H21" s="482"/>
      <c r="I21" s="482"/>
      <c r="J21" s="482"/>
      <c r="K21" s="482"/>
      <c r="L21" s="482"/>
      <c r="M21" s="483"/>
      <c r="N21" s="64" t="s">
        <v>10</v>
      </c>
      <c r="O21" s="64" t="s">
        <v>10</v>
      </c>
      <c r="P21" s="445"/>
      <c r="Q21" s="445"/>
      <c r="R21" s="412"/>
      <c r="S21" s="414"/>
      <c r="T21" s="412"/>
      <c r="U21" s="415"/>
      <c r="V21" s="412"/>
      <c r="W21" s="439"/>
      <c r="X21" s="441"/>
      <c r="Y21" s="443"/>
      <c r="Z21" s="477"/>
      <c r="AA21" s="72"/>
      <c r="AB21" s="71"/>
      <c r="AC21" s="71"/>
    </row>
    <row r="22" spans="1:29" s="11" customFormat="1" ht="60" customHeight="1" x14ac:dyDescent="0.25">
      <c r="A22" s="446">
        <v>6</v>
      </c>
      <c r="B22" s="474" t="s">
        <v>177</v>
      </c>
      <c r="C22" s="475" t="s">
        <v>295</v>
      </c>
      <c r="D22" s="450" t="s">
        <v>53</v>
      </c>
      <c r="E22" s="451" t="s">
        <v>54</v>
      </c>
      <c r="F22" s="478" t="s">
        <v>78</v>
      </c>
      <c r="G22" s="479"/>
      <c r="H22" s="479"/>
      <c r="I22" s="479"/>
      <c r="J22" s="479"/>
      <c r="K22" s="479"/>
      <c r="L22" s="479"/>
      <c r="M22" s="480"/>
      <c r="N22" s="63">
        <v>43273</v>
      </c>
      <c r="O22" s="194">
        <v>43283</v>
      </c>
      <c r="P22" s="444"/>
      <c r="Q22" s="444"/>
      <c r="R22" s="411">
        <v>511825</v>
      </c>
      <c r="S22" s="413">
        <f>+R22/$X$6</f>
        <v>25591.25</v>
      </c>
      <c r="T22" s="411"/>
      <c r="U22" s="413"/>
      <c r="V22" s="411">
        <f>+R22</f>
        <v>511825</v>
      </c>
      <c r="W22" s="438">
        <v>0</v>
      </c>
      <c r="X22" s="440">
        <f>+V22+W22</f>
        <v>511825</v>
      </c>
      <c r="Y22" s="442">
        <v>1</v>
      </c>
      <c r="Z22" s="477"/>
      <c r="AA22" s="72"/>
      <c r="AB22" s="71"/>
      <c r="AC22" s="71"/>
    </row>
    <row r="23" spans="1:29" s="11" customFormat="1" ht="60" customHeight="1" x14ac:dyDescent="0.25">
      <c r="A23" s="446"/>
      <c r="B23" s="448"/>
      <c r="C23" s="475"/>
      <c r="D23" s="450"/>
      <c r="E23" s="451"/>
      <c r="F23" s="481"/>
      <c r="G23" s="482"/>
      <c r="H23" s="482"/>
      <c r="I23" s="482"/>
      <c r="J23" s="482"/>
      <c r="K23" s="482"/>
      <c r="L23" s="482"/>
      <c r="M23" s="483"/>
      <c r="N23" s="64" t="s">
        <v>10</v>
      </c>
      <c r="O23" s="64" t="s">
        <v>10</v>
      </c>
      <c r="P23" s="445"/>
      <c r="Q23" s="445"/>
      <c r="R23" s="412"/>
      <c r="S23" s="414"/>
      <c r="T23" s="412"/>
      <c r="U23" s="415"/>
      <c r="V23" s="412"/>
      <c r="W23" s="439"/>
      <c r="X23" s="441"/>
      <c r="Y23" s="443"/>
      <c r="Z23" s="477"/>
      <c r="AA23" s="72"/>
      <c r="AB23" s="71"/>
      <c r="AC23" s="71"/>
    </row>
    <row r="24" spans="1:29" s="11" customFormat="1" ht="29.4" customHeight="1" x14ac:dyDescent="0.25">
      <c r="A24" s="472" t="s">
        <v>175</v>
      </c>
      <c r="B24" s="473"/>
      <c r="C24" s="65"/>
      <c r="D24" s="102"/>
      <c r="E24" s="102"/>
      <c r="F24" s="102"/>
      <c r="G24" s="102"/>
      <c r="H24" s="102"/>
      <c r="I24" s="102"/>
      <c r="J24" s="102"/>
      <c r="K24" s="102"/>
      <c r="L24" s="102"/>
      <c r="M24" s="102"/>
      <c r="N24" s="102"/>
      <c r="O24" s="102"/>
      <c r="P24" s="102"/>
      <c r="Q24" s="109"/>
      <c r="R24" s="20">
        <f t="shared" ref="R24:X24" si="2">SUM(R16:R23)</f>
        <v>2047300</v>
      </c>
      <c r="S24" s="20">
        <f t="shared" si="2"/>
        <v>102365</v>
      </c>
      <c r="T24" s="20">
        <f t="shared" si="2"/>
        <v>0</v>
      </c>
      <c r="U24" s="20">
        <f t="shared" si="2"/>
        <v>0</v>
      </c>
      <c r="V24" s="20">
        <f t="shared" si="2"/>
        <v>2047300</v>
      </c>
      <c r="W24" s="20">
        <f t="shared" si="2"/>
        <v>0</v>
      </c>
      <c r="X24" s="20">
        <f t="shared" si="2"/>
        <v>2047300</v>
      </c>
      <c r="Y24" s="66"/>
      <c r="Z24" s="67"/>
      <c r="AA24" s="72"/>
      <c r="AB24" s="73"/>
      <c r="AC24" s="71"/>
    </row>
    <row r="25" spans="1:29" s="11" customFormat="1" ht="27.6" customHeight="1" x14ac:dyDescent="0.25">
      <c r="A25" s="434" t="s">
        <v>81</v>
      </c>
      <c r="B25" s="471"/>
      <c r="C25" s="37"/>
      <c r="D25" s="37"/>
      <c r="E25" s="37"/>
      <c r="F25" s="37"/>
      <c r="G25" s="37"/>
      <c r="H25" s="37"/>
      <c r="I25" s="37"/>
      <c r="J25" s="37"/>
      <c r="K25" s="37"/>
      <c r="L25" s="37"/>
      <c r="M25" s="37"/>
      <c r="N25" s="37"/>
      <c r="O25" s="37"/>
      <c r="P25" s="37"/>
      <c r="Q25" s="38"/>
      <c r="R25" s="21">
        <f>+R14+R24</f>
        <v>12456787</v>
      </c>
      <c r="S25" s="21">
        <f t="shared" ref="S25:X25" si="3">+S14+S24</f>
        <v>622839.35</v>
      </c>
      <c r="T25" s="21">
        <f t="shared" si="3"/>
        <v>0</v>
      </c>
      <c r="U25" s="21">
        <f t="shared" si="3"/>
        <v>0</v>
      </c>
      <c r="V25" s="21">
        <f t="shared" si="3"/>
        <v>9579090</v>
      </c>
      <c r="W25" s="21">
        <f t="shared" si="3"/>
        <v>2877697</v>
      </c>
      <c r="X25" s="21">
        <f t="shared" si="3"/>
        <v>12456787</v>
      </c>
      <c r="Y25" s="9"/>
      <c r="Z25" s="60"/>
      <c r="AA25" s="56"/>
      <c r="AB25" s="52"/>
    </row>
    <row r="26" spans="1:29" s="11" customFormat="1" x14ac:dyDescent="0.25">
      <c r="A26" s="8"/>
      <c r="B26" s="8"/>
      <c r="C26" s="8"/>
      <c r="D26" s="9"/>
      <c r="E26" s="9"/>
      <c r="F26" s="9"/>
      <c r="G26" s="9"/>
      <c r="H26" s="9"/>
      <c r="I26" s="9"/>
      <c r="J26" s="9"/>
      <c r="K26" s="9"/>
      <c r="L26" s="9"/>
      <c r="M26" s="9"/>
      <c r="N26" s="9"/>
      <c r="O26" s="9"/>
      <c r="P26" s="9"/>
      <c r="Q26" s="9"/>
      <c r="U26" s="43"/>
      <c r="V26" s="47"/>
      <c r="W26" s="47"/>
      <c r="X26" s="47">
        <v>1855261.08</v>
      </c>
      <c r="Y26" s="9"/>
      <c r="Z26" s="60"/>
      <c r="AA26" s="56"/>
      <c r="AB26" s="52"/>
    </row>
    <row r="27" spans="1:29" s="11" customFormat="1" ht="35.25" customHeight="1" x14ac:dyDescent="0.25">
      <c r="A27" s="470" t="s">
        <v>296</v>
      </c>
      <c r="B27" s="470"/>
      <c r="C27" s="470"/>
      <c r="D27" s="470"/>
      <c r="E27" s="470"/>
      <c r="F27" s="470"/>
      <c r="G27" s="470"/>
      <c r="H27" s="470"/>
      <c r="I27" s="470"/>
      <c r="J27" s="470"/>
      <c r="K27" s="470"/>
      <c r="L27" s="470"/>
      <c r="M27" s="470"/>
      <c r="N27" s="470"/>
      <c r="O27" s="51"/>
      <c r="P27" s="51"/>
      <c r="Q27" s="51"/>
      <c r="R27" s="51"/>
      <c r="S27" s="51"/>
      <c r="T27" s="51"/>
      <c r="U27" s="51"/>
      <c r="V27" s="51"/>
      <c r="W27" s="51"/>
      <c r="X27" s="97">
        <v>1848498.28</v>
      </c>
      <c r="Y27" s="9"/>
      <c r="Z27" s="60"/>
      <c r="AA27" s="56"/>
      <c r="AB27" s="52"/>
    </row>
    <row r="28" spans="1:29" s="11" customFormat="1" ht="39" customHeight="1" x14ac:dyDescent="0.25">
      <c r="A28" s="470"/>
      <c r="B28" s="470"/>
      <c r="C28" s="470"/>
      <c r="D28" s="470"/>
      <c r="E28" s="470"/>
      <c r="F28" s="470"/>
      <c r="G28" s="470"/>
      <c r="H28" s="470"/>
      <c r="I28" s="470"/>
      <c r="J28" s="470"/>
      <c r="K28" s="470"/>
      <c r="L28" s="470"/>
      <c r="M28" s="470"/>
      <c r="N28" s="470"/>
      <c r="O28" s="51"/>
      <c r="P28" s="51"/>
      <c r="Q28" s="51"/>
      <c r="R28" s="62"/>
      <c r="S28" s="51"/>
      <c r="T28" s="40"/>
      <c r="U28" s="89"/>
      <c r="V28" s="89"/>
      <c r="W28" s="89"/>
      <c r="X28" s="98">
        <f>+X26-X27</f>
        <v>6762.8000000000466</v>
      </c>
      <c r="Y28" s="9"/>
      <c r="Z28" s="60"/>
      <c r="AA28" s="56"/>
      <c r="AB28" s="52"/>
    </row>
    <row r="29" spans="1:29" s="11" customFormat="1" ht="15.6" x14ac:dyDescent="0.25">
      <c r="A29" s="48"/>
      <c r="B29" s="48"/>
      <c r="C29" s="48"/>
      <c r="D29" s="48"/>
      <c r="E29" s="48"/>
      <c r="F29" s="48"/>
      <c r="G29" s="48"/>
      <c r="H29" s="48"/>
      <c r="I29" s="48"/>
      <c r="J29" s="48"/>
      <c r="K29" s="48"/>
      <c r="L29" s="48"/>
      <c r="M29" s="48"/>
      <c r="N29" s="48"/>
      <c r="O29" s="48"/>
      <c r="P29" s="10"/>
      <c r="Q29" s="10"/>
      <c r="R29" s="35"/>
      <c r="S29" s="35"/>
      <c r="T29" s="40"/>
      <c r="U29" s="100"/>
      <c r="V29" s="89"/>
      <c r="W29" s="89"/>
      <c r="X29" s="98"/>
      <c r="Y29" s="9"/>
      <c r="Z29" s="60"/>
      <c r="AA29" s="56"/>
      <c r="AB29" s="52"/>
    </row>
    <row r="30" spans="1:29" s="11" customFormat="1" ht="42" customHeight="1" x14ac:dyDescent="0.25">
      <c r="A30" s="8"/>
      <c r="B30" s="8"/>
      <c r="C30" s="8"/>
      <c r="D30" s="2"/>
      <c r="E30" s="468" t="s">
        <v>19</v>
      </c>
      <c r="F30" s="468"/>
      <c r="G30" s="468"/>
      <c r="H30" s="468"/>
      <c r="I30" s="468"/>
      <c r="J30" s="468"/>
      <c r="K30" s="469" t="s">
        <v>12</v>
      </c>
      <c r="L30" s="469"/>
      <c r="M30" s="458" t="s">
        <v>13</v>
      </c>
      <c r="N30" s="458"/>
      <c r="O30" s="94" t="s">
        <v>14</v>
      </c>
      <c r="Q30" s="51"/>
      <c r="R30" s="51"/>
      <c r="S30" s="51"/>
      <c r="T30" s="51"/>
      <c r="U30" s="89"/>
      <c r="V30" s="89"/>
      <c r="W30" s="89"/>
      <c r="X30" s="89"/>
      <c r="Y30" s="52"/>
      <c r="Z30" s="95"/>
      <c r="AA30" s="56"/>
      <c r="AB30" s="52"/>
    </row>
    <row r="31" spans="1:29" s="11" customFormat="1" ht="25.5" customHeight="1" x14ac:dyDescent="0.25">
      <c r="C31" s="3"/>
      <c r="D31" s="3"/>
      <c r="E31" s="4" t="s">
        <v>15</v>
      </c>
      <c r="F31" s="459" t="s">
        <v>16</v>
      </c>
      <c r="G31" s="460"/>
      <c r="H31" s="460"/>
      <c r="I31" s="461"/>
      <c r="J31" s="5" t="s">
        <v>11</v>
      </c>
      <c r="K31" s="68" t="s">
        <v>17</v>
      </c>
      <c r="L31" s="25"/>
      <c r="M31" s="26" t="s">
        <v>17</v>
      </c>
      <c r="N31" s="27">
        <v>3000000</v>
      </c>
      <c r="O31" s="28" t="s">
        <v>43</v>
      </c>
      <c r="P31" s="29"/>
      <c r="Q31" s="51"/>
      <c r="R31" s="51"/>
      <c r="S31" s="51"/>
      <c r="T31" s="51"/>
      <c r="U31" s="89"/>
      <c r="V31" s="89"/>
      <c r="W31" s="89"/>
      <c r="X31" s="89"/>
      <c r="Y31" s="52"/>
      <c r="Z31" s="95"/>
      <c r="AA31" s="56"/>
      <c r="AB31" s="52"/>
    </row>
    <row r="32" spans="1:29" s="11" customFormat="1" ht="34.5" customHeight="1" x14ac:dyDescent="0.25">
      <c r="B32" s="3"/>
      <c r="C32" s="3"/>
      <c r="D32" s="3"/>
      <c r="E32" s="6" t="s">
        <v>18</v>
      </c>
      <c r="F32" s="462" t="s">
        <v>49</v>
      </c>
      <c r="G32" s="463"/>
      <c r="H32" s="463"/>
      <c r="I32" s="464"/>
      <c r="J32" s="7" t="s">
        <v>46</v>
      </c>
      <c r="K32" s="68" t="s">
        <v>17</v>
      </c>
      <c r="L32" s="30"/>
      <c r="M32" s="31" t="s">
        <v>17</v>
      </c>
      <c r="N32" s="27">
        <v>100000</v>
      </c>
      <c r="O32" s="32" t="s">
        <v>43</v>
      </c>
      <c r="Q32" s="51"/>
      <c r="R32" s="51"/>
      <c r="S32" s="51"/>
      <c r="T32" s="51"/>
      <c r="U32" s="69"/>
      <c r="V32" s="69"/>
      <c r="W32" s="69"/>
      <c r="X32" s="69"/>
      <c r="Y32" s="52"/>
      <c r="Z32" s="95"/>
      <c r="AA32" s="56"/>
      <c r="AB32" s="52"/>
    </row>
    <row r="33" spans="2:28" s="11" customFormat="1" ht="34.5" customHeight="1" x14ac:dyDescent="0.25">
      <c r="B33" s="3"/>
      <c r="C33" s="3"/>
      <c r="D33" s="3"/>
      <c r="E33" s="6" t="s">
        <v>47</v>
      </c>
      <c r="F33" s="462" t="s">
        <v>48</v>
      </c>
      <c r="G33" s="463"/>
      <c r="H33" s="463"/>
      <c r="I33" s="464"/>
      <c r="J33" s="7" t="s">
        <v>47</v>
      </c>
      <c r="K33" s="33" t="s">
        <v>17</v>
      </c>
      <c r="L33" s="33"/>
      <c r="M33" s="57" t="s">
        <v>51</v>
      </c>
      <c r="N33" s="59" t="s">
        <v>51</v>
      </c>
      <c r="O33" s="32" t="s">
        <v>50</v>
      </c>
      <c r="Q33" s="51"/>
      <c r="R33" s="51"/>
      <c r="S33" s="51"/>
      <c r="T33" s="51"/>
      <c r="U33" s="69"/>
      <c r="V33" s="69"/>
      <c r="W33" s="69"/>
      <c r="X33" s="69"/>
      <c r="Y33" s="52"/>
      <c r="Z33" s="95"/>
      <c r="AA33" s="56"/>
      <c r="AB33" s="52"/>
    </row>
    <row r="34" spans="2:28" s="11" customFormat="1" ht="27.75" customHeight="1" x14ac:dyDescent="0.25">
      <c r="B34" s="3"/>
      <c r="C34" s="3"/>
      <c r="D34" s="3"/>
      <c r="E34" s="6" t="s">
        <v>20</v>
      </c>
      <c r="F34" s="459" t="s">
        <v>21</v>
      </c>
      <c r="G34" s="460"/>
      <c r="H34" s="460"/>
      <c r="I34" s="461"/>
      <c r="J34" s="6" t="s">
        <v>20</v>
      </c>
      <c r="K34" s="33" t="s">
        <v>22</v>
      </c>
      <c r="L34" s="25"/>
      <c r="M34" s="26" t="s">
        <v>22</v>
      </c>
      <c r="N34" s="27">
        <v>3000001</v>
      </c>
      <c r="O34" s="28" t="s">
        <v>50</v>
      </c>
      <c r="Q34" s="51"/>
      <c r="R34" s="51"/>
      <c r="S34" s="51"/>
      <c r="T34" s="51"/>
      <c r="U34" s="69"/>
      <c r="V34" s="69"/>
      <c r="W34" s="69"/>
      <c r="X34" s="69"/>
      <c r="Y34" s="52"/>
      <c r="Z34" s="95"/>
      <c r="AA34" s="56"/>
      <c r="AB34" s="52"/>
    </row>
    <row r="35" spans="2:28" s="11" customFormat="1" x14ac:dyDescent="0.25">
      <c r="E35" s="36"/>
      <c r="K35" s="34"/>
      <c r="L35" s="34"/>
      <c r="M35" s="34"/>
      <c r="R35" s="12"/>
      <c r="S35" s="12"/>
      <c r="U35" s="45"/>
      <c r="V35" s="46"/>
      <c r="W35" s="46"/>
      <c r="X35" s="46"/>
      <c r="Y35" s="52"/>
      <c r="Z35" s="95"/>
      <c r="AA35" s="56"/>
      <c r="AB35" s="52"/>
    </row>
    <row r="36" spans="2:28" s="11" customFormat="1" x14ac:dyDescent="0.25">
      <c r="E36" s="36"/>
      <c r="K36" s="34"/>
      <c r="L36" s="34"/>
      <c r="M36" s="34"/>
      <c r="R36" s="12"/>
      <c r="S36" s="12"/>
      <c r="U36" s="44"/>
      <c r="V36" s="44"/>
      <c r="W36" s="44"/>
      <c r="X36" s="44"/>
      <c r="Y36" s="52"/>
      <c r="Z36" s="95"/>
      <c r="AA36" s="56"/>
      <c r="AB36" s="52"/>
    </row>
    <row r="37" spans="2:28" s="11" customFormat="1" x14ac:dyDescent="0.25">
      <c r="E37" s="36"/>
      <c r="K37" s="34"/>
      <c r="L37" s="34"/>
      <c r="M37" s="34"/>
      <c r="R37" s="12"/>
      <c r="S37" s="12"/>
      <c r="Y37" s="52"/>
      <c r="Z37" s="95"/>
      <c r="AA37" s="56"/>
      <c r="AB37" s="52"/>
    </row>
    <row r="38" spans="2:28" s="11" customFormat="1" x14ac:dyDescent="0.25">
      <c r="B38" s="465" t="s">
        <v>41</v>
      </c>
      <c r="C38" s="466"/>
      <c r="D38" s="466"/>
      <c r="E38" s="466"/>
      <c r="F38" s="466"/>
      <c r="G38" s="467"/>
      <c r="R38" s="12"/>
      <c r="S38" s="12"/>
      <c r="V38" s="12"/>
      <c r="W38" s="12"/>
      <c r="X38" s="12"/>
      <c r="Y38" s="52"/>
      <c r="Z38" s="95"/>
      <c r="AA38" s="56"/>
      <c r="AB38" s="52"/>
    </row>
    <row r="39" spans="2:28" s="11" customFormat="1" x14ac:dyDescent="0.25">
      <c r="B39" s="452" t="s">
        <v>56</v>
      </c>
      <c r="C39" s="453"/>
      <c r="D39" s="453"/>
      <c r="E39" s="453"/>
      <c r="F39" s="453"/>
      <c r="G39" s="454"/>
      <c r="V39" s="12"/>
      <c r="W39" s="12"/>
      <c r="X39" s="12"/>
      <c r="Y39" s="52"/>
      <c r="Z39" s="95"/>
      <c r="AA39" s="56"/>
      <c r="AB39" s="52"/>
    </row>
    <row r="40" spans="2:28" s="11" customFormat="1" x14ac:dyDescent="0.25">
      <c r="B40" s="53"/>
      <c r="C40" s="10"/>
      <c r="D40" s="10"/>
      <c r="E40" s="10"/>
      <c r="F40" s="10"/>
      <c r="G40" s="54"/>
      <c r="I40" s="9"/>
      <c r="J40" s="9"/>
      <c r="K40" s="9"/>
      <c r="L40" s="9"/>
      <c r="M40" s="9"/>
      <c r="N40" s="9"/>
      <c r="V40" s="12"/>
      <c r="W40" s="12"/>
      <c r="X40" s="12"/>
      <c r="Y40" s="52"/>
      <c r="Z40" s="95"/>
      <c r="AA40" s="56"/>
      <c r="AB40" s="52"/>
    </row>
    <row r="41" spans="2:28" s="11" customFormat="1" x14ac:dyDescent="0.25">
      <c r="B41" s="53"/>
      <c r="C41" s="10"/>
      <c r="D41" s="10"/>
      <c r="E41" s="10"/>
      <c r="F41" s="10"/>
      <c r="G41" s="54"/>
      <c r="I41" s="9"/>
      <c r="J41" s="9"/>
      <c r="K41" s="9"/>
      <c r="L41" s="9"/>
      <c r="M41" s="9"/>
      <c r="N41" s="9"/>
      <c r="V41" s="12"/>
      <c r="W41" s="12"/>
      <c r="X41" s="12"/>
      <c r="Y41" s="52"/>
      <c r="Z41" s="95"/>
      <c r="AA41" s="56"/>
      <c r="AB41" s="52"/>
    </row>
    <row r="42" spans="2:28" s="11" customFormat="1" x14ac:dyDescent="0.25">
      <c r="B42" s="53"/>
      <c r="C42" s="10"/>
      <c r="D42" s="10"/>
      <c r="E42" s="10"/>
      <c r="F42" s="10"/>
      <c r="G42" s="54"/>
      <c r="I42" s="9"/>
      <c r="J42" s="9"/>
      <c r="K42" s="9"/>
      <c r="L42" s="9"/>
      <c r="M42" s="9"/>
      <c r="N42" s="9"/>
      <c r="R42" s="12"/>
      <c r="S42" s="12"/>
      <c r="V42" s="12"/>
      <c r="W42" s="12"/>
      <c r="X42" s="12"/>
      <c r="Z42" s="22"/>
      <c r="AA42" s="42"/>
    </row>
    <row r="43" spans="2:28" s="11" customFormat="1" x14ac:dyDescent="0.25">
      <c r="B43" s="452" t="s">
        <v>57</v>
      </c>
      <c r="C43" s="453"/>
      <c r="D43" s="453"/>
      <c r="E43" s="453"/>
      <c r="F43" s="453"/>
      <c r="G43" s="454"/>
      <c r="I43" s="9"/>
      <c r="J43" s="58"/>
      <c r="K43" s="9"/>
      <c r="L43" s="9"/>
      <c r="M43" s="9"/>
      <c r="N43" s="9"/>
      <c r="O43"/>
      <c r="V43" s="12"/>
      <c r="W43" s="12"/>
      <c r="X43" s="12"/>
      <c r="Z43" s="22"/>
      <c r="AA43" s="42"/>
    </row>
    <row r="44" spans="2:28" s="11" customFormat="1" x14ac:dyDescent="0.25">
      <c r="B44" s="455" t="s">
        <v>58</v>
      </c>
      <c r="C44" s="456"/>
      <c r="D44" s="456"/>
      <c r="E44" s="456"/>
      <c r="F44" s="456"/>
      <c r="G44" s="457"/>
      <c r="I44" s="9"/>
      <c r="J44" s="58"/>
      <c r="K44" s="61"/>
      <c r="L44" s="61"/>
      <c r="M44" s="61"/>
      <c r="N44" s="61"/>
      <c r="V44" s="12"/>
      <c r="W44" s="12"/>
      <c r="X44" s="12"/>
      <c r="AA44" s="42"/>
    </row>
    <row r="45" spans="2:28" x14ac:dyDescent="0.25">
      <c r="R45" s="23"/>
      <c r="S45" s="23"/>
      <c r="T45" s="24"/>
      <c r="U45" s="24"/>
      <c r="V45" s="23"/>
      <c r="W45" s="23"/>
      <c r="X45" s="23"/>
    </row>
  </sheetData>
  <mergeCells count="155">
    <mergeCell ref="X16:X17"/>
    <mergeCell ref="F18:M19"/>
    <mergeCell ref="F20:M21"/>
    <mergeCell ref="F22:M23"/>
    <mergeCell ref="Y22:Y23"/>
    <mergeCell ref="A24:B24"/>
    <mergeCell ref="T22:T23"/>
    <mergeCell ref="U22:U23"/>
    <mergeCell ref="V22:V23"/>
    <mergeCell ref="W22:W23"/>
    <mergeCell ref="X22:X23"/>
    <mergeCell ref="W20:W21"/>
    <mergeCell ref="X20:X21"/>
    <mergeCell ref="Y20:Y21"/>
    <mergeCell ref="B20:B21"/>
    <mergeCell ref="C20:C21"/>
    <mergeCell ref="D20:D21"/>
    <mergeCell ref="E20:E21"/>
    <mergeCell ref="U18:U19"/>
    <mergeCell ref="V18:V19"/>
    <mergeCell ref="W18:W19"/>
    <mergeCell ref="X18:X19"/>
    <mergeCell ref="Y18:Y19"/>
    <mergeCell ref="Z20:Z23"/>
    <mergeCell ref="A22:A23"/>
    <mergeCell ref="B22:B23"/>
    <mergeCell ref="C22:C23"/>
    <mergeCell ref="D22:D23"/>
    <mergeCell ref="E22:E23"/>
    <mergeCell ref="P22:P23"/>
    <mergeCell ref="Q22:Q23"/>
    <mergeCell ref="R22:R23"/>
    <mergeCell ref="S22:S23"/>
    <mergeCell ref="R20:R21"/>
    <mergeCell ref="S20:S21"/>
    <mergeCell ref="T20:T21"/>
    <mergeCell ref="U20:U21"/>
    <mergeCell ref="V20:V21"/>
    <mergeCell ref="P20:P21"/>
    <mergeCell ref="Q20:Q21"/>
    <mergeCell ref="A20:A21"/>
    <mergeCell ref="C16:C17"/>
    <mergeCell ref="D16:D17"/>
    <mergeCell ref="E16:E17"/>
    <mergeCell ref="Y16:Y17"/>
    <mergeCell ref="Z16:Z19"/>
    <mergeCell ref="A18:A19"/>
    <mergeCell ref="B18:B19"/>
    <mergeCell ref="C18:C19"/>
    <mergeCell ref="D18:D19"/>
    <mergeCell ref="E18:E19"/>
    <mergeCell ref="P18:P19"/>
    <mergeCell ref="Q18:Q19"/>
    <mergeCell ref="R18:R19"/>
    <mergeCell ref="S18:S19"/>
    <mergeCell ref="T18:T19"/>
    <mergeCell ref="S16:S17"/>
    <mergeCell ref="T16:T17"/>
    <mergeCell ref="U16:U17"/>
    <mergeCell ref="V16:V17"/>
    <mergeCell ref="W16:W17"/>
    <mergeCell ref="P16:P17"/>
    <mergeCell ref="Q16:Q17"/>
    <mergeCell ref="R16:R17"/>
    <mergeCell ref="F16:M17"/>
    <mergeCell ref="Q10:Q11"/>
    <mergeCell ref="B43:G43"/>
    <mergeCell ref="B44:G44"/>
    <mergeCell ref="M30:N30"/>
    <mergeCell ref="B39:G39"/>
    <mergeCell ref="F31:I31"/>
    <mergeCell ref="F32:I32"/>
    <mergeCell ref="B38:G38"/>
    <mergeCell ref="F34:I34"/>
    <mergeCell ref="E30:J30"/>
    <mergeCell ref="K30:L30"/>
    <mergeCell ref="F33:I33"/>
    <mergeCell ref="A27:N28"/>
    <mergeCell ref="E10:E11"/>
    <mergeCell ref="A25:B25"/>
    <mergeCell ref="A14:B14"/>
    <mergeCell ref="A10:A11"/>
    <mergeCell ref="B10:B11"/>
    <mergeCell ref="C10:C11"/>
    <mergeCell ref="D10:D11"/>
    <mergeCell ref="M10:M11"/>
    <mergeCell ref="A15:B15"/>
    <mergeCell ref="A16:A17"/>
    <mergeCell ref="B16:B17"/>
    <mergeCell ref="A9:B9"/>
    <mergeCell ref="Z12:Z13"/>
    <mergeCell ref="V12:V13"/>
    <mergeCell ref="W12:W13"/>
    <mergeCell ref="X12:X13"/>
    <mergeCell ref="Y12:Y13"/>
    <mergeCell ref="P12:P13"/>
    <mergeCell ref="Q12:Q13"/>
    <mergeCell ref="R12:R13"/>
    <mergeCell ref="S12:S13"/>
    <mergeCell ref="T12:T13"/>
    <mergeCell ref="U12:U13"/>
    <mergeCell ref="X10:X11"/>
    <mergeCell ref="Y10:Y11"/>
    <mergeCell ref="Z10:Z11"/>
    <mergeCell ref="G12:G13"/>
    <mergeCell ref="V10:V11"/>
    <mergeCell ref="W10:W11"/>
    <mergeCell ref="A12:A13"/>
    <mergeCell ref="B12:B13"/>
    <mergeCell ref="C12:C13"/>
    <mergeCell ref="D12:D13"/>
    <mergeCell ref="E12:E13"/>
    <mergeCell ref="P10:P11"/>
    <mergeCell ref="R10:R11"/>
    <mergeCell ref="S10:S11"/>
    <mergeCell ref="T10:T11"/>
    <mergeCell ref="H12:H13"/>
    <mergeCell ref="M12:M13"/>
    <mergeCell ref="G10:G11"/>
    <mergeCell ref="H10:H11"/>
    <mergeCell ref="A1:Z1"/>
    <mergeCell ref="A2:Z2"/>
    <mergeCell ref="A3:Z3"/>
    <mergeCell ref="A4:Z4"/>
    <mergeCell ref="B5:X5"/>
    <mergeCell ref="Z7:Z8"/>
    <mergeCell ref="W7:W8"/>
    <mergeCell ref="V7:V8"/>
    <mergeCell ref="X7:X8"/>
    <mergeCell ref="Y7:Y8"/>
    <mergeCell ref="U10:U11"/>
    <mergeCell ref="R6:U6"/>
    <mergeCell ref="N7:N8"/>
    <mergeCell ref="O7:O8"/>
    <mergeCell ref="T7:U7"/>
    <mergeCell ref="R7:S7"/>
    <mergeCell ref="Q7:Q8"/>
    <mergeCell ref="N6:Q6"/>
    <mergeCell ref="P7:P8"/>
    <mergeCell ref="A6:E6"/>
    <mergeCell ref="F6:I6"/>
    <mergeCell ref="A7:A8"/>
    <mergeCell ref="F7:F8"/>
    <mergeCell ref="G7:G8"/>
    <mergeCell ref="I7:I8"/>
    <mergeCell ref="B7:B8"/>
    <mergeCell ref="C7:C8"/>
    <mergeCell ref="D7:D8"/>
    <mergeCell ref="E7:E8"/>
    <mergeCell ref="H7:H8"/>
    <mergeCell ref="K6:M6"/>
    <mergeCell ref="K7:K8"/>
    <mergeCell ref="L7:L8"/>
    <mergeCell ref="J7:J8"/>
    <mergeCell ref="M7:M8"/>
  </mergeCells>
  <printOptions horizontalCentered="1"/>
  <pageMargins left="0.78740157480314965" right="0.78740157480314965" top="0.78740157480314965" bottom="0.78740157480314965" header="0.31496062992125984" footer="0.39370078740157483"/>
  <pageSetup paperSize="5" scale="44" orientation="landscape" r:id="rId1"/>
  <headerFooter>
    <oddFooter>&amp;R&amp;P de &amp;N
&amp;D
PAC 2018. 1ra. Modificicación.
Marzo 2018</oddFooter>
  </headerFooter>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P110"/>
  <sheetViews>
    <sheetView view="pageBreakPreview" zoomScale="90" zoomScaleNormal="100" zoomScaleSheetLayoutView="90" workbookViewId="0">
      <selection activeCell="A4" sqref="A4:AF4"/>
    </sheetView>
  </sheetViews>
  <sheetFormatPr baseColWidth="10" defaultColWidth="11.44140625" defaultRowHeight="13.2" x14ac:dyDescent="0.25"/>
  <cols>
    <col min="1" max="1" width="4" style="8" bestFit="1" customWidth="1"/>
    <col min="2" max="2" width="37.5546875" style="191" customWidth="1"/>
    <col min="3" max="3" width="14.5546875" style="8" customWidth="1"/>
    <col min="4" max="4" width="9.44140625" style="8" customWidth="1"/>
    <col min="5" max="5" width="11.88671875" style="8" customWidth="1"/>
    <col min="6" max="6" width="12.44140625" style="8" customWidth="1"/>
    <col min="7" max="7" width="13.44140625" style="8" customWidth="1"/>
    <col min="8" max="8" width="17.6640625" style="8" customWidth="1"/>
    <col min="9" max="9" width="11.5546875" style="8" customWidth="1"/>
    <col min="10" max="10" width="13.109375" style="8" customWidth="1"/>
    <col min="11" max="11" width="11.44140625" style="8" customWidth="1"/>
    <col min="12" max="12" width="9.6640625" style="8" customWidth="1"/>
    <col min="13" max="13" width="11.88671875" style="8" customWidth="1"/>
    <col min="14" max="14" width="10.33203125" style="8" customWidth="1"/>
    <col min="15" max="15" width="11.44140625" style="8" customWidth="1"/>
    <col min="16" max="16" width="14.6640625" style="8" customWidth="1"/>
    <col min="17" max="17" width="12.33203125" style="8" customWidth="1"/>
    <col min="18" max="18" width="13.33203125" style="8" customWidth="1"/>
    <col min="19" max="19" width="12.6640625" style="8" customWidth="1"/>
    <col min="20" max="20" width="10.44140625" style="8" customWidth="1"/>
    <col min="21" max="21" width="15" style="8" bestFit="1" customWidth="1"/>
    <col min="22" max="22" width="14" style="8" bestFit="1" customWidth="1"/>
    <col min="23" max="23" width="12.6640625" style="8" customWidth="1"/>
    <col min="24" max="24" width="13.33203125" style="181" customWidth="1"/>
    <col min="25" max="25" width="11" style="8" customWidth="1"/>
    <col min="26" max="26" width="8.109375" style="8" customWidth="1"/>
    <col min="27" max="27" width="8.6640625" style="8" customWidth="1"/>
    <col min="28" max="28" width="14" style="8" bestFit="1" customWidth="1"/>
    <col min="29" max="29" width="15" style="8" bestFit="1" customWidth="1"/>
    <col min="30" max="30" width="14.44140625" style="8" customWidth="1"/>
    <col min="31" max="31" width="14.33203125" style="8" customWidth="1"/>
    <col min="32" max="32" width="27.44140625" style="8" customWidth="1"/>
    <col min="33" max="33" width="13.44140625" style="8" customWidth="1"/>
    <col min="34" max="34" width="11.44140625" style="8"/>
    <col min="35" max="35" width="12.5546875" style="8" bestFit="1" customWidth="1"/>
    <col min="36" max="256" width="11.44140625" style="8"/>
    <col min="257" max="257" width="4" style="8" bestFit="1" customWidth="1"/>
    <col min="258" max="258" width="37.5546875" style="8" customWidth="1"/>
    <col min="259" max="259" width="14.5546875" style="8" customWidth="1"/>
    <col min="260" max="260" width="9.44140625" style="8" customWidth="1"/>
    <col min="261" max="261" width="11.88671875" style="8" customWidth="1"/>
    <col min="262" max="262" width="12.44140625" style="8" customWidth="1"/>
    <col min="263" max="263" width="9.44140625" style="8" customWidth="1"/>
    <col min="264" max="264" width="11.33203125" style="8" customWidth="1"/>
    <col min="265" max="265" width="10.109375" style="8" customWidth="1"/>
    <col min="266" max="266" width="8.109375" style="8" customWidth="1"/>
    <col min="267" max="267" width="10.44140625" style="8" customWidth="1"/>
    <col min="268" max="268" width="9.6640625" style="8" customWidth="1"/>
    <col min="269" max="269" width="11.5546875" style="8" customWidth="1"/>
    <col min="270" max="270" width="9.33203125" style="8" customWidth="1"/>
    <col min="271" max="271" width="9.88671875" style="8" customWidth="1"/>
    <col min="272" max="272" width="8.44140625" style="8" customWidth="1"/>
    <col min="273" max="273" width="10.33203125" style="8" customWidth="1"/>
    <col min="274" max="274" width="8.88671875" style="8" customWidth="1"/>
    <col min="275" max="275" width="10.33203125" style="8" customWidth="1"/>
    <col min="276" max="276" width="10.44140625" style="8" customWidth="1"/>
    <col min="277" max="277" width="15" style="8" bestFit="1" customWidth="1"/>
    <col min="278" max="278" width="14" style="8" bestFit="1" customWidth="1"/>
    <col min="279" max="279" width="10.88671875" style="8" customWidth="1"/>
    <col min="280" max="281" width="11" style="8" customWidth="1"/>
    <col min="282" max="282" width="8.109375" style="8" customWidth="1"/>
    <col min="283" max="283" width="8.6640625" style="8" customWidth="1"/>
    <col min="284" max="284" width="14" style="8" bestFit="1" customWidth="1"/>
    <col min="285" max="286" width="15" style="8" bestFit="1" customWidth="1"/>
    <col min="287" max="287" width="14.33203125" style="8" customWidth="1"/>
    <col min="288" max="288" width="15" style="8" customWidth="1"/>
    <col min="289" max="289" width="13.44140625" style="8" customWidth="1"/>
    <col min="290" max="512" width="11.44140625" style="8"/>
    <col min="513" max="513" width="4" style="8" bestFit="1" customWidth="1"/>
    <col min="514" max="514" width="37.5546875" style="8" customWidth="1"/>
    <col min="515" max="515" width="14.5546875" style="8" customWidth="1"/>
    <col min="516" max="516" width="9.44140625" style="8" customWidth="1"/>
    <col min="517" max="517" width="11.88671875" style="8" customWidth="1"/>
    <col min="518" max="518" width="12.44140625" style="8" customWidth="1"/>
    <col min="519" max="519" width="9.44140625" style="8" customWidth="1"/>
    <col min="520" max="520" width="11.33203125" style="8" customWidth="1"/>
    <col min="521" max="521" width="10.109375" style="8" customWidth="1"/>
    <col min="522" max="522" width="8.109375" style="8" customWidth="1"/>
    <col min="523" max="523" width="10.44140625" style="8" customWidth="1"/>
    <col min="524" max="524" width="9.6640625" style="8" customWidth="1"/>
    <col min="525" max="525" width="11.5546875" style="8" customWidth="1"/>
    <col min="526" max="526" width="9.33203125" style="8" customWidth="1"/>
    <col min="527" max="527" width="9.88671875" style="8" customWidth="1"/>
    <col min="528" max="528" width="8.44140625" style="8" customWidth="1"/>
    <col min="529" max="529" width="10.33203125" style="8" customWidth="1"/>
    <col min="530" max="530" width="8.88671875" style="8" customWidth="1"/>
    <col min="531" max="531" width="10.33203125" style="8" customWidth="1"/>
    <col min="532" max="532" width="10.44140625" style="8" customWidth="1"/>
    <col min="533" max="533" width="15" style="8" bestFit="1" customWidth="1"/>
    <col min="534" max="534" width="14" style="8" bestFit="1" customWidth="1"/>
    <col min="535" max="535" width="10.88671875" style="8" customWidth="1"/>
    <col min="536" max="537" width="11" style="8" customWidth="1"/>
    <col min="538" max="538" width="8.109375" style="8" customWidth="1"/>
    <col min="539" max="539" width="8.6640625" style="8" customWidth="1"/>
    <col min="540" max="540" width="14" style="8" bestFit="1" customWidth="1"/>
    <col min="541" max="542" width="15" style="8" bestFit="1" customWidth="1"/>
    <col min="543" max="543" width="14.33203125" style="8" customWidth="1"/>
    <col min="544" max="544" width="15" style="8" customWidth="1"/>
    <col min="545" max="545" width="13.44140625" style="8" customWidth="1"/>
    <col min="546" max="768" width="11.44140625" style="8"/>
    <col min="769" max="769" width="4" style="8" bestFit="1" customWidth="1"/>
    <col min="770" max="770" width="37.5546875" style="8" customWidth="1"/>
    <col min="771" max="771" width="14.5546875" style="8" customWidth="1"/>
    <col min="772" max="772" width="9.44140625" style="8" customWidth="1"/>
    <col min="773" max="773" width="11.88671875" style="8" customWidth="1"/>
    <col min="774" max="774" width="12.44140625" style="8" customWidth="1"/>
    <col min="775" max="775" width="9.44140625" style="8" customWidth="1"/>
    <col min="776" max="776" width="11.33203125" style="8" customWidth="1"/>
    <col min="777" max="777" width="10.109375" style="8" customWidth="1"/>
    <col min="778" max="778" width="8.109375" style="8" customWidth="1"/>
    <col min="779" max="779" width="10.44140625" style="8" customWidth="1"/>
    <col min="780" max="780" width="9.6640625" style="8" customWidth="1"/>
    <col min="781" max="781" width="11.5546875" style="8" customWidth="1"/>
    <col min="782" max="782" width="9.33203125" style="8" customWidth="1"/>
    <col min="783" max="783" width="9.88671875" style="8" customWidth="1"/>
    <col min="784" max="784" width="8.44140625" style="8" customWidth="1"/>
    <col min="785" max="785" width="10.33203125" style="8" customWidth="1"/>
    <col min="786" max="786" width="8.88671875" style="8" customWidth="1"/>
    <col min="787" max="787" width="10.33203125" style="8" customWidth="1"/>
    <col min="788" max="788" width="10.44140625" style="8" customWidth="1"/>
    <col min="789" max="789" width="15" style="8" bestFit="1" customWidth="1"/>
    <col min="790" max="790" width="14" style="8" bestFit="1" customWidth="1"/>
    <col min="791" max="791" width="10.88671875" style="8" customWidth="1"/>
    <col min="792" max="793" width="11" style="8" customWidth="1"/>
    <col min="794" max="794" width="8.109375" style="8" customWidth="1"/>
    <col min="795" max="795" width="8.6640625" style="8" customWidth="1"/>
    <col min="796" max="796" width="14" style="8" bestFit="1" customWidth="1"/>
    <col min="797" max="798" width="15" style="8" bestFit="1" customWidth="1"/>
    <col min="799" max="799" width="14.33203125" style="8" customWidth="1"/>
    <col min="800" max="800" width="15" style="8" customWidth="1"/>
    <col min="801" max="801" width="13.44140625" style="8" customWidth="1"/>
    <col min="802" max="1024" width="11.44140625" style="8"/>
    <col min="1025" max="1025" width="4" style="8" bestFit="1" customWidth="1"/>
    <col min="1026" max="1026" width="37.5546875" style="8" customWidth="1"/>
    <col min="1027" max="1027" width="14.5546875" style="8" customWidth="1"/>
    <col min="1028" max="1028" width="9.44140625" style="8" customWidth="1"/>
    <col min="1029" max="1029" width="11.88671875" style="8" customWidth="1"/>
    <col min="1030" max="1030" width="12.44140625" style="8" customWidth="1"/>
    <col min="1031" max="1031" width="9.44140625" style="8" customWidth="1"/>
    <col min="1032" max="1032" width="11.33203125" style="8" customWidth="1"/>
    <col min="1033" max="1033" width="10.109375" style="8" customWidth="1"/>
    <col min="1034" max="1034" width="8.109375" style="8" customWidth="1"/>
    <col min="1035" max="1035" width="10.44140625" style="8" customWidth="1"/>
    <col min="1036" max="1036" width="9.6640625" style="8" customWidth="1"/>
    <col min="1037" max="1037" width="11.5546875" style="8" customWidth="1"/>
    <col min="1038" max="1038" width="9.33203125" style="8" customWidth="1"/>
    <col min="1039" max="1039" width="9.88671875" style="8" customWidth="1"/>
    <col min="1040" max="1040" width="8.44140625" style="8" customWidth="1"/>
    <col min="1041" max="1041" width="10.33203125" style="8" customWidth="1"/>
    <col min="1042" max="1042" width="8.88671875" style="8" customWidth="1"/>
    <col min="1043" max="1043" width="10.33203125" style="8" customWidth="1"/>
    <col min="1044" max="1044" width="10.44140625" style="8" customWidth="1"/>
    <col min="1045" max="1045" width="15" style="8" bestFit="1" customWidth="1"/>
    <col min="1046" max="1046" width="14" style="8" bestFit="1" customWidth="1"/>
    <col min="1047" max="1047" width="10.88671875" style="8" customWidth="1"/>
    <col min="1048" max="1049" width="11" style="8" customWidth="1"/>
    <col min="1050" max="1050" width="8.109375" style="8" customWidth="1"/>
    <col min="1051" max="1051" width="8.6640625" style="8" customWidth="1"/>
    <col min="1052" max="1052" width="14" style="8" bestFit="1" customWidth="1"/>
    <col min="1053" max="1054" width="15" style="8" bestFit="1" customWidth="1"/>
    <col min="1055" max="1055" width="14.33203125" style="8" customWidth="1"/>
    <col min="1056" max="1056" width="15" style="8" customWidth="1"/>
    <col min="1057" max="1057" width="13.44140625" style="8" customWidth="1"/>
    <col min="1058" max="1280" width="11.44140625" style="8"/>
    <col min="1281" max="1281" width="4" style="8" bestFit="1" customWidth="1"/>
    <col min="1282" max="1282" width="37.5546875" style="8" customWidth="1"/>
    <col min="1283" max="1283" width="14.5546875" style="8" customWidth="1"/>
    <col min="1284" max="1284" width="9.44140625" style="8" customWidth="1"/>
    <col min="1285" max="1285" width="11.88671875" style="8" customWidth="1"/>
    <col min="1286" max="1286" width="12.44140625" style="8" customWidth="1"/>
    <col min="1287" max="1287" width="9.44140625" style="8" customWidth="1"/>
    <col min="1288" max="1288" width="11.33203125" style="8" customWidth="1"/>
    <col min="1289" max="1289" width="10.109375" style="8" customWidth="1"/>
    <col min="1290" max="1290" width="8.109375" style="8" customWidth="1"/>
    <col min="1291" max="1291" width="10.44140625" style="8" customWidth="1"/>
    <col min="1292" max="1292" width="9.6640625" style="8" customWidth="1"/>
    <col min="1293" max="1293" width="11.5546875" style="8" customWidth="1"/>
    <col min="1294" max="1294" width="9.33203125" style="8" customWidth="1"/>
    <col min="1295" max="1295" width="9.88671875" style="8" customWidth="1"/>
    <col min="1296" max="1296" width="8.44140625" style="8" customWidth="1"/>
    <col min="1297" max="1297" width="10.33203125" style="8" customWidth="1"/>
    <col min="1298" max="1298" width="8.88671875" style="8" customWidth="1"/>
    <col min="1299" max="1299" width="10.33203125" style="8" customWidth="1"/>
    <col min="1300" max="1300" width="10.44140625" style="8" customWidth="1"/>
    <col min="1301" max="1301" width="15" style="8" bestFit="1" customWidth="1"/>
    <col min="1302" max="1302" width="14" style="8" bestFit="1" customWidth="1"/>
    <col min="1303" max="1303" width="10.88671875" style="8" customWidth="1"/>
    <col min="1304" max="1305" width="11" style="8" customWidth="1"/>
    <col min="1306" max="1306" width="8.109375" style="8" customWidth="1"/>
    <col min="1307" max="1307" width="8.6640625" style="8" customWidth="1"/>
    <col min="1308" max="1308" width="14" style="8" bestFit="1" customWidth="1"/>
    <col min="1309" max="1310" width="15" style="8" bestFit="1" customWidth="1"/>
    <col min="1311" max="1311" width="14.33203125" style="8" customWidth="1"/>
    <col min="1312" max="1312" width="15" style="8" customWidth="1"/>
    <col min="1313" max="1313" width="13.44140625" style="8" customWidth="1"/>
    <col min="1314" max="1536" width="11.44140625" style="8"/>
    <col min="1537" max="1537" width="4" style="8" bestFit="1" customWidth="1"/>
    <col min="1538" max="1538" width="37.5546875" style="8" customWidth="1"/>
    <col min="1539" max="1539" width="14.5546875" style="8" customWidth="1"/>
    <col min="1540" max="1540" width="9.44140625" style="8" customWidth="1"/>
    <col min="1541" max="1541" width="11.88671875" style="8" customWidth="1"/>
    <col min="1542" max="1542" width="12.44140625" style="8" customWidth="1"/>
    <col min="1543" max="1543" width="9.44140625" style="8" customWidth="1"/>
    <col min="1544" max="1544" width="11.33203125" style="8" customWidth="1"/>
    <col min="1545" max="1545" width="10.109375" style="8" customWidth="1"/>
    <col min="1546" max="1546" width="8.109375" style="8" customWidth="1"/>
    <col min="1547" max="1547" width="10.44140625" style="8" customWidth="1"/>
    <col min="1548" max="1548" width="9.6640625" style="8" customWidth="1"/>
    <col min="1549" max="1549" width="11.5546875" style="8" customWidth="1"/>
    <col min="1550" max="1550" width="9.33203125" style="8" customWidth="1"/>
    <col min="1551" max="1551" width="9.88671875" style="8" customWidth="1"/>
    <col min="1552" max="1552" width="8.44140625" style="8" customWidth="1"/>
    <col min="1553" max="1553" width="10.33203125" style="8" customWidth="1"/>
    <col min="1554" max="1554" width="8.88671875" style="8" customWidth="1"/>
    <col min="1555" max="1555" width="10.33203125" style="8" customWidth="1"/>
    <col min="1556" max="1556" width="10.44140625" style="8" customWidth="1"/>
    <col min="1557" max="1557" width="15" style="8" bestFit="1" customWidth="1"/>
    <col min="1558" max="1558" width="14" style="8" bestFit="1" customWidth="1"/>
    <col min="1559" max="1559" width="10.88671875" style="8" customWidth="1"/>
    <col min="1560" max="1561" width="11" style="8" customWidth="1"/>
    <col min="1562" max="1562" width="8.109375" style="8" customWidth="1"/>
    <col min="1563" max="1563" width="8.6640625" style="8" customWidth="1"/>
    <col min="1564" max="1564" width="14" style="8" bestFit="1" customWidth="1"/>
    <col min="1565" max="1566" width="15" style="8" bestFit="1" customWidth="1"/>
    <col min="1567" max="1567" width="14.33203125" style="8" customWidth="1"/>
    <col min="1568" max="1568" width="15" style="8" customWidth="1"/>
    <col min="1569" max="1569" width="13.44140625" style="8" customWidth="1"/>
    <col min="1570" max="1792" width="11.44140625" style="8"/>
    <col min="1793" max="1793" width="4" style="8" bestFit="1" customWidth="1"/>
    <col min="1794" max="1794" width="37.5546875" style="8" customWidth="1"/>
    <col min="1795" max="1795" width="14.5546875" style="8" customWidth="1"/>
    <col min="1796" max="1796" width="9.44140625" style="8" customWidth="1"/>
    <col min="1797" max="1797" width="11.88671875" style="8" customWidth="1"/>
    <col min="1798" max="1798" width="12.44140625" style="8" customWidth="1"/>
    <col min="1799" max="1799" width="9.44140625" style="8" customWidth="1"/>
    <col min="1800" max="1800" width="11.33203125" style="8" customWidth="1"/>
    <col min="1801" max="1801" width="10.109375" style="8" customWidth="1"/>
    <col min="1802" max="1802" width="8.109375" style="8" customWidth="1"/>
    <col min="1803" max="1803" width="10.44140625" style="8" customWidth="1"/>
    <col min="1804" max="1804" width="9.6640625" style="8" customWidth="1"/>
    <col min="1805" max="1805" width="11.5546875" style="8" customWidth="1"/>
    <col min="1806" max="1806" width="9.33203125" style="8" customWidth="1"/>
    <col min="1807" max="1807" width="9.88671875" style="8" customWidth="1"/>
    <col min="1808" max="1808" width="8.44140625" style="8" customWidth="1"/>
    <col min="1809" max="1809" width="10.33203125" style="8" customWidth="1"/>
    <col min="1810" max="1810" width="8.88671875" style="8" customWidth="1"/>
    <col min="1811" max="1811" width="10.33203125" style="8" customWidth="1"/>
    <col min="1812" max="1812" width="10.44140625" style="8" customWidth="1"/>
    <col min="1813" max="1813" width="15" style="8" bestFit="1" customWidth="1"/>
    <col min="1814" max="1814" width="14" style="8" bestFit="1" customWidth="1"/>
    <col min="1815" max="1815" width="10.88671875" style="8" customWidth="1"/>
    <col min="1816" max="1817" width="11" style="8" customWidth="1"/>
    <col min="1818" max="1818" width="8.109375" style="8" customWidth="1"/>
    <col min="1819" max="1819" width="8.6640625" style="8" customWidth="1"/>
    <col min="1820" max="1820" width="14" style="8" bestFit="1" customWidth="1"/>
    <col min="1821" max="1822" width="15" style="8" bestFit="1" customWidth="1"/>
    <col min="1823" max="1823" width="14.33203125" style="8" customWidth="1"/>
    <col min="1824" max="1824" width="15" style="8" customWidth="1"/>
    <col min="1825" max="1825" width="13.44140625" style="8" customWidth="1"/>
    <col min="1826" max="2048" width="11.44140625" style="8"/>
    <col min="2049" max="2049" width="4" style="8" bestFit="1" customWidth="1"/>
    <col min="2050" max="2050" width="37.5546875" style="8" customWidth="1"/>
    <col min="2051" max="2051" width="14.5546875" style="8" customWidth="1"/>
    <col min="2052" max="2052" width="9.44140625" style="8" customWidth="1"/>
    <col min="2053" max="2053" width="11.88671875" style="8" customWidth="1"/>
    <col min="2054" max="2054" width="12.44140625" style="8" customWidth="1"/>
    <col min="2055" max="2055" width="9.44140625" style="8" customWidth="1"/>
    <col min="2056" max="2056" width="11.33203125" style="8" customWidth="1"/>
    <col min="2057" max="2057" width="10.109375" style="8" customWidth="1"/>
    <col min="2058" max="2058" width="8.109375" style="8" customWidth="1"/>
    <col min="2059" max="2059" width="10.44140625" style="8" customWidth="1"/>
    <col min="2060" max="2060" width="9.6640625" style="8" customWidth="1"/>
    <col min="2061" max="2061" width="11.5546875" style="8" customWidth="1"/>
    <col min="2062" max="2062" width="9.33203125" style="8" customWidth="1"/>
    <col min="2063" max="2063" width="9.88671875" style="8" customWidth="1"/>
    <col min="2064" max="2064" width="8.44140625" style="8" customWidth="1"/>
    <col min="2065" max="2065" width="10.33203125" style="8" customWidth="1"/>
    <col min="2066" max="2066" width="8.88671875" style="8" customWidth="1"/>
    <col min="2067" max="2067" width="10.33203125" style="8" customWidth="1"/>
    <col min="2068" max="2068" width="10.44140625" style="8" customWidth="1"/>
    <col min="2069" max="2069" width="15" style="8" bestFit="1" customWidth="1"/>
    <col min="2070" max="2070" width="14" style="8" bestFit="1" customWidth="1"/>
    <col min="2071" max="2071" width="10.88671875" style="8" customWidth="1"/>
    <col min="2072" max="2073" width="11" style="8" customWidth="1"/>
    <col min="2074" max="2074" width="8.109375" style="8" customWidth="1"/>
    <col min="2075" max="2075" width="8.6640625" style="8" customWidth="1"/>
    <col min="2076" max="2076" width="14" style="8" bestFit="1" customWidth="1"/>
    <col min="2077" max="2078" width="15" style="8" bestFit="1" customWidth="1"/>
    <col min="2079" max="2079" width="14.33203125" style="8" customWidth="1"/>
    <col min="2080" max="2080" width="15" style="8" customWidth="1"/>
    <col min="2081" max="2081" width="13.44140625" style="8" customWidth="1"/>
    <col min="2082" max="2304" width="11.44140625" style="8"/>
    <col min="2305" max="2305" width="4" style="8" bestFit="1" customWidth="1"/>
    <col min="2306" max="2306" width="37.5546875" style="8" customWidth="1"/>
    <col min="2307" max="2307" width="14.5546875" style="8" customWidth="1"/>
    <col min="2308" max="2308" width="9.44140625" style="8" customWidth="1"/>
    <col min="2309" max="2309" width="11.88671875" style="8" customWidth="1"/>
    <col min="2310" max="2310" width="12.44140625" style="8" customWidth="1"/>
    <col min="2311" max="2311" width="9.44140625" style="8" customWidth="1"/>
    <col min="2312" max="2312" width="11.33203125" style="8" customWidth="1"/>
    <col min="2313" max="2313" width="10.109375" style="8" customWidth="1"/>
    <col min="2314" max="2314" width="8.109375" style="8" customWidth="1"/>
    <col min="2315" max="2315" width="10.44140625" style="8" customWidth="1"/>
    <col min="2316" max="2316" width="9.6640625" style="8" customWidth="1"/>
    <col min="2317" max="2317" width="11.5546875" style="8" customWidth="1"/>
    <col min="2318" max="2318" width="9.33203125" style="8" customWidth="1"/>
    <col min="2319" max="2319" width="9.88671875" style="8" customWidth="1"/>
    <col min="2320" max="2320" width="8.44140625" style="8" customWidth="1"/>
    <col min="2321" max="2321" width="10.33203125" style="8" customWidth="1"/>
    <col min="2322" max="2322" width="8.88671875" style="8" customWidth="1"/>
    <col min="2323" max="2323" width="10.33203125" style="8" customWidth="1"/>
    <col min="2324" max="2324" width="10.44140625" style="8" customWidth="1"/>
    <col min="2325" max="2325" width="15" style="8" bestFit="1" customWidth="1"/>
    <col min="2326" max="2326" width="14" style="8" bestFit="1" customWidth="1"/>
    <col min="2327" max="2327" width="10.88671875" style="8" customWidth="1"/>
    <col min="2328" max="2329" width="11" style="8" customWidth="1"/>
    <col min="2330" max="2330" width="8.109375" style="8" customWidth="1"/>
    <col min="2331" max="2331" width="8.6640625" style="8" customWidth="1"/>
    <col min="2332" max="2332" width="14" style="8" bestFit="1" customWidth="1"/>
    <col min="2333" max="2334" width="15" style="8" bestFit="1" customWidth="1"/>
    <col min="2335" max="2335" width="14.33203125" style="8" customWidth="1"/>
    <col min="2336" max="2336" width="15" style="8" customWidth="1"/>
    <col min="2337" max="2337" width="13.44140625" style="8" customWidth="1"/>
    <col min="2338" max="2560" width="11.44140625" style="8"/>
    <col min="2561" max="2561" width="4" style="8" bestFit="1" customWidth="1"/>
    <col min="2562" max="2562" width="37.5546875" style="8" customWidth="1"/>
    <col min="2563" max="2563" width="14.5546875" style="8" customWidth="1"/>
    <col min="2564" max="2564" width="9.44140625" style="8" customWidth="1"/>
    <col min="2565" max="2565" width="11.88671875" style="8" customWidth="1"/>
    <col min="2566" max="2566" width="12.44140625" style="8" customWidth="1"/>
    <col min="2567" max="2567" width="9.44140625" style="8" customWidth="1"/>
    <col min="2568" max="2568" width="11.33203125" style="8" customWidth="1"/>
    <col min="2569" max="2569" width="10.109375" style="8" customWidth="1"/>
    <col min="2570" max="2570" width="8.109375" style="8" customWidth="1"/>
    <col min="2571" max="2571" width="10.44140625" style="8" customWidth="1"/>
    <col min="2572" max="2572" width="9.6640625" style="8" customWidth="1"/>
    <col min="2573" max="2573" width="11.5546875" style="8" customWidth="1"/>
    <col min="2574" max="2574" width="9.33203125" style="8" customWidth="1"/>
    <col min="2575" max="2575" width="9.88671875" style="8" customWidth="1"/>
    <col min="2576" max="2576" width="8.44140625" style="8" customWidth="1"/>
    <col min="2577" max="2577" width="10.33203125" style="8" customWidth="1"/>
    <col min="2578" max="2578" width="8.88671875" style="8" customWidth="1"/>
    <col min="2579" max="2579" width="10.33203125" style="8" customWidth="1"/>
    <col min="2580" max="2580" width="10.44140625" style="8" customWidth="1"/>
    <col min="2581" max="2581" width="15" style="8" bestFit="1" customWidth="1"/>
    <col min="2582" max="2582" width="14" style="8" bestFit="1" customWidth="1"/>
    <col min="2583" max="2583" width="10.88671875" style="8" customWidth="1"/>
    <col min="2584" max="2585" width="11" style="8" customWidth="1"/>
    <col min="2586" max="2586" width="8.109375" style="8" customWidth="1"/>
    <col min="2587" max="2587" width="8.6640625" style="8" customWidth="1"/>
    <col min="2588" max="2588" width="14" style="8" bestFit="1" customWidth="1"/>
    <col min="2589" max="2590" width="15" style="8" bestFit="1" customWidth="1"/>
    <col min="2591" max="2591" width="14.33203125" style="8" customWidth="1"/>
    <col min="2592" max="2592" width="15" style="8" customWidth="1"/>
    <col min="2593" max="2593" width="13.44140625" style="8" customWidth="1"/>
    <col min="2594" max="2816" width="11.44140625" style="8"/>
    <col min="2817" max="2817" width="4" style="8" bestFit="1" customWidth="1"/>
    <col min="2818" max="2818" width="37.5546875" style="8" customWidth="1"/>
    <col min="2819" max="2819" width="14.5546875" style="8" customWidth="1"/>
    <col min="2820" max="2820" width="9.44140625" style="8" customWidth="1"/>
    <col min="2821" max="2821" width="11.88671875" style="8" customWidth="1"/>
    <col min="2822" max="2822" width="12.44140625" style="8" customWidth="1"/>
    <col min="2823" max="2823" width="9.44140625" style="8" customWidth="1"/>
    <col min="2824" max="2824" width="11.33203125" style="8" customWidth="1"/>
    <col min="2825" max="2825" width="10.109375" style="8" customWidth="1"/>
    <col min="2826" max="2826" width="8.109375" style="8" customWidth="1"/>
    <col min="2827" max="2827" width="10.44140625" style="8" customWidth="1"/>
    <col min="2828" max="2828" width="9.6640625" style="8" customWidth="1"/>
    <col min="2829" max="2829" width="11.5546875" style="8" customWidth="1"/>
    <col min="2830" max="2830" width="9.33203125" style="8" customWidth="1"/>
    <col min="2831" max="2831" width="9.88671875" style="8" customWidth="1"/>
    <col min="2832" max="2832" width="8.44140625" style="8" customWidth="1"/>
    <col min="2833" max="2833" width="10.33203125" style="8" customWidth="1"/>
    <col min="2834" max="2834" width="8.88671875" style="8" customWidth="1"/>
    <col min="2835" max="2835" width="10.33203125" style="8" customWidth="1"/>
    <col min="2836" max="2836" width="10.44140625" style="8" customWidth="1"/>
    <col min="2837" max="2837" width="15" style="8" bestFit="1" customWidth="1"/>
    <col min="2838" max="2838" width="14" style="8" bestFit="1" customWidth="1"/>
    <col min="2839" max="2839" width="10.88671875" style="8" customWidth="1"/>
    <col min="2840" max="2841" width="11" style="8" customWidth="1"/>
    <col min="2842" max="2842" width="8.109375" style="8" customWidth="1"/>
    <col min="2843" max="2843" width="8.6640625" style="8" customWidth="1"/>
    <col min="2844" max="2844" width="14" style="8" bestFit="1" customWidth="1"/>
    <col min="2845" max="2846" width="15" style="8" bestFit="1" customWidth="1"/>
    <col min="2847" max="2847" width="14.33203125" style="8" customWidth="1"/>
    <col min="2848" max="2848" width="15" style="8" customWidth="1"/>
    <col min="2849" max="2849" width="13.44140625" style="8" customWidth="1"/>
    <col min="2850" max="3072" width="11.44140625" style="8"/>
    <col min="3073" max="3073" width="4" style="8" bestFit="1" customWidth="1"/>
    <col min="3074" max="3074" width="37.5546875" style="8" customWidth="1"/>
    <col min="3075" max="3075" width="14.5546875" style="8" customWidth="1"/>
    <col min="3076" max="3076" width="9.44140625" style="8" customWidth="1"/>
    <col min="3077" max="3077" width="11.88671875" style="8" customWidth="1"/>
    <col min="3078" max="3078" width="12.44140625" style="8" customWidth="1"/>
    <col min="3079" max="3079" width="9.44140625" style="8" customWidth="1"/>
    <col min="3080" max="3080" width="11.33203125" style="8" customWidth="1"/>
    <col min="3081" max="3081" width="10.109375" style="8" customWidth="1"/>
    <col min="3082" max="3082" width="8.109375" style="8" customWidth="1"/>
    <col min="3083" max="3083" width="10.44140625" style="8" customWidth="1"/>
    <col min="3084" max="3084" width="9.6640625" style="8" customWidth="1"/>
    <col min="3085" max="3085" width="11.5546875" style="8" customWidth="1"/>
    <col min="3086" max="3086" width="9.33203125" style="8" customWidth="1"/>
    <col min="3087" max="3087" width="9.88671875" style="8" customWidth="1"/>
    <col min="3088" max="3088" width="8.44140625" style="8" customWidth="1"/>
    <col min="3089" max="3089" width="10.33203125" style="8" customWidth="1"/>
    <col min="3090" max="3090" width="8.88671875" style="8" customWidth="1"/>
    <col min="3091" max="3091" width="10.33203125" style="8" customWidth="1"/>
    <col min="3092" max="3092" width="10.44140625" style="8" customWidth="1"/>
    <col min="3093" max="3093" width="15" style="8" bestFit="1" customWidth="1"/>
    <col min="3094" max="3094" width="14" style="8" bestFit="1" customWidth="1"/>
    <col min="3095" max="3095" width="10.88671875" style="8" customWidth="1"/>
    <col min="3096" max="3097" width="11" style="8" customWidth="1"/>
    <col min="3098" max="3098" width="8.109375" style="8" customWidth="1"/>
    <col min="3099" max="3099" width="8.6640625" style="8" customWidth="1"/>
    <col min="3100" max="3100" width="14" style="8" bestFit="1" customWidth="1"/>
    <col min="3101" max="3102" width="15" style="8" bestFit="1" customWidth="1"/>
    <col min="3103" max="3103" width="14.33203125" style="8" customWidth="1"/>
    <col min="3104" max="3104" width="15" style="8" customWidth="1"/>
    <col min="3105" max="3105" width="13.44140625" style="8" customWidth="1"/>
    <col min="3106" max="3328" width="11.44140625" style="8"/>
    <col min="3329" max="3329" width="4" style="8" bestFit="1" customWidth="1"/>
    <col min="3330" max="3330" width="37.5546875" style="8" customWidth="1"/>
    <col min="3331" max="3331" width="14.5546875" style="8" customWidth="1"/>
    <col min="3332" max="3332" width="9.44140625" style="8" customWidth="1"/>
    <col min="3333" max="3333" width="11.88671875" style="8" customWidth="1"/>
    <col min="3334" max="3334" width="12.44140625" style="8" customWidth="1"/>
    <col min="3335" max="3335" width="9.44140625" style="8" customWidth="1"/>
    <col min="3336" max="3336" width="11.33203125" style="8" customWidth="1"/>
    <col min="3337" max="3337" width="10.109375" style="8" customWidth="1"/>
    <col min="3338" max="3338" width="8.109375" style="8" customWidth="1"/>
    <col min="3339" max="3339" width="10.44140625" style="8" customWidth="1"/>
    <col min="3340" max="3340" width="9.6640625" style="8" customWidth="1"/>
    <col min="3341" max="3341" width="11.5546875" style="8" customWidth="1"/>
    <col min="3342" max="3342" width="9.33203125" style="8" customWidth="1"/>
    <col min="3343" max="3343" width="9.88671875" style="8" customWidth="1"/>
    <col min="3344" max="3344" width="8.44140625" style="8" customWidth="1"/>
    <col min="3345" max="3345" width="10.33203125" style="8" customWidth="1"/>
    <col min="3346" max="3346" width="8.88671875" style="8" customWidth="1"/>
    <col min="3347" max="3347" width="10.33203125" style="8" customWidth="1"/>
    <col min="3348" max="3348" width="10.44140625" style="8" customWidth="1"/>
    <col min="3349" max="3349" width="15" style="8" bestFit="1" customWidth="1"/>
    <col min="3350" max="3350" width="14" style="8" bestFit="1" customWidth="1"/>
    <col min="3351" max="3351" width="10.88671875" style="8" customWidth="1"/>
    <col min="3352" max="3353" width="11" style="8" customWidth="1"/>
    <col min="3354" max="3354" width="8.109375" style="8" customWidth="1"/>
    <col min="3355" max="3355" width="8.6640625" style="8" customWidth="1"/>
    <col min="3356" max="3356" width="14" style="8" bestFit="1" customWidth="1"/>
    <col min="3357" max="3358" width="15" style="8" bestFit="1" customWidth="1"/>
    <col min="3359" max="3359" width="14.33203125" style="8" customWidth="1"/>
    <col min="3360" max="3360" width="15" style="8" customWidth="1"/>
    <col min="3361" max="3361" width="13.44140625" style="8" customWidth="1"/>
    <col min="3362" max="3584" width="11.44140625" style="8"/>
    <col min="3585" max="3585" width="4" style="8" bestFit="1" customWidth="1"/>
    <col min="3586" max="3586" width="37.5546875" style="8" customWidth="1"/>
    <col min="3587" max="3587" width="14.5546875" style="8" customWidth="1"/>
    <col min="3588" max="3588" width="9.44140625" style="8" customWidth="1"/>
    <col min="3589" max="3589" width="11.88671875" style="8" customWidth="1"/>
    <col min="3590" max="3590" width="12.44140625" style="8" customWidth="1"/>
    <col min="3591" max="3591" width="9.44140625" style="8" customWidth="1"/>
    <col min="3592" max="3592" width="11.33203125" style="8" customWidth="1"/>
    <col min="3593" max="3593" width="10.109375" style="8" customWidth="1"/>
    <col min="3594" max="3594" width="8.109375" style="8" customWidth="1"/>
    <col min="3595" max="3595" width="10.44140625" style="8" customWidth="1"/>
    <col min="3596" max="3596" width="9.6640625" style="8" customWidth="1"/>
    <col min="3597" max="3597" width="11.5546875" style="8" customWidth="1"/>
    <col min="3598" max="3598" width="9.33203125" style="8" customWidth="1"/>
    <col min="3599" max="3599" width="9.88671875" style="8" customWidth="1"/>
    <col min="3600" max="3600" width="8.44140625" style="8" customWidth="1"/>
    <col min="3601" max="3601" width="10.33203125" style="8" customWidth="1"/>
    <col min="3602" max="3602" width="8.88671875" style="8" customWidth="1"/>
    <col min="3603" max="3603" width="10.33203125" style="8" customWidth="1"/>
    <col min="3604" max="3604" width="10.44140625" style="8" customWidth="1"/>
    <col min="3605" max="3605" width="15" style="8" bestFit="1" customWidth="1"/>
    <col min="3606" max="3606" width="14" style="8" bestFit="1" customWidth="1"/>
    <col min="3607" max="3607" width="10.88671875" style="8" customWidth="1"/>
    <col min="3608" max="3609" width="11" style="8" customWidth="1"/>
    <col min="3610" max="3610" width="8.109375" style="8" customWidth="1"/>
    <col min="3611" max="3611" width="8.6640625" style="8" customWidth="1"/>
    <col min="3612" max="3612" width="14" style="8" bestFit="1" customWidth="1"/>
    <col min="3613" max="3614" width="15" style="8" bestFit="1" customWidth="1"/>
    <col min="3615" max="3615" width="14.33203125" style="8" customWidth="1"/>
    <col min="3616" max="3616" width="15" style="8" customWidth="1"/>
    <col min="3617" max="3617" width="13.44140625" style="8" customWidth="1"/>
    <col min="3618" max="3840" width="11.44140625" style="8"/>
    <col min="3841" max="3841" width="4" style="8" bestFit="1" customWidth="1"/>
    <col min="3842" max="3842" width="37.5546875" style="8" customWidth="1"/>
    <col min="3843" max="3843" width="14.5546875" style="8" customWidth="1"/>
    <col min="3844" max="3844" width="9.44140625" style="8" customWidth="1"/>
    <col min="3845" max="3845" width="11.88671875" style="8" customWidth="1"/>
    <col min="3846" max="3846" width="12.44140625" style="8" customWidth="1"/>
    <col min="3847" max="3847" width="9.44140625" style="8" customWidth="1"/>
    <col min="3848" max="3848" width="11.33203125" style="8" customWidth="1"/>
    <col min="3849" max="3849" width="10.109375" style="8" customWidth="1"/>
    <col min="3850" max="3850" width="8.109375" style="8" customWidth="1"/>
    <col min="3851" max="3851" width="10.44140625" style="8" customWidth="1"/>
    <col min="3852" max="3852" width="9.6640625" style="8" customWidth="1"/>
    <col min="3853" max="3853" width="11.5546875" style="8" customWidth="1"/>
    <col min="3854" max="3854" width="9.33203125" style="8" customWidth="1"/>
    <col min="3855" max="3855" width="9.88671875" style="8" customWidth="1"/>
    <col min="3856" max="3856" width="8.44140625" style="8" customWidth="1"/>
    <col min="3857" max="3857" width="10.33203125" style="8" customWidth="1"/>
    <col min="3858" max="3858" width="8.88671875" style="8" customWidth="1"/>
    <col min="3859" max="3859" width="10.33203125" style="8" customWidth="1"/>
    <col min="3860" max="3860" width="10.44140625" style="8" customWidth="1"/>
    <col min="3861" max="3861" width="15" style="8" bestFit="1" customWidth="1"/>
    <col min="3862" max="3862" width="14" style="8" bestFit="1" customWidth="1"/>
    <col min="3863" max="3863" width="10.88671875" style="8" customWidth="1"/>
    <col min="3864" max="3865" width="11" style="8" customWidth="1"/>
    <col min="3866" max="3866" width="8.109375" style="8" customWidth="1"/>
    <col min="3867" max="3867" width="8.6640625" style="8" customWidth="1"/>
    <col min="3868" max="3868" width="14" style="8" bestFit="1" customWidth="1"/>
    <col min="3869" max="3870" width="15" style="8" bestFit="1" customWidth="1"/>
    <col min="3871" max="3871" width="14.33203125" style="8" customWidth="1"/>
    <col min="3872" max="3872" width="15" style="8" customWidth="1"/>
    <col min="3873" max="3873" width="13.44140625" style="8" customWidth="1"/>
    <col min="3874" max="4096" width="11.44140625" style="8"/>
    <col min="4097" max="4097" width="4" style="8" bestFit="1" customWidth="1"/>
    <col min="4098" max="4098" width="37.5546875" style="8" customWidth="1"/>
    <col min="4099" max="4099" width="14.5546875" style="8" customWidth="1"/>
    <col min="4100" max="4100" width="9.44140625" style="8" customWidth="1"/>
    <col min="4101" max="4101" width="11.88671875" style="8" customWidth="1"/>
    <col min="4102" max="4102" width="12.44140625" style="8" customWidth="1"/>
    <col min="4103" max="4103" width="9.44140625" style="8" customWidth="1"/>
    <col min="4104" max="4104" width="11.33203125" style="8" customWidth="1"/>
    <col min="4105" max="4105" width="10.109375" style="8" customWidth="1"/>
    <col min="4106" max="4106" width="8.109375" style="8" customWidth="1"/>
    <col min="4107" max="4107" width="10.44140625" style="8" customWidth="1"/>
    <col min="4108" max="4108" width="9.6640625" style="8" customWidth="1"/>
    <col min="4109" max="4109" width="11.5546875" style="8" customWidth="1"/>
    <col min="4110" max="4110" width="9.33203125" style="8" customWidth="1"/>
    <col min="4111" max="4111" width="9.88671875" style="8" customWidth="1"/>
    <col min="4112" max="4112" width="8.44140625" style="8" customWidth="1"/>
    <col min="4113" max="4113" width="10.33203125" style="8" customWidth="1"/>
    <col min="4114" max="4114" width="8.88671875" style="8" customWidth="1"/>
    <col min="4115" max="4115" width="10.33203125" style="8" customWidth="1"/>
    <col min="4116" max="4116" width="10.44140625" style="8" customWidth="1"/>
    <col min="4117" max="4117" width="15" style="8" bestFit="1" customWidth="1"/>
    <col min="4118" max="4118" width="14" style="8" bestFit="1" customWidth="1"/>
    <col min="4119" max="4119" width="10.88671875" style="8" customWidth="1"/>
    <col min="4120" max="4121" width="11" style="8" customWidth="1"/>
    <col min="4122" max="4122" width="8.109375" style="8" customWidth="1"/>
    <col min="4123" max="4123" width="8.6640625" style="8" customWidth="1"/>
    <col min="4124" max="4124" width="14" style="8" bestFit="1" customWidth="1"/>
    <col min="4125" max="4126" width="15" style="8" bestFit="1" customWidth="1"/>
    <col min="4127" max="4127" width="14.33203125" style="8" customWidth="1"/>
    <col min="4128" max="4128" width="15" style="8" customWidth="1"/>
    <col min="4129" max="4129" width="13.44140625" style="8" customWidth="1"/>
    <col min="4130" max="4352" width="11.44140625" style="8"/>
    <col min="4353" max="4353" width="4" style="8" bestFit="1" customWidth="1"/>
    <col min="4354" max="4354" width="37.5546875" style="8" customWidth="1"/>
    <col min="4355" max="4355" width="14.5546875" style="8" customWidth="1"/>
    <col min="4356" max="4356" width="9.44140625" style="8" customWidth="1"/>
    <col min="4357" max="4357" width="11.88671875" style="8" customWidth="1"/>
    <col min="4358" max="4358" width="12.44140625" style="8" customWidth="1"/>
    <col min="4359" max="4359" width="9.44140625" style="8" customWidth="1"/>
    <col min="4360" max="4360" width="11.33203125" style="8" customWidth="1"/>
    <col min="4361" max="4361" width="10.109375" style="8" customWidth="1"/>
    <col min="4362" max="4362" width="8.109375" style="8" customWidth="1"/>
    <col min="4363" max="4363" width="10.44140625" style="8" customWidth="1"/>
    <col min="4364" max="4364" width="9.6640625" style="8" customWidth="1"/>
    <col min="4365" max="4365" width="11.5546875" style="8" customWidth="1"/>
    <col min="4366" max="4366" width="9.33203125" style="8" customWidth="1"/>
    <col min="4367" max="4367" width="9.88671875" style="8" customWidth="1"/>
    <col min="4368" max="4368" width="8.44140625" style="8" customWidth="1"/>
    <col min="4369" max="4369" width="10.33203125" style="8" customWidth="1"/>
    <col min="4370" max="4370" width="8.88671875" style="8" customWidth="1"/>
    <col min="4371" max="4371" width="10.33203125" style="8" customWidth="1"/>
    <col min="4372" max="4372" width="10.44140625" style="8" customWidth="1"/>
    <col min="4373" max="4373" width="15" style="8" bestFit="1" customWidth="1"/>
    <col min="4374" max="4374" width="14" style="8" bestFit="1" customWidth="1"/>
    <col min="4375" max="4375" width="10.88671875" style="8" customWidth="1"/>
    <col min="4376" max="4377" width="11" style="8" customWidth="1"/>
    <col min="4378" max="4378" width="8.109375" style="8" customWidth="1"/>
    <col min="4379" max="4379" width="8.6640625" style="8" customWidth="1"/>
    <col min="4380" max="4380" width="14" style="8" bestFit="1" customWidth="1"/>
    <col min="4381" max="4382" width="15" style="8" bestFit="1" customWidth="1"/>
    <col min="4383" max="4383" width="14.33203125" style="8" customWidth="1"/>
    <col min="4384" max="4384" width="15" style="8" customWidth="1"/>
    <col min="4385" max="4385" width="13.44140625" style="8" customWidth="1"/>
    <col min="4386" max="4608" width="11.44140625" style="8"/>
    <col min="4609" max="4609" width="4" style="8" bestFit="1" customWidth="1"/>
    <col min="4610" max="4610" width="37.5546875" style="8" customWidth="1"/>
    <col min="4611" max="4611" width="14.5546875" style="8" customWidth="1"/>
    <col min="4612" max="4612" width="9.44140625" style="8" customWidth="1"/>
    <col min="4613" max="4613" width="11.88671875" style="8" customWidth="1"/>
    <col min="4614" max="4614" width="12.44140625" style="8" customWidth="1"/>
    <col min="4615" max="4615" width="9.44140625" style="8" customWidth="1"/>
    <col min="4616" max="4616" width="11.33203125" style="8" customWidth="1"/>
    <col min="4617" max="4617" width="10.109375" style="8" customWidth="1"/>
    <col min="4618" max="4618" width="8.109375" style="8" customWidth="1"/>
    <col min="4619" max="4619" width="10.44140625" style="8" customWidth="1"/>
    <col min="4620" max="4620" width="9.6640625" style="8" customWidth="1"/>
    <col min="4621" max="4621" width="11.5546875" style="8" customWidth="1"/>
    <col min="4622" max="4622" width="9.33203125" style="8" customWidth="1"/>
    <col min="4623" max="4623" width="9.88671875" style="8" customWidth="1"/>
    <col min="4624" max="4624" width="8.44140625" style="8" customWidth="1"/>
    <col min="4625" max="4625" width="10.33203125" style="8" customWidth="1"/>
    <col min="4626" max="4626" width="8.88671875" style="8" customWidth="1"/>
    <col min="4627" max="4627" width="10.33203125" style="8" customWidth="1"/>
    <col min="4628" max="4628" width="10.44140625" style="8" customWidth="1"/>
    <col min="4629" max="4629" width="15" style="8" bestFit="1" customWidth="1"/>
    <col min="4630" max="4630" width="14" style="8" bestFit="1" customWidth="1"/>
    <col min="4631" max="4631" width="10.88671875" style="8" customWidth="1"/>
    <col min="4632" max="4633" width="11" style="8" customWidth="1"/>
    <col min="4634" max="4634" width="8.109375" style="8" customWidth="1"/>
    <col min="4635" max="4635" width="8.6640625" style="8" customWidth="1"/>
    <col min="4636" max="4636" width="14" style="8" bestFit="1" customWidth="1"/>
    <col min="4637" max="4638" width="15" style="8" bestFit="1" customWidth="1"/>
    <col min="4639" max="4639" width="14.33203125" style="8" customWidth="1"/>
    <col min="4640" max="4640" width="15" style="8" customWidth="1"/>
    <col min="4641" max="4641" width="13.44140625" style="8" customWidth="1"/>
    <col min="4642" max="4864" width="11.44140625" style="8"/>
    <col min="4865" max="4865" width="4" style="8" bestFit="1" customWidth="1"/>
    <col min="4866" max="4866" width="37.5546875" style="8" customWidth="1"/>
    <col min="4867" max="4867" width="14.5546875" style="8" customWidth="1"/>
    <col min="4868" max="4868" width="9.44140625" style="8" customWidth="1"/>
    <col min="4869" max="4869" width="11.88671875" style="8" customWidth="1"/>
    <col min="4870" max="4870" width="12.44140625" style="8" customWidth="1"/>
    <col min="4871" max="4871" width="9.44140625" style="8" customWidth="1"/>
    <col min="4872" max="4872" width="11.33203125" style="8" customWidth="1"/>
    <col min="4873" max="4873" width="10.109375" style="8" customWidth="1"/>
    <col min="4874" max="4874" width="8.109375" style="8" customWidth="1"/>
    <col min="4875" max="4875" width="10.44140625" style="8" customWidth="1"/>
    <col min="4876" max="4876" width="9.6640625" style="8" customWidth="1"/>
    <col min="4877" max="4877" width="11.5546875" style="8" customWidth="1"/>
    <col min="4878" max="4878" width="9.33203125" style="8" customWidth="1"/>
    <col min="4879" max="4879" width="9.88671875" style="8" customWidth="1"/>
    <col min="4880" max="4880" width="8.44140625" style="8" customWidth="1"/>
    <col min="4881" max="4881" width="10.33203125" style="8" customWidth="1"/>
    <col min="4882" max="4882" width="8.88671875" style="8" customWidth="1"/>
    <col min="4883" max="4883" width="10.33203125" style="8" customWidth="1"/>
    <col min="4884" max="4884" width="10.44140625" style="8" customWidth="1"/>
    <col min="4885" max="4885" width="15" style="8" bestFit="1" customWidth="1"/>
    <col min="4886" max="4886" width="14" style="8" bestFit="1" customWidth="1"/>
    <col min="4887" max="4887" width="10.88671875" style="8" customWidth="1"/>
    <col min="4888" max="4889" width="11" style="8" customWidth="1"/>
    <col min="4890" max="4890" width="8.109375" style="8" customWidth="1"/>
    <col min="4891" max="4891" width="8.6640625" style="8" customWidth="1"/>
    <col min="4892" max="4892" width="14" style="8" bestFit="1" customWidth="1"/>
    <col min="4893" max="4894" width="15" style="8" bestFit="1" customWidth="1"/>
    <col min="4895" max="4895" width="14.33203125" style="8" customWidth="1"/>
    <col min="4896" max="4896" width="15" style="8" customWidth="1"/>
    <col min="4897" max="4897" width="13.44140625" style="8" customWidth="1"/>
    <col min="4898" max="5120" width="11.44140625" style="8"/>
    <col min="5121" max="5121" width="4" style="8" bestFit="1" customWidth="1"/>
    <col min="5122" max="5122" width="37.5546875" style="8" customWidth="1"/>
    <col min="5123" max="5123" width="14.5546875" style="8" customWidth="1"/>
    <col min="5124" max="5124" width="9.44140625" style="8" customWidth="1"/>
    <col min="5125" max="5125" width="11.88671875" style="8" customWidth="1"/>
    <col min="5126" max="5126" width="12.44140625" style="8" customWidth="1"/>
    <col min="5127" max="5127" width="9.44140625" style="8" customWidth="1"/>
    <col min="5128" max="5128" width="11.33203125" style="8" customWidth="1"/>
    <col min="5129" max="5129" width="10.109375" style="8" customWidth="1"/>
    <col min="5130" max="5130" width="8.109375" style="8" customWidth="1"/>
    <col min="5131" max="5131" width="10.44140625" style="8" customWidth="1"/>
    <col min="5132" max="5132" width="9.6640625" style="8" customWidth="1"/>
    <col min="5133" max="5133" width="11.5546875" style="8" customWidth="1"/>
    <col min="5134" max="5134" width="9.33203125" style="8" customWidth="1"/>
    <col min="5135" max="5135" width="9.88671875" style="8" customWidth="1"/>
    <col min="5136" max="5136" width="8.44140625" style="8" customWidth="1"/>
    <col min="5137" max="5137" width="10.33203125" style="8" customWidth="1"/>
    <col min="5138" max="5138" width="8.88671875" style="8" customWidth="1"/>
    <col min="5139" max="5139" width="10.33203125" style="8" customWidth="1"/>
    <col min="5140" max="5140" width="10.44140625" style="8" customWidth="1"/>
    <col min="5141" max="5141" width="15" style="8" bestFit="1" customWidth="1"/>
    <col min="5142" max="5142" width="14" style="8" bestFit="1" customWidth="1"/>
    <col min="5143" max="5143" width="10.88671875" style="8" customWidth="1"/>
    <col min="5144" max="5145" width="11" style="8" customWidth="1"/>
    <col min="5146" max="5146" width="8.109375" style="8" customWidth="1"/>
    <col min="5147" max="5147" width="8.6640625" style="8" customWidth="1"/>
    <col min="5148" max="5148" width="14" style="8" bestFit="1" customWidth="1"/>
    <col min="5149" max="5150" width="15" style="8" bestFit="1" customWidth="1"/>
    <col min="5151" max="5151" width="14.33203125" style="8" customWidth="1"/>
    <col min="5152" max="5152" width="15" style="8" customWidth="1"/>
    <col min="5153" max="5153" width="13.44140625" style="8" customWidth="1"/>
    <col min="5154" max="5376" width="11.44140625" style="8"/>
    <col min="5377" max="5377" width="4" style="8" bestFit="1" customWidth="1"/>
    <col min="5378" max="5378" width="37.5546875" style="8" customWidth="1"/>
    <col min="5379" max="5379" width="14.5546875" style="8" customWidth="1"/>
    <col min="5380" max="5380" width="9.44140625" style="8" customWidth="1"/>
    <col min="5381" max="5381" width="11.88671875" style="8" customWidth="1"/>
    <col min="5382" max="5382" width="12.44140625" style="8" customWidth="1"/>
    <col min="5383" max="5383" width="9.44140625" style="8" customWidth="1"/>
    <col min="5384" max="5384" width="11.33203125" style="8" customWidth="1"/>
    <col min="5385" max="5385" width="10.109375" style="8" customWidth="1"/>
    <col min="5386" max="5386" width="8.109375" style="8" customWidth="1"/>
    <col min="5387" max="5387" width="10.44140625" style="8" customWidth="1"/>
    <col min="5388" max="5388" width="9.6640625" style="8" customWidth="1"/>
    <col min="5389" max="5389" width="11.5546875" style="8" customWidth="1"/>
    <col min="5390" max="5390" width="9.33203125" style="8" customWidth="1"/>
    <col min="5391" max="5391" width="9.88671875" style="8" customWidth="1"/>
    <col min="5392" max="5392" width="8.44140625" style="8" customWidth="1"/>
    <col min="5393" max="5393" width="10.33203125" style="8" customWidth="1"/>
    <col min="5394" max="5394" width="8.88671875" style="8" customWidth="1"/>
    <col min="5395" max="5395" width="10.33203125" style="8" customWidth="1"/>
    <col min="5396" max="5396" width="10.44140625" style="8" customWidth="1"/>
    <col min="5397" max="5397" width="15" style="8" bestFit="1" customWidth="1"/>
    <col min="5398" max="5398" width="14" style="8" bestFit="1" customWidth="1"/>
    <col min="5399" max="5399" width="10.88671875" style="8" customWidth="1"/>
    <col min="5400" max="5401" width="11" style="8" customWidth="1"/>
    <col min="5402" max="5402" width="8.109375" style="8" customWidth="1"/>
    <col min="5403" max="5403" width="8.6640625" style="8" customWidth="1"/>
    <col min="5404" max="5404" width="14" style="8" bestFit="1" customWidth="1"/>
    <col min="5405" max="5406" width="15" style="8" bestFit="1" customWidth="1"/>
    <col min="5407" max="5407" width="14.33203125" style="8" customWidth="1"/>
    <col min="5408" max="5408" width="15" style="8" customWidth="1"/>
    <col min="5409" max="5409" width="13.44140625" style="8" customWidth="1"/>
    <col min="5410" max="5632" width="11.44140625" style="8"/>
    <col min="5633" max="5633" width="4" style="8" bestFit="1" customWidth="1"/>
    <col min="5634" max="5634" width="37.5546875" style="8" customWidth="1"/>
    <col min="5635" max="5635" width="14.5546875" style="8" customWidth="1"/>
    <col min="5636" max="5636" width="9.44140625" style="8" customWidth="1"/>
    <col min="5637" max="5637" width="11.88671875" style="8" customWidth="1"/>
    <col min="5638" max="5638" width="12.44140625" style="8" customWidth="1"/>
    <col min="5639" max="5639" width="9.44140625" style="8" customWidth="1"/>
    <col min="5640" max="5640" width="11.33203125" style="8" customWidth="1"/>
    <col min="5641" max="5641" width="10.109375" style="8" customWidth="1"/>
    <col min="5642" max="5642" width="8.109375" style="8" customWidth="1"/>
    <col min="5643" max="5643" width="10.44140625" style="8" customWidth="1"/>
    <col min="5644" max="5644" width="9.6640625" style="8" customWidth="1"/>
    <col min="5645" max="5645" width="11.5546875" style="8" customWidth="1"/>
    <col min="5646" max="5646" width="9.33203125" style="8" customWidth="1"/>
    <col min="5647" max="5647" width="9.88671875" style="8" customWidth="1"/>
    <col min="5648" max="5648" width="8.44140625" style="8" customWidth="1"/>
    <col min="5649" max="5649" width="10.33203125" style="8" customWidth="1"/>
    <col min="5650" max="5650" width="8.88671875" style="8" customWidth="1"/>
    <col min="5651" max="5651" width="10.33203125" style="8" customWidth="1"/>
    <col min="5652" max="5652" width="10.44140625" style="8" customWidth="1"/>
    <col min="5653" max="5653" width="15" style="8" bestFit="1" customWidth="1"/>
    <col min="5654" max="5654" width="14" style="8" bestFit="1" customWidth="1"/>
    <col min="5655" max="5655" width="10.88671875" style="8" customWidth="1"/>
    <col min="5656" max="5657" width="11" style="8" customWidth="1"/>
    <col min="5658" max="5658" width="8.109375" style="8" customWidth="1"/>
    <col min="5659" max="5659" width="8.6640625" style="8" customWidth="1"/>
    <col min="5660" max="5660" width="14" style="8" bestFit="1" customWidth="1"/>
    <col min="5661" max="5662" width="15" style="8" bestFit="1" customWidth="1"/>
    <col min="5663" max="5663" width="14.33203125" style="8" customWidth="1"/>
    <col min="5664" max="5664" width="15" style="8" customWidth="1"/>
    <col min="5665" max="5665" width="13.44140625" style="8" customWidth="1"/>
    <col min="5666" max="5888" width="11.44140625" style="8"/>
    <col min="5889" max="5889" width="4" style="8" bestFit="1" customWidth="1"/>
    <col min="5890" max="5890" width="37.5546875" style="8" customWidth="1"/>
    <col min="5891" max="5891" width="14.5546875" style="8" customWidth="1"/>
    <col min="5892" max="5892" width="9.44140625" style="8" customWidth="1"/>
    <col min="5893" max="5893" width="11.88671875" style="8" customWidth="1"/>
    <col min="5894" max="5894" width="12.44140625" style="8" customWidth="1"/>
    <col min="5895" max="5895" width="9.44140625" style="8" customWidth="1"/>
    <col min="5896" max="5896" width="11.33203125" style="8" customWidth="1"/>
    <col min="5897" max="5897" width="10.109375" style="8" customWidth="1"/>
    <col min="5898" max="5898" width="8.109375" style="8" customWidth="1"/>
    <col min="5899" max="5899" width="10.44140625" style="8" customWidth="1"/>
    <col min="5900" max="5900" width="9.6640625" style="8" customWidth="1"/>
    <col min="5901" max="5901" width="11.5546875" style="8" customWidth="1"/>
    <col min="5902" max="5902" width="9.33203125" style="8" customWidth="1"/>
    <col min="5903" max="5903" width="9.88671875" style="8" customWidth="1"/>
    <col min="5904" max="5904" width="8.44140625" style="8" customWidth="1"/>
    <col min="5905" max="5905" width="10.33203125" style="8" customWidth="1"/>
    <col min="5906" max="5906" width="8.88671875" style="8" customWidth="1"/>
    <col min="5907" max="5907" width="10.33203125" style="8" customWidth="1"/>
    <col min="5908" max="5908" width="10.44140625" style="8" customWidth="1"/>
    <col min="5909" max="5909" width="15" style="8" bestFit="1" customWidth="1"/>
    <col min="5910" max="5910" width="14" style="8" bestFit="1" customWidth="1"/>
    <col min="5911" max="5911" width="10.88671875" style="8" customWidth="1"/>
    <col min="5912" max="5913" width="11" style="8" customWidth="1"/>
    <col min="5914" max="5914" width="8.109375" style="8" customWidth="1"/>
    <col min="5915" max="5915" width="8.6640625" style="8" customWidth="1"/>
    <col min="5916" max="5916" width="14" style="8" bestFit="1" customWidth="1"/>
    <col min="5917" max="5918" width="15" style="8" bestFit="1" customWidth="1"/>
    <col min="5919" max="5919" width="14.33203125" style="8" customWidth="1"/>
    <col min="5920" max="5920" width="15" style="8" customWidth="1"/>
    <col min="5921" max="5921" width="13.44140625" style="8" customWidth="1"/>
    <col min="5922" max="6144" width="11.44140625" style="8"/>
    <col min="6145" max="6145" width="4" style="8" bestFit="1" customWidth="1"/>
    <col min="6146" max="6146" width="37.5546875" style="8" customWidth="1"/>
    <col min="6147" max="6147" width="14.5546875" style="8" customWidth="1"/>
    <col min="6148" max="6148" width="9.44140625" style="8" customWidth="1"/>
    <col min="6149" max="6149" width="11.88671875" style="8" customWidth="1"/>
    <col min="6150" max="6150" width="12.44140625" style="8" customWidth="1"/>
    <col min="6151" max="6151" width="9.44140625" style="8" customWidth="1"/>
    <col min="6152" max="6152" width="11.33203125" style="8" customWidth="1"/>
    <col min="6153" max="6153" width="10.109375" style="8" customWidth="1"/>
    <col min="6154" max="6154" width="8.109375" style="8" customWidth="1"/>
    <col min="6155" max="6155" width="10.44140625" style="8" customWidth="1"/>
    <col min="6156" max="6156" width="9.6640625" style="8" customWidth="1"/>
    <col min="6157" max="6157" width="11.5546875" style="8" customWidth="1"/>
    <col min="6158" max="6158" width="9.33203125" style="8" customWidth="1"/>
    <col min="6159" max="6159" width="9.88671875" style="8" customWidth="1"/>
    <col min="6160" max="6160" width="8.44140625" style="8" customWidth="1"/>
    <col min="6161" max="6161" width="10.33203125" style="8" customWidth="1"/>
    <col min="6162" max="6162" width="8.88671875" style="8" customWidth="1"/>
    <col min="6163" max="6163" width="10.33203125" style="8" customWidth="1"/>
    <col min="6164" max="6164" width="10.44140625" style="8" customWidth="1"/>
    <col min="6165" max="6165" width="15" style="8" bestFit="1" customWidth="1"/>
    <col min="6166" max="6166" width="14" style="8" bestFit="1" customWidth="1"/>
    <col min="6167" max="6167" width="10.88671875" style="8" customWidth="1"/>
    <col min="6168" max="6169" width="11" style="8" customWidth="1"/>
    <col min="6170" max="6170" width="8.109375" style="8" customWidth="1"/>
    <col min="6171" max="6171" width="8.6640625" style="8" customWidth="1"/>
    <col min="6172" max="6172" width="14" style="8" bestFit="1" customWidth="1"/>
    <col min="6173" max="6174" width="15" style="8" bestFit="1" customWidth="1"/>
    <col min="6175" max="6175" width="14.33203125" style="8" customWidth="1"/>
    <col min="6176" max="6176" width="15" style="8" customWidth="1"/>
    <col min="6177" max="6177" width="13.44140625" style="8" customWidth="1"/>
    <col min="6178" max="6400" width="11.44140625" style="8"/>
    <col min="6401" max="6401" width="4" style="8" bestFit="1" customWidth="1"/>
    <col min="6402" max="6402" width="37.5546875" style="8" customWidth="1"/>
    <col min="6403" max="6403" width="14.5546875" style="8" customWidth="1"/>
    <col min="6404" max="6404" width="9.44140625" style="8" customWidth="1"/>
    <col min="6405" max="6405" width="11.88671875" style="8" customWidth="1"/>
    <col min="6406" max="6406" width="12.44140625" style="8" customWidth="1"/>
    <col min="6407" max="6407" width="9.44140625" style="8" customWidth="1"/>
    <col min="6408" max="6408" width="11.33203125" style="8" customWidth="1"/>
    <col min="6409" max="6409" width="10.109375" style="8" customWidth="1"/>
    <col min="6410" max="6410" width="8.109375" style="8" customWidth="1"/>
    <col min="6411" max="6411" width="10.44140625" style="8" customWidth="1"/>
    <col min="6412" max="6412" width="9.6640625" style="8" customWidth="1"/>
    <col min="6413" max="6413" width="11.5546875" style="8" customWidth="1"/>
    <col min="6414" max="6414" width="9.33203125" style="8" customWidth="1"/>
    <col min="6415" max="6415" width="9.88671875" style="8" customWidth="1"/>
    <col min="6416" max="6416" width="8.44140625" style="8" customWidth="1"/>
    <col min="6417" max="6417" width="10.33203125" style="8" customWidth="1"/>
    <col min="6418" max="6418" width="8.88671875" style="8" customWidth="1"/>
    <col min="6419" max="6419" width="10.33203125" style="8" customWidth="1"/>
    <col min="6420" max="6420" width="10.44140625" style="8" customWidth="1"/>
    <col min="6421" max="6421" width="15" style="8" bestFit="1" customWidth="1"/>
    <col min="6422" max="6422" width="14" style="8" bestFit="1" customWidth="1"/>
    <col min="6423" max="6423" width="10.88671875" style="8" customWidth="1"/>
    <col min="6424" max="6425" width="11" style="8" customWidth="1"/>
    <col min="6426" max="6426" width="8.109375" style="8" customWidth="1"/>
    <col min="6427" max="6427" width="8.6640625" style="8" customWidth="1"/>
    <col min="6428" max="6428" width="14" style="8" bestFit="1" customWidth="1"/>
    <col min="6429" max="6430" width="15" style="8" bestFit="1" customWidth="1"/>
    <col min="6431" max="6431" width="14.33203125" style="8" customWidth="1"/>
    <col min="6432" max="6432" width="15" style="8" customWidth="1"/>
    <col min="6433" max="6433" width="13.44140625" style="8" customWidth="1"/>
    <col min="6434" max="6656" width="11.44140625" style="8"/>
    <col min="6657" max="6657" width="4" style="8" bestFit="1" customWidth="1"/>
    <col min="6658" max="6658" width="37.5546875" style="8" customWidth="1"/>
    <col min="6659" max="6659" width="14.5546875" style="8" customWidth="1"/>
    <col min="6660" max="6660" width="9.44140625" style="8" customWidth="1"/>
    <col min="6661" max="6661" width="11.88671875" style="8" customWidth="1"/>
    <col min="6662" max="6662" width="12.44140625" style="8" customWidth="1"/>
    <col min="6663" max="6663" width="9.44140625" style="8" customWidth="1"/>
    <col min="6664" max="6664" width="11.33203125" style="8" customWidth="1"/>
    <col min="6665" max="6665" width="10.109375" style="8" customWidth="1"/>
    <col min="6666" max="6666" width="8.109375" style="8" customWidth="1"/>
    <col min="6667" max="6667" width="10.44140625" style="8" customWidth="1"/>
    <col min="6668" max="6668" width="9.6640625" style="8" customWidth="1"/>
    <col min="6669" max="6669" width="11.5546875" style="8" customWidth="1"/>
    <col min="6670" max="6670" width="9.33203125" style="8" customWidth="1"/>
    <col min="6671" max="6671" width="9.88671875" style="8" customWidth="1"/>
    <col min="6672" max="6672" width="8.44140625" style="8" customWidth="1"/>
    <col min="6673" max="6673" width="10.33203125" style="8" customWidth="1"/>
    <col min="6674" max="6674" width="8.88671875" style="8" customWidth="1"/>
    <col min="6675" max="6675" width="10.33203125" style="8" customWidth="1"/>
    <col min="6676" max="6676" width="10.44140625" style="8" customWidth="1"/>
    <col min="6677" max="6677" width="15" style="8" bestFit="1" customWidth="1"/>
    <col min="6678" max="6678" width="14" style="8" bestFit="1" customWidth="1"/>
    <col min="6679" max="6679" width="10.88671875" style="8" customWidth="1"/>
    <col min="6680" max="6681" width="11" style="8" customWidth="1"/>
    <col min="6682" max="6682" width="8.109375" style="8" customWidth="1"/>
    <col min="6683" max="6683" width="8.6640625" style="8" customWidth="1"/>
    <col min="6684" max="6684" width="14" style="8" bestFit="1" customWidth="1"/>
    <col min="6685" max="6686" width="15" style="8" bestFit="1" customWidth="1"/>
    <col min="6687" max="6687" width="14.33203125" style="8" customWidth="1"/>
    <col min="6688" max="6688" width="15" style="8" customWidth="1"/>
    <col min="6689" max="6689" width="13.44140625" style="8" customWidth="1"/>
    <col min="6690" max="6912" width="11.44140625" style="8"/>
    <col min="6913" max="6913" width="4" style="8" bestFit="1" customWidth="1"/>
    <col min="6914" max="6914" width="37.5546875" style="8" customWidth="1"/>
    <col min="6915" max="6915" width="14.5546875" style="8" customWidth="1"/>
    <col min="6916" max="6916" width="9.44140625" style="8" customWidth="1"/>
    <col min="6917" max="6917" width="11.88671875" style="8" customWidth="1"/>
    <col min="6918" max="6918" width="12.44140625" style="8" customWidth="1"/>
    <col min="6919" max="6919" width="9.44140625" style="8" customWidth="1"/>
    <col min="6920" max="6920" width="11.33203125" style="8" customWidth="1"/>
    <col min="6921" max="6921" width="10.109375" style="8" customWidth="1"/>
    <col min="6922" max="6922" width="8.109375" style="8" customWidth="1"/>
    <col min="6923" max="6923" width="10.44140625" style="8" customWidth="1"/>
    <col min="6924" max="6924" width="9.6640625" style="8" customWidth="1"/>
    <col min="6925" max="6925" width="11.5546875" style="8" customWidth="1"/>
    <col min="6926" max="6926" width="9.33203125" style="8" customWidth="1"/>
    <col min="6927" max="6927" width="9.88671875" style="8" customWidth="1"/>
    <col min="6928" max="6928" width="8.44140625" style="8" customWidth="1"/>
    <col min="6929" max="6929" width="10.33203125" style="8" customWidth="1"/>
    <col min="6930" max="6930" width="8.88671875" style="8" customWidth="1"/>
    <col min="6931" max="6931" width="10.33203125" style="8" customWidth="1"/>
    <col min="6932" max="6932" width="10.44140625" style="8" customWidth="1"/>
    <col min="6933" max="6933" width="15" style="8" bestFit="1" customWidth="1"/>
    <col min="6934" max="6934" width="14" style="8" bestFit="1" customWidth="1"/>
    <col min="6935" max="6935" width="10.88671875" style="8" customWidth="1"/>
    <col min="6936" max="6937" width="11" style="8" customWidth="1"/>
    <col min="6938" max="6938" width="8.109375" style="8" customWidth="1"/>
    <col min="6939" max="6939" width="8.6640625" style="8" customWidth="1"/>
    <col min="6940" max="6940" width="14" style="8" bestFit="1" customWidth="1"/>
    <col min="6941" max="6942" width="15" style="8" bestFit="1" customWidth="1"/>
    <col min="6943" max="6943" width="14.33203125" style="8" customWidth="1"/>
    <col min="6944" max="6944" width="15" style="8" customWidth="1"/>
    <col min="6945" max="6945" width="13.44140625" style="8" customWidth="1"/>
    <col min="6946" max="7168" width="11.44140625" style="8"/>
    <col min="7169" max="7169" width="4" style="8" bestFit="1" customWidth="1"/>
    <col min="7170" max="7170" width="37.5546875" style="8" customWidth="1"/>
    <col min="7171" max="7171" width="14.5546875" style="8" customWidth="1"/>
    <col min="7172" max="7172" width="9.44140625" style="8" customWidth="1"/>
    <col min="7173" max="7173" width="11.88671875" style="8" customWidth="1"/>
    <col min="7174" max="7174" width="12.44140625" style="8" customWidth="1"/>
    <col min="7175" max="7175" width="9.44140625" style="8" customWidth="1"/>
    <col min="7176" max="7176" width="11.33203125" style="8" customWidth="1"/>
    <col min="7177" max="7177" width="10.109375" style="8" customWidth="1"/>
    <col min="7178" max="7178" width="8.109375" style="8" customWidth="1"/>
    <col min="7179" max="7179" width="10.44140625" style="8" customWidth="1"/>
    <col min="7180" max="7180" width="9.6640625" style="8" customWidth="1"/>
    <col min="7181" max="7181" width="11.5546875" style="8" customWidth="1"/>
    <col min="7182" max="7182" width="9.33203125" style="8" customWidth="1"/>
    <col min="7183" max="7183" width="9.88671875" style="8" customWidth="1"/>
    <col min="7184" max="7184" width="8.44140625" style="8" customWidth="1"/>
    <col min="7185" max="7185" width="10.33203125" style="8" customWidth="1"/>
    <col min="7186" max="7186" width="8.88671875" style="8" customWidth="1"/>
    <col min="7187" max="7187" width="10.33203125" style="8" customWidth="1"/>
    <col min="7188" max="7188" width="10.44140625" style="8" customWidth="1"/>
    <col min="7189" max="7189" width="15" style="8" bestFit="1" customWidth="1"/>
    <col min="7190" max="7190" width="14" style="8" bestFit="1" customWidth="1"/>
    <col min="7191" max="7191" width="10.88671875" style="8" customWidth="1"/>
    <col min="7192" max="7193" width="11" style="8" customWidth="1"/>
    <col min="7194" max="7194" width="8.109375" style="8" customWidth="1"/>
    <col min="7195" max="7195" width="8.6640625" style="8" customWidth="1"/>
    <col min="7196" max="7196" width="14" style="8" bestFit="1" customWidth="1"/>
    <col min="7197" max="7198" width="15" style="8" bestFit="1" customWidth="1"/>
    <col min="7199" max="7199" width="14.33203125" style="8" customWidth="1"/>
    <col min="7200" max="7200" width="15" style="8" customWidth="1"/>
    <col min="7201" max="7201" width="13.44140625" style="8" customWidth="1"/>
    <col min="7202" max="7424" width="11.44140625" style="8"/>
    <col min="7425" max="7425" width="4" style="8" bestFit="1" customWidth="1"/>
    <col min="7426" max="7426" width="37.5546875" style="8" customWidth="1"/>
    <col min="7427" max="7427" width="14.5546875" style="8" customWidth="1"/>
    <col min="7428" max="7428" width="9.44140625" style="8" customWidth="1"/>
    <col min="7429" max="7429" width="11.88671875" style="8" customWidth="1"/>
    <col min="7430" max="7430" width="12.44140625" style="8" customWidth="1"/>
    <col min="7431" max="7431" width="9.44140625" style="8" customWidth="1"/>
    <col min="7432" max="7432" width="11.33203125" style="8" customWidth="1"/>
    <col min="7433" max="7433" width="10.109375" style="8" customWidth="1"/>
    <col min="7434" max="7434" width="8.109375" style="8" customWidth="1"/>
    <col min="7435" max="7435" width="10.44140625" style="8" customWidth="1"/>
    <col min="7436" max="7436" width="9.6640625" style="8" customWidth="1"/>
    <col min="7437" max="7437" width="11.5546875" style="8" customWidth="1"/>
    <col min="7438" max="7438" width="9.33203125" style="8" customWidth="1"/>
    <col min="7439" max="7439" width="9.88671875" style="8" customWidth="1"/>
    <col min="7440" max="7440" width="8.44140625" style="8" customWidth="1"/>
    <col min="7441" max="7441" width="10.33203125" style="8" customWidth="1"/>
    <col min="7442" max="7442" width="8.88671875" style="8" customWidth="1"/>
    <col min="7443" max="7443" width="10.33203125" style="8" customWidth="1"/>
    <col min="7444" max="7444" width="10.44140625" style="8" customWidth="1"/>
    <col min="7445" max="7445" width="15" style="8" bestFit="1" customWidth="1"/>
    <col min="7446" max="7446" width="14" style="8" bestFit="1" customWidth="1"/>
    <col min="7447" max="7447" width="10.88671875" style="8" customWidth="1"/>
    <col min="7448" max="7449" width="11" style="8" customWidth="1"/>
    <col min="7450" max="7450" width="8.109375" style="8" customWidth="1"/>
    <col min="7451" max="7451" width="8.6640625" style="8" customWidth="1"/>
    <col min="7452" max="7452" width="14" style="8" bestFit="1" customWidth="1"/>
    <col min="7453" max="7454" width="15" style="8" bestFit="1" customWidth="1"/>
    <col min="7455" max="7455" width="14.33203125" style="8" customWidth="1"/>
    <col min="7456" max="7456" width="15" style="8" customWidth="1"/>
    <col min="7457" max="7457" width="13.44140625" style="8" customWidth="1"/>
    <col min="7458" max="7680" width="11.44140625" style="8"/>
    <col min="7681" max="7681" width="4" style="8" bestFit="1" customWidth="1"/>
    <col min="7682" max="7682" width="37.5546875" style="8" customWidth="1"/>
    <col min="7683" max="7683" width="14.5546875" style="8" customWidth="1"/>
    <col min="7684" max="7684" width="9.44140625" style="8" customWidth="1"/>
    <col min="7685" max="7685" width="11.88671875" style="8" customWidth="1"/>
    <col min="7686" max="7686" width="12.44140625" style="8" customWidth="1"/>
    <col min="7687" max="7687" width="9.44140625" style="8" customWidth="1"/>
    <col min="7688" max="7688" width="11.33203125" style="8" customWidth="1"/>
    <col min="7689" max="7689" width="10.109375" style="8" customWidth="1"/>
    <col min="7690" max="7690" width="8.109375" style="8" customWidth="1"/>
    <col min="7691" max="7691" width="10.44140625" style="8" customWidth="1"/>
    <col min="7692" max="7692" width="9.6640625" style="8" customWidth="1"/>
    <col min="7693" max="7693" width="11.5546875" style="8" customWidth="1"/>
    <col min="7694" max="7694" width="9.33203125" style="8" customWidth="1"/>
    <col min="7695" max="7695" width="9.88671875" style="8" customWidth="1"/>
    <col min="7696" max="7696" width="8.44140625" style="8" customWidth="1"/>
    <col min="7697" max="7697" width="10.33203125" style="8" customWidth="1"/>
    <col min="7698" max="7698" width="8.88671875" style="8" customWidth="1"/>
    <col min="7699" max="7699" width="10.33203125" style="8" customWidth="1"/>
    <col min="7700" max="7700" width="10.44140625" style="8" customWidth="1"/>
    <col min="7701" max="7701" width="15" style="8" bestFit="1" customWidth="1"/>
    <col min="7702" max="7702" width="14" style="8" bestFit="1" customWidth="1"/>
    <col min="7703" max="7703" width="10.88671875" style="8" customWidth="1"/>
    <col min="7704" max="7705" width="11" style="8" customWidth="1"/>
    <col min="7706" max="7706" width="8.109375" style="8" customWidth="1"/>
    <col min="7707" max="7707" width="8.6640625" style="8" customWidth="1"/>
    <col min="7708" max="7708" width="14" style="8" bestFit="1" customWidth="1"/>
    <col min="7709" max="7710" width="15" style="8" bestFit="1" customWidth="1"/>
    <col min="7711" max="7711" width="14.33203125" style="8" customWidth="1"/>
    <col min="7712" max="7712" width="15" style="8" customWidth="1"/>
    <col min="7713" max="7713" width="13.44140625" style="8" customWidth="1"/>
    <col min="7714" max="7936" width="11.44140625" style="8"/>
    <col min="7937" max="7937" width="4" style="8" bestFit="1" customWidth="1"/>
    <col min="7938" max="7938" width="37.5546875" style="8" customWidth="1"/>
    <col min="7939" max="7939" width="14.5546875" style="8" customWidth="1"/>
    <col min="7940" max="7940" width="9.44140625" style="8" customWidth="1"/>
    <col min="7941" max="7941" width="11.88671875" style="8" customWidth="1"/>
    <col min="7942" max="7942" width="12.44140625" style="8" customWidth="1"/>
    <col min="7943" max="7943" width="9.44140625" style="8" customWidth="1"/>
    <col min="7944" max="7944" width="11.33203125" style="8" customWidth="1"/>
    <col min="7945" max="7945" width="10.109375" style="8" customWidth="1"/>
    <col min="7946" max="7946" width="8.109375" style="8" customWidth="1"/>
    <col min="7947" max="7947" width="10.44140625" style="8" customWidth="1"/>
    <col min="7948" max="7948" width="9.6640625" style="8" customWidth="1"/>
    <col min="7949" max="7949" width="11.5546875" style="8" customWidth="1"/>
    <col min="7950" max="7950" width="9.33203125" style="8" customWidth="1"/>
    <col min="7951" max="7951" width="9.88671875" style="8" customWidth="1"/>
    <col min="7952" max="7952" width="8.44140625" style="8" customWidth="1"/>
    <col min="7953" max="7953" width="10.33203125" style="8" customWidth="1"/>
    <col min="7954" max="7954" width="8.88671875" style="8" customWidth="1"/>
    <col min="7955" max="7955" width="10.33203125" style="8" customWidth="1"/>
    <col min="7956" max="7956" width="10.44140625" style="8" customWidth="1"/>
    <col min="7957" max="7957" width="15" style="8" bestFit="1" customWidth="1"/>
    <col min="7958" max="7958" width="14" style="8" bestFit="1" customWidth="1"/>
    <col min="7959" max="7959" width="10.88671875" style="8" customWidth="1"/>
    <col min="7960" max="7961" width="11" style="8" customWidth="1"/>
    <col min="7962" max="7962" width="8.109375" style="8" customWidth="1"/>
    <col min="7963" max="7963" width="8.6640625" style="8" customWidth="1"/>
    <col min="7964" max="7964" width="14" style="8" bestFit="1" customWidth="1"/>
    <col min="7965" max="7966" width="15" style="8" bestFit="1" customWidth="1"/>
    <col min="7967" max="7967" width="14.33203125" style="8" customWidth="1"/>
    <col min="7968" max="7968" width="15" style="8" customWidth="1"/>
    <col min="7969" max="7969" width="13.44140625" style="8" customWidth="1"/>
    <col min="7970" max="8192" width="11.44140625" style="8"/>
    <col min="8193" max="8193" width="4" style="8" bestFit="1" customWidth="1"/>
    <col min="8194" max="8194" width="37.5546875" style="8" customWidth="1"/>
    <col min="8195" max="8195" width="14.5546875" style="8" customWidth="1"/>
    <col min="8196" max="8196" width="9.44140625" style="8" customWidth="1"/>
    <col min="8197" max="8197" width="11.88671875" style="8" customWidth="1"/>
    <col min="8198" max="8198" width="12.44140625" style="8" customWidth="1"/>
    <col min="8199" max="8199" width="9.44140625" style="8" customWidth="1"/>
    <col min="8200" max="8200" width="11.33203125" style="8" customWidth="1"/>
    <col min="8201" max="8201" width="10.109375" style="8" customWidth="1"/>
    <col min="8202" max="8202" width="8.109375" style="8" customWidth="1"/>
    <col min="8203" max="8203" width="10.44140625" style="8" customWidth="1"/>
    <col min="8204" max="8204" width="9.6640625" style="8" customWidth="1"/>
    <col min="8205" max="8205" width="11.5546875" style="8" customWidth="1"/>
    <col min="8206" max="8206" width="9.33203125" style="8" customWidth="1"/>
    <col min="8207" max="8207" width="9.88671875" style="8" customWidth="1"/>
    <col min="8208" max="8208" width="8.44140625" style="8" customWidth="1"/>
    <col min="8209" max="8209" width="10.33203125" style="8" customWidth="1"/>
    <col min="8210" max="8210" width="8.88671875" style="8" customWidth="1"/>
    <col min="8211" max="8211" width="10.33203125" style="8" customWidth="1"/>
    <col min="8212" max="8212" width="10.44140625" style="8" customWidth="1"/>
    <col min="8213" max="8213" width="15" style="8" bestFit="1" customWidth="1"/>
    <col min="8214" max="8214" width="14" style="8" bestFit="1" customWidth="1"/>
    <col min="8215" max="8215" width="10.88671875" style="8" customWidth="1"/>
    <col min="8216" max="8217" width="11" style="8" customWidth="1"/>
    <col min="8218" max="8218" width="8.109375" style="8" customWidth="1"/>
    <col min="8219" max="8219" width="8.6640625" style="8" customWidth="1"/>
    <col min="8220" max="8220" width="14" style="8" bestFit="1" customWidth="1"/>
    <col min="8221" max="8222" width="15" style="8" bestFit="1" customWidth="1"/>
    <col min="8223" max="8223" width="14.33203125" style="8" customWidth="1"/>
    <col min="8224" max="8224" width="15" style="8" customWidth="1"/>
    <col min="8225" max="8225" width="13.44140625" style="8" customWidth="1"/>
    <col min="8226" max="8448" width="11.44140625" style="8"/>
    <col min="8449" max="8449" width="4" style="8" bestFit="1" customWidth="1"/>
    <col min="8450" max="8450" width="37.5546875" style="8" customWidth="1"/>
    <col min="8451" max="8451" width="14.5546875" style="8" customWidth="1"/>
    <col min="8452" max="8452" width="9.44140625" style="8" customWidth="1"/>
    <col min="8453" max="8453" width="11.88671875" style="8" customWidth="1"/>
    <col min="8454" max="8454" width="12.44140625" style="8" customWidth="1"/>
    <col min="8455" max="8455" width="9.44140625" style="8" customWidth="1"/>
    <col min="8456" max="8456" width="11.33203125" style="8" customWidth="1"/>
    <col min="8457" max="8457" width="10.109375" style="8" customWidth="1"/>
    <col min="8458" max="8458" width="8.109375" style="8" customWidth="1"/>
    <col min="8459" max="8459" width="10.44140625" style="8" customWidth="1"/>
    <col min="8460" max="8460" width="9.6640625" style="8" customWidth="1"/>
    <col min="8461" max="8461" width="11.5546875" style="8" customWidth="1"/>
    <col min="8462" max="8462" width="9.33203125" style="8" customWidth="1"/>
    <col min="8463" max="8463" width="9.88671875" style="8" customWidth="1"/>
    <col min="8464" max="8464" width="8.44140625" style="8" customWidth="1"/>
    <col min="8465" max="8465" width="10.33203125" style="8" customWidth="1"/>
    <col min="8466" max="8466" width="8.88671875" style="8" customWidth="1"/>
    <col min="8467" max="8467" width="10.33203125" style="8" customWidth="1"/>
    <col min="8468" max="8468" width="10.44140625" style="8" customWidth="1"/>
    <col min="8469" max="8469" width="15" style="8" bestFit="1" customWidth="1"/>
    <col min="8470" max="8470" width="14" style="8" bestFit="1" customWidth="1"/>
    <col min="8471" max="8471" width="10.88671875" style="8" customWidth="1"/>
    <col min="8472" max="8473" width="11" style="8" customWidth="1"/>
    <col min="8474" max="8474" width="8.109375" style="8" customWidth="1"/>
    <col min="8475" max="8475" width="8.6640625" style="8" customWidth="1"/>
    <col min="8476" max="8476" width="14" style="8" bestFit="1" customWidth="1"/>
    <col min="8477" max="8478" width="15" style="8" bestFit="1" customWidth="1"/>
    <col min="8479" max="8479" width="14.33203125" style="8" customWidth="1"/>
    <col min="8480" max="8480" width="15" style="8" customWidth="1"/>
    <col min="8481" max="8481" width="13.44140625" style="8" customWidth="1"/>
    <col min="8482" max="8704" width="11.44140625" style="8"/>
    <col min="8705" max="8705" width="4" style="8" bestFit="1" customWidth="1"/>
    <col min="8706" max="8706" width="37.5546875" style="8" customWidth="1"/>
    <col min="8707" max="8707" width="14.5546875" style="8" customWidth="1"/>
    <col min="8708" max="8708" width="9.44140625" style="8" customWidth="1"/>
    <col min="8709" max="8709" width="11.88671875" style="8" customWidth="1"/>
    <col min="8710" max="8710" width="12.44140625" style="8" customWidth="1"/>
    <col min="8711" max="8711" width="9.44140625" style="8" customWidth="1"/>
    <col min="8712" max="8712" width="11.33203125" style="8" customWidth="1"/>
    <col min="8713" max="8713" width="10.109375" style="8" customWidth="1"/>
    <col min="8714" max="8714" width="8.109375" style="8" customWidth="1"/>
    <col min="8715" max="8715" width="10.44140625" style="8" customWidth="1"/>
    <col min="8716" max="8716" width="9.6640625" style="8" customWidth="1"/>
    <col min="8717" max="8717" width="11.5546875" style="8" customWidth="1"/>
    <col min="8718" max="8718" width="9.33203125" style="8" customWidth="1"/>
    <col min="8719" max="8719" width="9.88671875" style="8" customWidth="1"/>
    <col min="8720" max="8720" width="8.44140625" style="8" customWidth="1"/>
    <col min="8721" max="8721" width="10.33203125" style="8" customWidth="1"/>
    <col min="8722" max="8722" width="8.88671875" style="8" customWidth="1"/>
    <col min="8723" max="8723" width="10.33203125" style="8" customWidth="1"/>
    <col min="8724" max="8724" width="10.44140625" style="8" customWidth="1"/>
    <col min="8725" max="8725" width="15" style="8" bestFit="1" customWidth="1"/>
    <col min="8726" max="8726" width="14" style="8" bestFit="1" customWidth="1"/>
    <col min="8727" max="8727" width="10.88671875" style="8" customWidth="1"/>
    <col min="8728" max="8729" width="11" style="8" customWidth="1"/>
    <col min="8730" max="8730" width="8.109375" style="8" customWidth="1"/>
    <col min="8731" max="8731" width="8.6640625" style="8" customWidth="1"/>
    <col min="8732" max="8732" width="14" style="8" bestFit="1" customWidth="1"/>
    <col min="8733" max="8734" width="15" style="8" bestFit="1" customWidth="1"/>
    <col min="8735" max="8735" width="14.33203125" style="8" customWidth="1"/>
    <col min="8736" max="8736" width="15" style="8" customWidth="1"/>
    <col min="8737" max="8737" width="13.44140625" style="8" customWidth="1"/>
    <col min="8738" max="8960" width="11.44140625" style="8"/>
    <col min="8961" max="8961" width="4" style="8" bestFit="1" customWidth="1"/>
    <col min="8962" max="8962" width="37.5546875" style="8" customWidth="1"/>
    <col min="8963" max="8963" width="14.5546875" style="8" customWidth="1"/>
    <col min="8964" max="8964" width="9.44140625" style="8" customWidth="1"/>
    <col min="8965" max="8965" width="11.88671875" style="8" customWidth="1"/>
    <col min="8966" max="8966" width="12.44140625" style="8" customWidth="1"/>
    <col min="8967" max="8967" width="9.44140625" style="8" customWidth="1"/>
    <col min="8968" max="8968" width="11.33203125" style="8" customWidth="1"/>
    <col min="8969" max="8969" width="10.109375" style="8" customWidth="1"/>
    <col min="8970" max="8970" width="8.109375" style="8" customWidth="1"/>
    <col min="8971" max="8971" width="10.44140625" style="8" customWidth="1"/>
    <col min="8972" max="8972" width="9.6640625" style="8" customWidth="1"/>
    <col min="8973" max="8973" width="11.5546875" style="8" customWidth="1"/>
    <col min="8974" max="8974" width="9.33203125" style="8" customWidth="1"/>
    <col min="8975" max="8975" width="9.88671875" style="8" customWidth="1"/>
    <col min="8976" max="8976" width="8.44140625" style="8" customWidth="1"/>
    <col min="8977" max="8977" width="10.33203125" style="8" customWidth="1"/>
    <col min="8978" max="8978" width="8.88671875" style="8" customWidth="1"/>
    <col min="8979" max="8979" width="10.33203125" style="8" customWidth="1"/>
    <col min="8980" max="8980" width="10.44140625" style="8" customWidth="1"/>
    <col min="8981" max="8981" width="15" style="8" bestFit="1" customWidth="1"/>
    <col min="8982" max="8982" width="14" style="8" bestFit="1" customWidth="1"/>
    <col min="8983" max="8983" width="10.88671875" style="8" customWidth="1"/>
    <col min="8984" max="8985" width="11" style="8" customWidth="1"/>
    <col min="8986" max="8986" width="8.109375" style="8" customWidth="1"/>
    <col min="8987" max="8987" width="8.6640625" style="8" customWidth="1"/>
    <col min="8988" max="8988" width="14" style="8" bestFit="1" customWidth="1"/>
    <col min="8989" max="8990" width="15" style="8" bestFit="1" customWidth="1"/>
    <col min="8991" max="8991" width="14.33203125" style="8" customWidth="1"/>
    <col min="8992" max="8992" width="15" style="8" customWidth="1"/>
    <col min="8993" max="8993" width="13.44140625" style="8" customWidth="1"/>
    <col min="8994" max="9216" width="11.44140625" style="8"/>
    <col min="9217" max="9217" width="4" style="8" bestFit="1" customWidth="1"/>
    <col min="9218" max="9218" width="37.5546875" style="8" customWidth="1"/>
    <col min="9219" max="9219" width="14.5546875" style="8" customWidth="1"/>
    <col min="9220" max="9220" width="9.44140625" style="8" customWidth="1"/>
    <col min="9221" max="9221" width="11.88671875" style="8" customWidth="1"/>
    <col min="9222" max="9222" width="12.44140625" style="8" customWidth="1"/>
    <col min="9223" max="9223" width="9.44140625" style="8" customWidth="1"/>
    <col min="9224" max="9224" width="11.33203125" style="8" customWidth="1"/>
    <col min="9225" max="9225" width="10.109375" style="8" customWidth="1"/>
    <col min="9226" max="9226" width="8.109375" style="8" customWidth="1"/>
    <col min="9227" max="9227" width="10.44140625" style="8" customWidth="1"/>
    <col min="9228" max="9228" width="9.6640625" style="8" customWidth="1"/>
    <col min="9229" max="9229" width="11.5546875" style="8" customWidth="1"/>
    <col min="9230" max="9230" width="9.33203125" style="8" customWidth="1"/>
    <col min="9231" max="9231" width="9.88671875" style="8" customWidth="1"/>
    <col min="9232" max="9232" width="8.44140625" style="8" customWidth="1"/>
    <col min="9233" max="9233" width="10.33203125" style="8" customWidth="1"/>
    <col min="9234" max="9234" width="8.88671875" style="8" customWidth="1"/>
    <col min="9235" max="9235" width="10.33203125" style="8" customWidth="1"/>
    <col min="9236" max="9236" width="10.44140625" style="8" customWidth="1"/>
    <col min="9237" max="9237" width="15" style="8" bestFit="1" customWidth="1"/>
    <col min="9238" max="9238" width="14" style="8" bestFit="1" customWidth="1"/>
    <col min="9239" max="9239" width="10.88671875" style="8" customWidth="1"/>
    <col min="9240" max="9241" width="11" style="8" customWidth="1"/>
    <col min="9242" max="9242" width="8.109375" style="8" customWidth="1"/>
    <col min="9243" max="9243" width="8.6640625" style="8" customWidth="1"/>
    <col min="9244" max="9244" width="14" style="8" bestFit="1" customWidth="1"/>
    <col min="9245" max="9246" width="15" style="8" bestFit="1" customWidth="1"/>
    <col min="9247" max="9247" width="14.33203125" style="8" customWidth="1"/>
    <col min="9248" max="9248" width="15" style="8" customWidth="1"/>
    <col min="9249" max="9249" width="13.44140625" style="8" customWidth="1"/>
    <col min="9250" max="9472" width="11.44140625" style="8"/>
    <col min="9473" max="9473" width="4" style="8" bestFit="1" customWidth="1"/>
    <col min="9474" max="9474" width="37.5546875" style="8" customWidth="1"/>
    <col min="9475" max="9475" width="14.5546875" style="8" customWidth="1"/>
    <col min="9476" max="9476" width="9.44140625" style="8" customWidth="1"/>
    <col min="9477" max="9477" width="11.88671875" style="8" customWidth="1"/>
    <col min="9478" max="9478" width="12.44140625" style="8" customWidth="1"/>
    <col min="9479" max="9479" width="9.44140625" style="8" customWidth="1"/>
    <col min="9480" max="9480" width="11.33203125" style="8" customWidth="1"/>
    <col min="9481" max="9481" width="10.109375" style="8" customWidth="1"/>
    <col min="9482" max="9482" width="8.109375" style="8" customWidth="1"/>
    <col min="9483" max="9483" width="10.44140625" style="8" customWidth="1"/>
    <col min="9484" max="9484" width="9.6640625" style="8" customWidth="1"/>
    <col min="9485" max="9485" width="11.5546875" style="8" customWidth="1"/>
    <col min="9486" max="9486" width="9.33203125" style="8" customWidth="1"/>
    <col min="9487" max="9487" width="9.88671875" style="8" customWidth="1"/>
    <col min="9488" max="9488" width="8.44140625" style="8" customWidth="1"/>
    <col min="9489" max="9489" width="10.33203125" style="8" customWidth="1"/>
    <col min="9490" max="9490" width="8.88671875" style="8" customWidth="1"/>
    <col min="9491" max="9491" width="10.33203125" style="8" customWidth="1"/>
    <col min="9492" max="9492" width="10.44140625" style="8" customWidth="1"/>
    <col min="9493" max="9493" width="15" style="8" bestFit="1" customWidth="1"/>
    <col min="9494" max="9494" width="14" style="8" bestFit="1" customWidth="1"/>
    <col min="9495" max="9495" width="10.88671875" style="8" customWidth="1"/>
    <col min="9496" max="9497" width="11" style="8" customWidth="1"/>
    <col min="9498" max="9498" width="8.109375" style="8" customWidth="1"/>
    <col min="9499" max="9499" width="8.6640625" style="8" customWidth="1"/>
    <col min="9500" max="9500" width="14" style="8" bestFit="1" customWidth="1"/>
    <col min="9501" max="9502" width="15" style="8" bestFit="1" customWidth="1"/>
    <col min="9503" max="9503" width="14.33203125" style="8" customWidth="1"/>
    <col min="9504" max="9504" width="15" style="8" customWidth="1"/>
    <col min="9505" max="9505" width="13.44140625" style="8" customWidth="1"/>
    <col min="9506" max="9728" width="11.44140625" style="8"/>
    <col min="9729" max="9729" width="4" style="8" bestFit="1" customWidth="1"/>
    <col min="9730" max="9730" width="37.5546875" style="8" customWidth="1"/>
    <col min="9731" max="9731" width="14.5546875" style="8" customWidth="1"/>
    <col min="9732" max="9732" width="9.44140625" style="8" customWidth="1"/>
    <col min="9733" max="9733" width="11.88671875" style="8" customWidth="1"/>
    <col min="9734" max="9734" width="12.44140625" style="8" customWidth="1"/>
    <col min="9735" max="9735" width="9.44140625" style="8" customWidth="1"/>
    <col min="9736" max="9736" width="11.33203125" style="8" customWidth="1"/>
    <col min="9737" max="9737" width="10.109375" style="8" customWidth="1"/>
    <col min="9738" max="9738" width="8.109375" style="8" customWidth="1"/>
    <col min="9739" max="9739" width="10.44140625" style="8" customWidth="1"/>
    <col min="9740" max="9740" width="9.6640625" style="8" customWidth="1"/>
    <col min="9741" max="9741" width="11.5546875" style="8" customWidth="1"/>
    <col min="9742" max="9742" width="9.33203125" style="8" customWidth="1"/>
    <col min="9743" max="9743" width="9.88671875" style="8" customWidth="1"/>
    <col min="9744" max="9744" width="8.44140625" style="8" customWidth="1"/>
    <col min="9745" max="9745" width="10.33203125" style="8" customWidth="1"/>
    <col min="9746" max="9746" width="8.88671875" style="8" customWidth="1"/>
    <col min="9747" max="9747" width="10.33203125" style="8" customWidth="1"/>
    <col min="9748" max="9748" width="10.44140625" style="8" customWidth="1"/>
    <col min="9749" max="9749" width="15" style="8" bestFit="1" customWidth="1"/>
    <col min="9750" max="9750" width="14" style="8" bestFit="1" customWidth="1"/>
    <col min="9751" max="9751" width="10.88671875" style="8" customWidth="1"/>
    <col min="9752" max="9753" width="11" style="8" customWidth="1"/>
    <col min="9754" max="9754" width="8.109375" style="8" customWidth="1"/>
    <col min="9755" max="9755" width="8.6640625" style="8" customWidth="1"/>
    <col min="9756" max="9756" width="14" style="8" bestFit="1" customWidth="1"/>
    <col min="9757" max="9758" width="15" style="8" bestFit="1" customWidth="1"/>
    <col min="9759" max="9759" width="14.33203125" style="8" customWidth="1"/>
    <col min="9760" max="9760" width="15" style="8" customWidth="1"/>
    <col min="9761" max="9761" width="13.44140625" style="8" customWidth="1"/>
    <col min="9762" max="9984" width="11.44140625" style="8"/>
    <col min="9985" max="9985" width="4" style="8" bestFit="1" customWidth="1"/>
    <col min="9986" max="9986" width="37.5546875" style="8" customWidth="1"/>
    <col min="9987" max="9987" width="14.5546875" style="8" customWidth="1"/>
    <col min="9988" max="9988" width="9.44140625" style="8" customWidth="1"/>
    <col min="9989" max="9989" width="11.88671875" style="8" customWidth="1"/>
    <col min="9990" max="9990" width="12.44140625" style="8" customWidth="1"/>
    <col min="9991" max="9991" width="9.44140625" style="8" customWidth="1"/>
    <col min="9992" max="9992" width="11.33203125" style="8" customWidth="1"/>
    <col min="9993" max="9993" width="10.109375" style="8" customWidth="1"/>
    <col min="9994" max="9994" width="8.109375" style="8" customWidth="1"/>
    <col min="9995" max="9995" width="10.44140625" style="8" customWidth="1"/>
    <col min="9996" max="9996" width="9.6640625" style="8" customWidth="1"/>
    <col min="9997" max="9997" width="11.5546875" style="8" customWidth="1"/>
    <col min="9998" max="9998" width="9.33203125" style="8" customWidth="1"/>
    <col min="9999" max="9999" width="9.88671875" style="8" customWidth="1"/>
    <col min="10000" max="10000" width="8.44140625" style="8" customWidth="1"/>
    <col min="10001" max="10001" width="10.33203125" style="8" customWidth="1"/>
    <col min="10002" max="10002" width="8.88671875" style="8" customWidth="1"/>
    <col min="10003" max="10003" width="10.33203125" style="8" customWidth="1"/>
    <col min="10004" max="10004" width="10.44140625" style="8" customWidth="1"/>
    <col min="10005" max="10005" width="15" style="8" bestFit="1" customWidth="1"/>
    <col min="10006" max="10006" width="14" style="8" bestFit="1" customWidth="1"/>
    <col min="10007" max="10007" width="10.88671875" style="8" customWidth="1"/>
    <col min="10008" max="10009" width="11" style="8" customWidth="1"/>
    <col min="10010" max="10010" width="8.109375" style="8" customWidth="1"/>
    <col min="10011" max="10011" width="8.6640625" style="8" customWidth="1"/>
    <col min="10012" max="10012" width="14" style="8" bestFit="1" customWidth="1"/>
    <col min="10013" max="10014" width="15" style="8" bestFit="1" customWidth="1"/>
    <col min="10015" max="10015" width="14.33203125" style="8" customWidth="1"/>
    <col min="10016" max="10016" width="15" style="8" customWidth="1"/>
    <col min="10017" max="10017" width="13.44140625" style="8" customWidth="1"/>
    <col min="10018" max="10240" width="11.44140625" style="8"/>
    <col min="10241" max="10241" width="4" style="8" bestFit="1" customWidth="1"/>
    <col min="10242" max="10242" width="37.5546875" style="8" customWidth="1"/>
    <col min="10243" max="10243" width="14.5546875" style="8" customWidth="1"/>
    <col min="10244" max="10244" width="9.44140625" style="8" customWidth="1"/>
    <col min="10245" max="10245" width="11.88671875" style="8" customWidth="1"/>
    <col min="10246" max="10246" width="12.44140625" style="8" customWidth="1"/>
    <col min="10247" max="10247" width="9.44140625" style="8" customWidth="1"/>
    <col min="10248" max="10248" width="11.33203125" style="8" customWidth="1"/>
    <col min="10249" max="10249" width="10.109375" style="8" customWidth="1"/>
    <col min="10250" max="10250" width="8.109375" style="8" customWidth="1"/>
    <col min="10251" max="10251" width="10.44140625" style="8" customWidth="1"/>
    <col min="10252" max="10252" width="9.6640625" style="8" customWidth="1"/>
    <col min="10253" max="10253" width="11.5546875" style="8" customWidth="1"/>
    <col min="10254" max="10254" width="9.33203125" style="8" customWidth="1"/>
    <col min="10255" max="10255" width="9.88671875" style="8" customWidth="1"/>
    <col min="10256" max="10256" width="8.44140625" style="8" customWidth="1"/>
    <col min="10257" max="10257" width="10.33203125" style="8" customWidth="1"/>
    <col min="10258" max="10258" width="8.88671875" style="8" customWidth="1"/>
    <col min="10259" max="10259" width="10.33203125" style="8" customWidth="1"/>
    <col min="10260" max="10260" width="10.44140625" style="8" customWidth="1"/>
    <col min="10261" max="10261" width="15" style="8" bestFit="1" customWidth="1"/>
    <col min="10262" max="10262" width="14" style="8" bestFit="1" customWidth="1"/>
    <col min="10263" max="10263" width="10.88671875" style="8" customWidth="1"/>
    <col min="10264" max="10265" width="11" style="8" customWidth="1"/>
    <col min="10266" max="10266" width="8.109375" style="8" customWidth="1"/>
    <col min="10267" max="10267" width="8.6640625" style="8" customWidth="1"/>
    <col min="10268" max="10268" width="14" style="8" bestFit="1" customWidth="1"/>
    <col min="10269" max="10270" width="15" style="8" bestFit="1" customWidth="1"/>
    <col min="10271" max="10271" width="14.33203125" style="8" customWidth="1"/>
    <col min="10272" max="10272" width="15" style="8" customWidth="1"/>
    <col min="10273" max="10273" width="13.44140625" style="8" customWidth="1"/>
    <col min="10274" max="10496" width="11.44140625" style="8"/>
    <col min="10497" max="10497" width="4" style="8" bestFit="1" customWidth="1"/>
    <col min="10498" max="10498" width="37.5546875" style="8" customWidth="1"/>
    <col min="10499" max="10499" width="14.5546875" style="8" customWidth="1"/>
    <col min="10500" max="10500" width="9.44140625" style="8" customWidth="1"/>
    <col min="10501" max="10501" width="11.88671875" style="8" customWidth="1"/>
    <col min="10502" max="10502" width="12.44140625" style="8" customWidth="1"/>
    <col min="10503" max="10503" width="9.44140625" style="8" customWidth="1"/>
    <col min="10504" max="10504" width="11.33203125" style="8" customWidth="1"/>
    <col min="10505" max="10505" width="10.109375" style="8" customWidth="1"/>
    <col min="10506" max="10506" width="8.109375" style="8" customWidth="1"/>
    <col min="10507" max="10507" width="10.44140625" style="8" customWidth="1"/>
    <col min="10508" max="10508" width="9.6640625" style="8" customWidth="1"/>
    <col min="10509" max="10509" width="11.5546875" style="8" customWidth="1"/>
    <col min="10510" max="10510" width="9.33203125" style="8" customWidth="1"/>
    <col min="10511" max="10511" width="9.88671875" style="8" customWidth="1"/>
    <col min="10512" max="10512" width="8.44140625" style="8" customWidth="1"/>
    <col min="10513" max="10513" width="10.33203125" style="8" customWidth="1"/>
    <col min="10514" max="10514" width="8.88671875" style="8" customWidth="1"/>
    <col min="10515" max="10515" width="10.33203125" style="8" customWidth="1"/>
    <col min="10516" max="10516" width="10.44140625" style="8" customWidth="1"/>
    <col min="10517" max="10517" width="15" style="8" bestFit="1" customWidth="1"/>
    <col min="10518" max="10518" width="14" style="8" bestFit="1" customWidth="1"/>
    <col min="10519" max="10519" width="10.88671875" style="8" customWidth="1"/>
    <col min="10520" max="10521" width="11" style="8" customWidth="1"/>
    <col min="10522" max="10522" width="8.109375" style="8" customWidth="1"/>
    <col min="10523" max="10523" width="8.6640625" style="8" customWidth="1"/>
    <col min="10524" max="10524" width="14" style="8" bestFit="1" customWidth="1"/>
    <col min="10525" max="10526" width="15" style="8" bestFit="1" customWidth="1"/>
    <col min="10527" max="10527" width="14.33203125" style="8" customWidth="1"/>
    <col min="10528" max="10528" width="15" style="8" customWidth="1"/>
    <col min="10529" max="10529" width="13.44140625" style="8" customWidth="1"/>
    <col min="10530" max="10752" width="11.44140625" style="8"/>
    <col min="10753" max="10753" width="4" style="8" bestFit="1" customWidth="1"/>
    <col min="10754" max="10754" width="37.5546875" style="8" customWidth="1"/>
    <col min="10755" max="10755" width="14.5546875" style="8" customWidth="1"/>
    <col min="10756" max="10756" width="9.44140625" style="8" customWidth="1"/>
    <col min="10757" max="10757" width="11.88671875" style="8" customWidth="1"/>
    <col min="10758" max="10758" width="12.44140625" style="8" customWidth="1"/>
    <col min="10759" max="10759" width="9.44140625" style="8" customWidth="1"/>
    <col min="10760" max="10760" width="11.33203125" style="8" customWidth="1"/>
    <col min="10761" max="10761" width="10.109375" style="8" customWidth="1"/>
    <col min="10762" max="10762" width="8.109375" style="8" customWidth="1"/>
    <col min="10763" max="10763" width="10.44140625" style="8" customWidth="1"/>
    <col min="10764" max="10764" width="9.6640625" style="8" customWidth="1"/>
    <col min="10765" max="10765" width="11.5546875" style="8" customWidth="1"/>
    <col min="10766" max="10766" width="9.33203125" style="8" customWidth="1"/>
    <col min="10767" max="10767" width="9.88671875" style="8" customWidth="1"/>
    <col min="10768" max="10768" width="8.44140625" style="8" customWidth="1"/>
    <col min="10769" max="10769" width="10.33203125" style="8" customWidth="1"/>
    <col min="10770" max="10770" width="8.88671875" style="8" customWidth="1"/>
    <col min="10771" max="10771" width="10.33203125" style="8" customWidth="1"/>
    <col min="10772" max="10772" width="10.44140625" style="8" customWidth="1"/>
    <col min="10773" max="10773" width="15" style="8" bestFit="1" customWidth="1"/>
    <col min="10774" max="10774" width="14" style="8" bestFit="1" customWidth="1"/>
    <col min="10775" max="10775" width="10.88671875" style="8" customWidth="1"/>
    <col min="10776" max="10777" width="11" style="8" customWidth="1"/>
    <col min="10778" max="10778" width="8.109375" style="8" customWidth="1"/>
    <col min="10779" max="10779" width="8.6640625" style="8" customWidth="1"/>
    <col min="10780" max="10780" width="14" style="8" bestFit="1" customWidth="1"/>
    <col min="10781" max="10782" width="15" style="8" bestFit="1" customWidth="1"/>
    <col min="10783" max="10783" width="14.33203125" style="8" customWidth="1"/>
    <col min="10784" max="10784" width="15" style="8" customWidth="1"/>
    <col min="10785" max="10785" width="13.44140625" style="8" customWidth="1"/>
    <col min="10786" max="11008" width="11.44140625" style="8"/>
    <col min="11009" max="11009" width="4" style="8" bestFit="1" customWidth="1"/>
    <col min="11010" max="11010" width="37.5546875" style="8" customWidth="1"/>
    <col min="11011" max="11011" width="14.5546875" style="8" customWidth="1"/>
    <col min="11012" max="11012" width="9.44140625" style="8" customWidth="1"/>
    <col min="11013" max="11013" width="11.88671875" style="8" customWidth="1"/>
    <col min="11014" max="11014" width="12.44140625" style="8" customWidth="1"/>
    <col min="11015" max="11015" width="9.44140625" style="8" customWidth="1"/>
    <col min="11016" max="11016" width="11.33203125" style="8" customWidth="1"/>
    <col min="11017" max="11017" width="10.109375" style="8" customWidth="1"/>
    <col min="11018" max="11018" width="8.109375" style="8" customWidth="1"/>
    <col min="11019" max="11019" width="10.44140625" style="8" customWidth="1"/>
    <col min="11020" max="11020" width="9.6640625" style="8" customWidth="1"/>
    <col min="11021" max="11021" width="11.5546875" style="8" customWidth="1"/>
    <col min="11022" max="11022" width="9.33203125" style="8" customWidth="1"/>
    <col min="11023" max="11023" width="9.88671875" style="8" customWidth="1"/>
    <col min="11024" max="11024" width="8.44140625" style="8" customWidth="1"/>
    <col min="11025" max="11025" width="10.33203125" style="8" customWidth="1"/>
    <col min="11026" max="11026" width="8.88671875" style="8" customWidth="1"/>
    <col min="11027" max="11027" width="10.33203125" style="8" customWidth="1"/>
    <col min="11028" max="11028" width="10.44140625" style="8" customWidth="1"/>
    <col min="11029" max="11029" width="15" style="8" bestFit="1" customWidth="1"/>
    <col min="11030" max="11030" width="14" style="8" bestFit="1" customWidth="1"/>
    <col min="11031" max="11031" width="10.88671875" style="8" customWidth="1"/>
    <col min="11032" max="11033" width="11" style="8" customWidth="1"/>
    <col min="11034" max="11034" width="8.109375" style="8" customWidth="1"/>
    <col min="11035" max="11035" width="8.6640625" style="8" customWidth="1"/>
    <col min="11036" max="11036" width="14" style="8" bestFit="1" customWidth="1"/>
    <col min="11037" max="11038" width="15" style="8" bestFit="1" customWidth="1"/>
    <col min="11039" max="11039" width="14.33203125" style="8" customWidth="1"/>
    <col min="11040" max="11040" width="15" style="8" customWidth="1"/>
    <col min="11041" max="11041" width="13.44140625" style="8" customWidth="1"/>
    <col min="11042" max="11264" width="11.44140625" style="8"/>
    <col min="11265" max="11265" width="4" style="8" bestFit="1" customWidth="1"/>
    <col min="11266" max="11266" width="37.5546875" style="8" customWidth="1"/>
    <col min="11267" max="11267" width="14.5546875" style="8" customWidth="1"/>
    <col min="11268" max="11268" width="9.44140625" style="8" customWidth="1"/>
    <col min="11269" max="11269" width="11.88671875" style="8" customWidth="1"/>
    <col min="11270" max="11270" width="12.44140625" style="8" customWidth="1"/>
    <col min="11271" max="11271" width="9.44140625" style="8" customWidth="1"/>
    <col min="11272" max="11272" width="11.33203125" style="8" customWidth="1"/>
    <col min="11273" max="11273" width="10.109375" style="8" customWidth="1"/>
    <col min="11274" max="11274" width="8.109375" style="8" customWidth="1"/>
    <col min="11275" max="11275" width="10.44140625" style="8" customWidth="1"/>
    <col min="11276" max="11276" width="9.6640625" style="8" customWidth="1"/>
    <col min="11277" max="11277" width="11.5546875" style="8" customWidth="1"/>
    <col min="11278" max="11278" width="9.33203125" style="8" customWidth="1"/>
    <col min="11279" max="11279" width="9.88671875" style="8" customWidth="1"/>
    <col min="11280" max="11280" width="8.44140625" style="8" customWidth="1"/>
    <col min="11281" max="11281" width="10.33203125" style="8" customWidth="1"/>
    <col min="11282" max="11282" width="8.88671875" style="8" customWidth="1"/>
    <col min="11283" max="11283" width="10.33203125" style="8" customWidth="1"/>
    <col min="11284" max="11284" width="10.44140625" style="8" customWidth="1"/>
    <col min="11285" max="11285" width="15" style="8" bestFit="1" customWidth="1"/>
    <col min="11286" max="11286" width="14" style="8" bestFit="1" customWidth="1"/>
    <col min="11287" max="11287" width="10.88671875" style="8" customWidth="1"/>
    <col min="11288" max="11289" width="11" style="8" customWidth="1"/>
    <col min="11290" max="11290" width="8.109375" style="8" customWidth="1"/>
    <col min="11291" max="11291" width="8.6640625" style="8" customWidth="1"/>
    <col min="11292" max="11292" width="14" style="8" bestFit="1" customWidth="1"/>
    <col min="11293" max="11294" width="15" style="8" bestFit="1" customWidth="1"/>
    <col min="11295" max="11295" width="14.33203125" style="8" customWidth="1"/>
    <col min="11296" max="11296" width="15" style="8" customWidth="1"/>
    <col min="11297" max="11297" width="13.44140625" style="8" customWidth="1"/>
    <col min="11298" max="11520" width="11.44140625" style="8"/>
    <col min="11521" max="11521" width="4" style="8" bestFit="1" customWidth="1"/>
    <col min="11522" max="11522" width="37.5546875" style="8" customWidth="1"/>
    <col min="11523" max="11523" width="14.5546875" style="8" customWidth="1"/>
    <col min="11524" max="11524" width="9.44140625" style="8" customWidth="1"/>
    <col min="11525" max="11525" width="11.88671875" style="8" customWidth="1"/>
    <col min="11526" max="11526" width="12.44140625" style="8" customWidth="1"/>
    <col min="11527" max="11527" width="9.44140625" style="8" customWidth="1"/>
    <col min="11528" max="11528" width="11.33203125" style="8" customWidth="1"/>
    <col min="11529" max="11529" width="10.109375" style="8" customWidth="1"/>
    <col min="11530" max="11530" width="8.109375" style="8" customWidth="1"/>
    <col min="11531" max="11531" width="10.44140625" style="8" customWidth="1"/>
    <col min="11532" max="11532" width="9.6640625" style="8" customWidth="1"/>
    <col min="11533" max="11533" width="11.5546875" style="8" customWidth="1"/>
    <col min="11534" max="11534" width="9.33203125" style="8" customWidth="1"/>
    <col min="11535" max="11535" width="9.88671875" style="8" customWidth="1"/>
    <col min="11536" max="11536" width="8.44140625" style="8" customWidth="1"/>
    <col min="11537" max="11537" width="10.33203125" style="8" customWidth="1"/>
    <col min="11538" max="11538" width="8.88671875" style="8" customWidth="1"/>
    <col min="11539" max="11539" width="10.33203125" style="8" customWidth="1"/>
    <col min="11540" max="11540" width="10.44140625" style="8" customWidth="1"/>
    <col min="11541" max="11541" width="15" style="8" bestFit="1" customWidth="1"/>
    <col min="11542" max="11542" width="14" style="8" bestFit="1" customWidth="1"/>
    <col min="11543" max="11543" width="10.88671875" style="8" customWidth="1"/>
    <col min="11544" max="11545" width="11" style="8" customWidth="1"/>
    <col min="11546" max="11546" width="8.109375" style="8" customWidth="1"/>
    <col min="11547" max="11547" width="8.6640625" style="8" customWidth="1"/>
    <col min="11548" max="11548" width="14" style="8" bestFit="1" customWidth="1"/>
    <col min="11549" max="11550" width="15" style="8" bestFit="1" customWidth="1"/>
    <col min="11551" max="11551" width="14.33203125" style="8" customWidth="1"/>
    <col min="11552" max="11552" width="15" style="8" customWidth="1"/>
    <col min="11553" max="11553" width="13.44140625" style="8" customWidth="1"/>
    <col min="11554" max="11776" width="11.44140625" style="8"/>
    <col min="11777" max="11777" width="4" style="8" bestFit="1" customWidth="1"/>
    <col min="11778" max="11778" width="37.5546875" style="8" customWidth="1"/>
    <col min="11779" max="11779" width="14.5546875" style="8" customWidth="1"/>
    <col min="11780" max="11780" width="9.44140625" style="8" customWidth="1"/>
    <col min="11781" max="11781" width="11.88671875" style="8" customWidth="1"/>
    <col min="11782" max="11782" width="12.44140625" style="8" customWidth="1"/>
    <col min="11783" max="11783" width="9.44140625" style="8" customWidth="1"/>
    <col min="11784" max="11784" width="11.33203125" style="8" customWidth="1"/>
    <col min="11785" max="11785" width="10.109375" style="8" customWidth="1"/>
    <col min="11786" max="11786" width="8.109375" style="8" customWidth="1"/>
    <col min="11787" max="11787" width="10.44140625" style="8" customWidth="1"/>
    <col min="11788" max="11788" width="9.6640625" style="8" customWidth="1"/>
    <col min="11789" max="11789" width="11.5546875" style="8" customWidth="1"/>
    <col min="11790" max="11790" width="9.33203125" style="8" customWidth="1"/>
    <col min="11791" max="11791" width="9.88671875" style="8" customWidth="1"/>
    <col min="11792" max="11792" width="8.44140625" style="8" customWidth="1"/>
    <col min="11793" max="11793" width="10.33203125" style="8" customWidth="1"/>
    <col min="11794" max="11794" width="8.88671875" style="8" customWidth="1"/>
    <col min="11795" max="11795" width="10.33203125" style="8" customWidth="1"/>
    <col min="11796" max="11796" width="10.44140625" style="8" customWidth="1"/>
    <col min="11797" max="11797" width="15" style="8" bestFit="1" customWidth="1"/>
    <col min="11798" max="11798" width="14" style="8" bestFit="1" customWidth="1"/>
    <col min="11799" max="11799" width="10.88671875" style="8" customWidth="1"/>
    <col min="11800" max="11801" width="11" style="8" customWidth="1"/>
    <col min="11802" max="11802" width="8.109375" style="8" customWidth="1"/>
    <col min="11803" max="11803" width="8.6640625" style="8" customWidth="1"/>
    <col min="11804" max="11804" width="14" style="8" bestFit="1" customWidth="1"/>
    <col min="11805" max="11806" width="15" style="8" bestFit="1" customWidth="1"/>
    <col min="11807" max="11807" width="14.33203125" style="8" customWidth="1"/>
    <col min="11808" max="11808" width="15" style="8" customWidth="1"/>
    <col min="11809" max="11809" width="13.44140625" style="8" customWidth="1"/>
    <col min="11810" max="12032" width="11.44140625" style="8"/>
    <col min="12033" max="12033" width="4" style="8" bestFit="1" customWidth="1"/>
    <col min="12034" max="12034" width="37.5546875" style="8" customWidth="1"/>
    <col min="12035" max="12035" width="14.5546875" style="8" customWidth="1"/>
    <col min="12036" max="12036" width="9.44140625" style="8" customWidth="1"/>
    <col min="12037" max="12037" width="11.88671875" style="8" customWidth="1"/>
    <col min="12038" max="12038" width="12.44140625" style="8" customWidth="1"/>
    <col min="12039" max="12039" width="9.44140625" style="8" customWidth="1"/>
    <col min="12040" max="12040" width="11.33203125" style="8" customWidth="1"/>
    <col min="12041" max="12041" width="10.109375" style="8" customWidth="1"/>
    <col min="12042" max="12042" width="8.109375" style="8" customWidth="1"/>
    <col min="12043" max="12043" width="10.44140625" style="8" customWidth="1"/>
    <col min="12044" max="12044" width="9.6640625" style="8" customWidth="1"/>
    <col min="12045" max="12045" width="11.5546875" style="8" customWidth="1"/>
    <col min="12046" max="12046" width="9.33203125" style="8" customWidth="1"/>
    <col min="12047" max="12047" width="9.88671875" style="8" customWidth="1"/>
    <col min="12048" max="12048" width="8.44140625" style="8" customWidth="1"/>
    <col min="12049" max="12049" width="10.33203125" style="8" customWidth="1"/>
    <col min="12050" max="12050" width="8.88671875" style="8" customWidth="1"/>
    <col min="12051" max="12051" width="10.33203125" style="8" customWidth="1"/>
    <col min="12052" max="12052" width="10.44140625" style="8" customWidth="1"/>
    <col min="12053" max="12053" width="15" style="8" bestFit="1" customWidth="1"/>
    <col min="12054" max="12054" width="14" style="8" bestFit="1" customWidth="1"/>
    <col min="12055" max="12055" width="10.88671875" style="8" customWidth="1"/>
    <col min="12056" max="12057" width="11" style="8" customWidth="1"/>
    <col min="12058" max="12058" width="8.109375" style="8" customWidth="1"/>
    <col min="12059" max="12059" width="8.6640625" style="8" customWidth="1"/>
    <col min="12060" max="12060" width="14" style="8" bestFit="1" customWidth="1"/>
    <col min="12061" max="12062" width="15" style="8" bestFit="1" customWidth="1"/>
    <col min="12063" max="12063" width="14.33203125" style="8" customWidth="1"/>
    <col min="12064" max="12064" width="15" style="8" customWidth="1"/>
    <col min="12065" max="12065" width="13.44140625" style="8" customWidth="1"/>
    <col min="12066" max="12288" width="11.44140625" style="8"/>
    <col min="12289" max="12289" width="4" style="8" bestFit="1" customWidth="1"/>
    <col min="12290" max="12290" width="37.5546875" style="8" customWidth="1"/>
    <col min="12291" max="12291" width="14.5546875" style="8" customWidth="1"/>
    <col min="12292" max="12292" width="9.44140625" style="8" customWidth="1"/>
    <col min="12293" max="12293" width="11.88671875" style="8" customWidth="1"/>
    <col min="12294" max="12294" width="12.44140625" style="8" customWidth="1"/>
    <col min="12295" max="12295" width="9.44140625" style="8" customWidth="1"/>
    <col min="12296" max="12296" width="11.33203125" style="8" customWidth="1"/>
    <col min="12297" max="12297" width="10.109375" style="8" customWidth="1"/>
    <col min="12298" max="12298" width="8.109375" style="8" customWidth="1"/>
    <col min="12299" max="12299" width="10.44140625" style="8" customWidth="1"/>
    <col min="12300" max="12300" width="9.6640625" style="8" customWidth="1"/>
    <col min="12301" max="12301" width="11.5546875" style="8" customWidth="1"/>
    <col min="12302" max="12302" width="9.33203125" style="8" customWidth="1"/>
    <col min="12303" max="12303" width="9.88671875" style="8" customWidth="1"/>
    <col min="12304" max="12304" width="8.44140625" style="8" customWidth="1"/>
    <col min="12305" max="12305" width="10.33203125" style="8" customWidth="1"/>
    <col min="12306" max="12306" width="8.88671875" style="8" customWidth="1"/>
    <col min="12307" max="12307" width="10.33203125" style="8" customWidth="1"/>
    <col min="12308" max="12308" width="10.44140625" style="8" customWidth="1"/>
    <col min="12309" max="12309" width="15" style="8" bestFit="1" customWidth="1"/>
    <col min="12310" max="12310" width="14" style="8" bestFit="1" customWidth="1"/>
    <col min="12311" max="12311" width="10.88671875" style="8" customWidth="1"/>
    <col min="12312" max="12313" width="11" style="8" customWidth="1"/>
    <col min="12314" max="12314" width="8.109375" style="8" customWidth="1"/>
    <col min="12315" max="12315" width="8.6640625" style="8" customWidth="1"/>
    <col min="12316" max="12316" width="14" style="8" bestFit="1" customWidth="1"/>
    <col min="12317" max="12318" width="15" style="8" bestFit="1" customWidth="1"/>
    <col min="12319" max="12319" width="14.33203125" style="8" customWidth="1"/>
    <col min="12320" max="12320" width="15" style="8" customWidth="1"/>
    <col min="12321" max="12321" width="13.44140625" style="8" customWidth="1"/>
    <col min="12322" max="12544" width="11.44140625" style="8"/>
    <col min="12545" max="12545" width="4" style="8" bestFit="1" customWidth="1"/>
    <col min="12546" max="12546" width="37.5546875" style="8" customWidth="1"/>
    <col min="12547" max="12547" width="14.5546875" style="8" customWidth="1"/>
    <col min="12548" max="12548" width="9.44140625" style="8" customWidth="1"/>
    <col min="12549" max="12549" width="11.88671875" style="8" customWidth="1"/>
    <col min="12550" max="12550" width="12.44140625" style="8" customWidth="1"/>
    <col min="12551" max="12551" width="9.44140625" style="8" customWidth="1"/>
    <col min="12552" max="12552" width="11.33203125" style="8" customWidth="1"/>
    <col min="12553" max="12553" width="10.109375" style="8" customWidth="1"/>
    <col min="12554" max="12554" width="8.109375" style="8" customWidth="1"/>
    <col min="12555" max="12555" width="10.44140625" style="8" customWidth="1"/>
    <col min="12556" max="12556" width="9.6640625" style="8" customWidth="1"/>
    <col min="12557" max="12557" width="11.5546875" style="8" customWidth="1"/>
    <col min="12558" max="12558" width="9.33203125" style="8" customWidth="1"/>
    <col min="12559" max="12559" width="9.88671875" style="8" customWidth="1"/>
    <col min="12560" max="12560" width="8.44140625" style="8" customWidth="1"/>
    <col min="12561" max="12561" width="10.33203125" style="8" customWidth="1"/>
    <col min="12562" max="12562" width="8.88671875" style="8" customWidth="1"/>
    <col min="12563" max="12563" width="10.33203125" style="8" customWidth="1"/>
    <col min="12564" max="12564" width="10.44140625" style="8" customWidth="1"/>
    <col min="12565" max="12565" width="15" style="8" bestFit="1" customWidth="1"/>
    <col min="12566" max="12566" width="14" style="8" bestFit="1" customWidth="1"/>
    <col min="12567" max="12567" width="10.88671875" style="8" customWidth="1"/>
    <col min="12568" max="12569" width="11" style="8" customWidth="1"/>
    <col min="12570" max="12570" width="8.109375" style="8" customWidth="1"/>
    <col min="12571" max="12571" width="8.6640625" style="8" customWidth="1"/>
    <col min="12572" max="12572" width="14" style="8" bestFit="1" customWidth="1"/>
    <col min="12573" max="12574" width="15" style="8" bestFit="1" customWidth="1"/>
    <col min="12575" max="12575" width="14.33203125" style="8" customWidth="1"/>
    <col min="12576" max="12576" width="15" style="8" customWidth="1"/>
    <col min="12577" max="12577" width="13.44140625" style="8" customWidth="1"/>
    <col min="12578" max="12800" width="11.44140625" style="8"/>
    <col min="12801" max="12801" width="4" style="8" bestFit="1" customWidth="1"/>
    <col min="12802" max="12802" width="37.5546875" style="8" customWidth="1"/>
    <col min="12803" max="12803" width="14.5546875" style="8" customWidth="1"/>
    <col min="12804" max="12804" width="9.44140625" style="8" customWidth="1"/>
    <col min="12805" max="12805" width="11.88671875" style="8" customWidth="1"/>
    <col min="12806" max="12806" width="12.44140625" style="8" customWidth="1"/>
    <col min="12807" max="12807" width="9.44140625" style="8" customWidth="1"/>
    <col min="12808" max="12808" width="11.33203125" style="8" customWidth="1"/>
    <col min="12809" max="12809" width="10.109375" style="8" customWidth="1"/>
    <col min="12810" max="12810" width="8.109375" style="8" customWidth="1"/>
    <col min="12811" max="12811" width="10.44140625" style="8" customWidth="1"/>
    <col min="12812" max="12812" width="9.6640625" style="8" customWidth="1"/>
    <col min="12813" max="12813" width="11.5546875" style="8" customWidth="1"/>
    <col min="12814" max="12814" width="9.33203125" style="8" customWidth="1"/>
    <col min="12815" max="12815" width="9.88671875" style="8" customWidth="1"/>
    <col min="12816" max="12816" width="8.44140625" style="8" customWidth="1"/>
    <col min="12817" max="12817" width="10.33203125" style="8" customWidth="1"/>
    <col min="12818" max="12818" width="8.88671875" style="8" customWidth="1"/>
    <col min="12819" max="12819" width="10.33203125" style="8" customWidth="1"/>
    <col min="12820" max="12820" width="10.44140625" style="8" customWidth="1"/>
    <col min="12821" max="12821" width="15" style="8" bestFit="1" customWidth="1"/>
    <col min="12822" max="12822" width="14" style="8" bestFit="1" customWidth="1"/>
    <col min="12823" max="12823" width="10.88671875" style="8" customWidth="1"/>
    <col min="12824" max="12825" width="11" style="8" customWidth="1"/>
    <col min="12826" max="12826" width="8.109375" style="8" customWidth="1"/>
    <col min="12827" max="12827" width="8.6640625" style="8" customWidth="1"/>
    <col min="12828" max="12828" width="14" style="8" bestFit="1" customWidth="1"/>
    <col min="12829" max="12830" width="15" style="8" bestFit="1" customWidth="1"/>
    <col min="12831" max="12831" width="14.33203125" style="8" customWidth="1"/>
    <col min="12832" max="12832" width="15" style="8" customWidth="1"/>
    <col min="12833" max="12833" width="13.44140625" style="8" customWidth="1"/>
    <col min="12834" max="13056" width="11.44140625" style="8"/>
    <col min="13057" max="13057" width="4" style="8" bestFit="1" customWidth="1"/>
    <col min="13058" max="13058" width="37.5546875" style="8" customWidth="1"/>
    <col min="13059" max="13059" width="14.5546875" style="8" customWidth="1"/>
    <col min="13060" max="13060" width="9.44140625" style="8" customWidth="1"/>
    <col min="13061" max="13061" width="11.88671875" style="8" customWidth="1"/>
    <col min="13062" max="13062" width="12.44140625" style="8" customWidth="1"/>
    <col min="13063" max="13063" width="9.44140625" style="8" customWidth="1"/>
    <col min="13064" max="13064" width="11.33203125" style="8" customWidth="1"/>
    <col min="13065" max="13065" width="10.109375" style="8" customWidth="1"/>
    <col min="13066" max="13066" width="8.109375" style="8" customWidth="1"/>
    <col min="13067" max="13067" width="10.44140625" style="8" customWidth="1"/>
    <col min="13068" max="13068" width="9.6640625" style="8" customWidth="1"/>
    <col min="13069" max="13069" width="11.5546875" style="8" customWidth="1"/>
    <col min="13070" max="13070" width="9.33203125" style="8" customWidth="1"/>
    <col min="13071" max="13071" width="9.88671875" style="8" customWidth="1"/>
    <col min="13072" max="13072" width="8.44140625" style="8" customWidth="1"/>
    <col min="13073" max="13073" width="10.33203125" style="8" customWidth="1"/>
    <col min="13074" max="13074" width="8.88671875" style="8" customWidth="1"/>
    <col min="13075" max="13075" width="10.33203125" style="8" customWidth="1"/>
    <col min="13076" max="13076" width="10.44140625" style="8" customWidth="1"/>
    <col min="13077" max="13077" width="15" style="8" bestFit="1" customWidth="1"/>
    <col min="13078" max="13078" width="14" style="8" bestFit="1" customWidth="1"/>
    <col min="13079" max="13079" width="10.88671875" style="8" customWidth="1"/>
    <col min="13080" max="13081" width="11" style="8" customWidth="1"/>
    <col min="13082" max="13082" width="8.109375" style="8" customWidth="1"/>
    <col min="13083" max="13083" width="8.6640625" style="8" customWidth="1"/>
    <col min="13084" max="13084" width="14" style="8" bestFit="1" customWidth="1"/>
    <col min="13085" max="13086" width="15" style="8" bestFit="1" customWidth="1"/>
    <col min="13087" max="13087" width="14.33203125" style="8" customWidth="1"/>
    <col min="13088" max="13088" width="15" style="8" customWidth="1"/>
    <col min="13089" max="13089" width="13.44140625" style="8" customWidth="1"/>
    <col min="13090" max="13312" width="11.44140625" style="8"/>
    <col min="13313" max="13313" width="4" style="8" bestFit="1" customWidth="1"/>
    <col min="13314" max="13314" width="37.5546875" style="8" customWidth="1"/>
    <col min="13315" max="13315" width="14.5546875" style="8" customWidth="1"/>
    <col min="13316" max="13316" width="9.44140625" style="8" customWidth="1"/>
    <col min="13317" max="13317" width="11.88671875" style="8" customWidth="1"/>
    <col min="13318" max="13318" width="12.44140625" style="8" customWidth="1"/>
    <col min="13319" max="13319" width="9.44140625" style="8" customWidth="1"/>
    <col min="13320" max="13320" width="11.33203125" style="8" customWidth="1"/>
    <col min="13321" max="13321" width="10.109375" style="8" customWidth="1"/>
    <col min="13322" max="13322" width="8.109375" style="8" customWidth="1"/>
    <col min="13323" max="13323" width="10.44140625" style="8" customWidth="1"/>
    <col min="13324" max="13324" width="9.6640625" style="8" customWidth="1"/>
    <col min="13325" max="13325" width="11.5546875" style="8" customWidth="1"/>
    <col min="13326" max="13326" width="9.33203125" style="8" customWidth="1"/>
    <col min="13327" max="13327" width="9.88671875" style="8" customWidth="1"/>
    <col min="13328" max="13328" width="8.44140625" style="8" customWidth="1"/>
    <col min="13329" max="13329" width="10.33203125" style="8" customWidth="1"/>
    <col min="13330" max="13330" width="8.88671875" style="8" customWidth="1"/>
    <col min="13331" max="13331" width="10.33203125" style="8" customWidth="1"/>
    <col min="13332" max="13332" width="10.44140625" style="8" customWidth="1"/>
    <col min="13333" max="13333" width="15" style="8" bestFit="1" customWidth="1"/>
    <col min="13334" max="13334" width="14" style="8" bestFit="1" customWidth="1"/>
    <col min="13335" max="13335" width="10.88671875" style="8" customWidth="1"/>
    <col min="13336" max="13337" width="11" style="8" customWidth="1"/>
    <col min="13338" max="13338" width="8.109375" style="8" customWidth="1"/>
    <col min="13339" max="13339" width="8.6640625" style="8" customWidth="1"/>
    <col min="13340" max="13340" width="14" style="8" bestFit="1" customWidth="1"/>
    <col min="13341" max="13342" width="15" style="8" bestFit="1" customWidth="1"/>
    <col min="13343" max="13343" width="14.33203125" style="8" customWidth="1"/>
    <col min="13344" max="13344" width="15" style="8" customWidth="1"/>
    <col min="13345" max="13345" width="13.44140625" style="8" customWidth="1"/>
    <col min="13346" max="13568" width="11.44140625" style="8"/>
    <col min="13569" max="13569" width="4" style="8" bestFit="1" customWidth="1"/>
    <col min="13570" max="13570" width="37.5546875" style="8" customWidth="1"/>
    <col min="13571" max="13571" width="14.5546875" style="8" customWidth="1"/>
    <col min="13572" max="13572" width="9.44140625" style="8" customWidth="1"/>
    <col min="13573" max="13573" width="11.88671875" style="8" customWidth="1"/>
    <col min="13574" max="13574" width="12.44140625" style="8" customWidth="1"/>
    <col min="13575" max="13575" width="9.44140625" style="8" customWidth="1"/>
    <col min="13576" max="13576" width="11.33203125" style="8" customWidth="1"/>
    <col min="13577" max="13577" width="10.109375" style="8" customWidth="1"/>
    <col min="13578" max="13578" width="8.109375" style="8" customWidth="1"/>
    <col min="13579" max="13579" width="10.44140625" style="8" customWidth="1"/>
    <col min="13580" max="13580" width="9.6640625" style="8" customWidth="1"/>
    <col min="13581" max="13581" width="11.5546875" style="8" customWidth="1"/>
    <col min="13582" max="13582" width="9.33203125" style="8" customWidth="1"/>
    <col min="13583" max="13583" width="9.88671875" style="8" customWidth="1"/>
    <col min="13584" max="13584" width="8.44140625" style="8" customWidth="1"/>
    <col min="13585" max="13585" width="10.33203125" style="8" customWidth="1"/>
    <col min="13586" max="13586" width="8.88671875" style="8" customWidth="1"/>
    <col min="13587" max="13587" width="10.33203125" style="8" customWidth="1"/>
    <col min="13588" max="13588" width="10.44140625" style="8" customWidth="1"/>
    <col min="13589" max="13589" width="15" style="8" bestFit="1" customWidth="1"/>
    <col min="13590" max="13590" width="14" style="8" bestFit="1" customWidth="1"/>
    <col min="13591" max="13591" width="10.88671875" style="8" customWidth="1"/>
    <col min="13592" max="13593" width="11" style="8" customWidth="1"/>
    <col min="13594" max="13594" width="8.109375" style="8" customWidth="1"/>
    <col min="13595" max="13595" width="8.6640625" style="8" customWidth="1"/>
    <col min="13596" max="13596" width="14" style="8" bestFit="1" customWidth="1"/>
    <col min="13597" max="13598" width="15" style="8" bestFit="1" customWidth="1"/>
    <col min="13599" max="13599" width="14.33203125" style="8" customWidth="1"/>
    <col min="13600" max="13600" width="15" style="8" customWidth="1"/>
    <col min="13601" max="13601" width="13.44140625" style="8" customWidth="1"/>
    <col min="13602" max="13824" width="11.44140625" style="8"/>
    <col min="13825" max="13825" width="4" style="8" bestFit="1" customWidth="1"/>
    <col min="13826" max="13826" width="37.5546875" style="8" customWidth="1"/>
    <col min="13827" max="13827" width="14.5546875" style="8" customWidth="1"/>
    <col min="13828" max="13828" width="9.44140625" style="8" customWidth="1"/>
    <col min="13829" max="13829" width="11.88671875" style="8" customWidth="1"/>
    <col min="13830" max="13830" width="12.44140625" style="8" customWidth="1"/>
    <col min="13831" max="13831" width="9.44140625" style="8" customWidth="1"/>
    <col min="13832" max="13832" width="11.33203125" style="8" customWidth="1"/>
    <col min="13833" max="13833" width="10.109375" style="8" customWidth="1"/>
    <col min="13834" max="13834" width="8.109375" style="8" customWidth="1"/>
    <col min="13835" max="13835" width="10.44140625" style="8" customWidth="1"/>
    <col min="13836" max="13836" width="9.6640625" style="8" customWidth="1"/>
    <col min="13837" max="13837" width="11.5546875" style="8" customWidth="1"/>
    <col min="13838" max="13838" width="9.33203125" style="8" customWidth="1"/>
    <col min="13839" max="13839" width="9.88671875" style="8" customWidth="1"/>
    <col min="13840" max="13840" width="8.44140625" style="8" customWidth="1"/>
    <col min="13841" max="13841" width="10.33203125" style="8" customWidth="1"/>
    <col min="13842" max="13842" width="8.88671875" style="8" customWidth="1"/>
    <col min="13843" max="13843" width="10.33203125" style="8" customWidth="1"/>
    <col min="13844" max="13844" width="10.44140625" style="8" customWidth="1"/>
    <col min="13845" max="13845" width="15" style="8" bestFit="1" customWidth="1"/>
    <col min="13846" max="13846" width="14" style="8" bestFit="1" customWidth="1"/>
    <col min="13847" max="13847" width="10.88671875" style="8" customWidth="1"/>
    <col min="13848" max="13849" width="11" style="8" customWidth="1"/>
    <col min="13850" max="13850" width="8.109375" style="8" customWidth="1"/>
    <col min="13851" max="13851" width="8.6640625" style="8" customWidth="1"/>
    <col min="13852" max="13852" width="14" style="8" bestFit="1" customWidth="1"/>
    <col min="13853" max="13854" width="15" style="8" bestFit="1" customWidth="1"/>
    <col min="13855" max="13855" width="14.33203125" style="8" customWidth="1"/>
    <col min="13856" max="13856" width="15" style="8" customWidth="1"/>
    <col min="13857" max="13857" width="13.44140625" style="8" customWidth="1"/>
    <col min="13858" max="14080" width="11.44140625" style="8"/>
    <col min="14081" max="14081" width="4" style="8" bestFit="1" customWidth="1"/>
    <col min="14082" max="14082" width="37.5546875" style="8" customWidth="1"/>
    <col min="14083" max="14083" width="14.5546875" style="8" customWidth="1"/>
    <col min="14084" max="14084" width="9.44140625" style="8" customWidth="1"/>
    <col min="14085" max="14085" width="11.88671875" style="8" customWidth="1"/>
    <col min="14086" max="14086" width="12.44140625" style="8" customWidth="1"/>
    <col min="14087" max="14087" width="9.44140625" style="8" customWidth="1"/>
    <col min="14088" max="14088" width="11.33203125" style="8" customWidth="1"/>
    <col min="14089" max="14089" width="10.109375" style="8" customWidth="1"/>
    <col min="14090" max="14090" width="8.109375" style="8" customWidth="1"/>
    <col min="14091" max="14091" width="10.44140625" style="8" customWidth="1"/>
    <col min="14092" max="14092" width="9.6640625" style="8" customWidth="1"/>
    <col min="14093" max="14093" width="11.5546875" style="8" customWidth="1"/>
    <col min="14094" max="14094" width="9.33203125" style="8" customWidth="1"/>
    <col min="14095" max="14095" width="9.88671875" style="8" customWidth="1"/>
    <col min="14096" max="14096" width="8.44140625" style="8" customWidth="1"/>
    <col min="14097" max="14097" width="10.33203125" style="8" customWidth="1"/>
    <col min="14098" max="14098" width="8.88671875" style="8" customWidth="1"/>
    <col min="14099" max="14099" width="10.33203125" style="8" customWidth="1"/>
    <col min="14100" max="14100" width="10.44140625" style="8" customWidth="1"/>
    <col min="14101" max="14101" width="15" style="8" bestFit="1" customWidth="1"/>
    <col min="14102" max="14102" width="14" style="8" bestFit="1" customWidth="1"/>
    <col min="14103" max="14103" width="10.88671875" style="8" customWidth="1"/>
    <col min="14104" max="14105" width="11" style="8" customWidth="1"/>
    <col min="14106" max="14106" width="8.109375" style="8" customWidth="1"/>
    <col min="14107" max="14107" width="8.6640625" style="8" customWidth="1"/>
    <col min="14108" max="14108" width="14" style="8" bestFit="1" customWidth="1"/>
    <col min="14109" max="14110" width="15" style="8" bestFit="1" customWidth="1"/>
    <col min="14111" max="14111" width="14.33203125" style="8" customWidth="1"/>
    <col min="14112" max="14112" width="15" style="8" customWidth="1"/>
    <col min="14113" max="14113" width="13.44140625" style="8" customWidth="1"/>
    <col min="14114" max="14336" width="11.44140625" style="8"/>
    <col min="14337" max="14337" width="4" style="8" bestFit="1" customWidth="1"/>
    <col min="14338" max="14338" width="37.5546875" style="8" customWidth="1"/>
    <col min="14339" max="14339" width="14.5546875" style="8" customWidth="1"/>
    <col min="14340" max="14340" width="9.44140625" style="8" customWidth="1"/>
    <col min="14341" max="14341" width="11.88671875" style="8" customWidth="1"/>
    <col min="14342" max="14342" width="12.44140625" style="8" customWidth="1"/>
    <col min="14343" max="14343" width="9.44140625" style="8" customWidth="1"/>
    <col min="14344" max="14344" width="11.33203125" style="8" customWidth="1"/>
    <col min="14345" max="14345" width="10.109375" style="8" customWidth="1"/>
    <col min="14346" max="14346" width="8.109375" style="8" customWidth="1"/>
    <col min="14347" max="14347" width="10.44140625" style="8" customWidth="1"/>
    <col min="14348" max="14348" width="9.6640625" style="8" customWidth="1"/>
    <col min="14349" max="14349" width="11.5546875" style="8" customWidth="1"/>
    <col min="14350" max="14350" width="9.33203125" style="8" customWidth="1"/>
    <col min="14351" max="14351" width="9.88671875" style="8" customWidth="1"/>
    <col min="14352" max="14352" width="8.44140625" style="8" customWidth="1"/>
    <col min="14353" max="14353" width="10.33203125" style="8" customWidth="1"/>
    <col min="14354" max="14354" width="8.88671875" style="8" customWidth="1"/>
    <col min="14355" max="14355" width="10.33203125" style="8" customWidth="1"/>
    <col min="14356" max="14356" width="10.44140625" style="8" customWidth="1"/>
    <col min="14357" max="14357" width="15" style="8" bestFit="1" customWidth="1"/>
    <col min="14358" max="14358" width="14" style="8" bestFit="1" customWidth="1"/>
    <col min="14359" max="14359" width="10.88671875" style="8" customWidth="1"/>
    <col min="14360" max="14361" width="11" style="8" customWidth="1"/>
    <col min="14362" max="14362" width="8.109375" style="8" customWidth="1"/>
    <col min="14363" max="14363" width="8.6640625" style="8" customWidth="1"/>
    <col min="14364" max="14364" width="14" style="8" bestFit="1" customWidth="1"/>
    <col min="14365" max="14366" width="15" style="8" bestFit="1" customWidth="1"/>
    <col min="14367" max="14367" width="14.33203125" style="8" customWidth="1"/>
    <col min="14368" max="14368" width="15" style="8" customWidth="1"/>
    <col min="14369" max="14369" width="13.44140625" style="8" customWidth="1"/>
    <col min="14370" max="14592" width="11.44140625" style="8"/>
    <col min="14593" max="14593" width="4" style="8" bestFit="1" customWidth="1"/>
    <col min="14594" max="14594" width="37.5546875" style="8" customWidth="1"/>
    <col min="14595" max="14595" width="14.5546875" style="8" customWidth="1"/>
    <col min="14596" max="14596" width="9.44140625" style="8" customWidth="1"/>
    <col min="14597" max="14597" width="11.88671875" style="8" customWidth="1"/>
    <col min="14598" max="14598" width="12.44140625" style="8" customWidth="1"/>
    <col min="14599" max="14599" width="9.44140625" style="8" customWidth="1"/>
    <col min="14600" max="14600" width="11.33203125" style="8" customWidth="1"/>
    <col min="14601" max="14601" width="10.109375" style="8" customWidth="1"/>
    <col min="14602" max="14602" width="8.109375" style="8" customWidth="1"/>
    <col min="14603" max="14603" width="10.44140625" style="8" customWidth="1"/>
    <col min="14604" max="14604" width="9.6640625" style="8" customWidth="1"/>
    <col min="14605" max="14605" width="11.5546875" style="8" customWidth="1"/>
    <col min="14606" max="14606" width="9.33203125" style="8" customWidth="1"/>
    <col min="14607" max="14607" width="9.88671875" style="8" customWidth="1"/>
    <col min="14608" max="14608" width="8.44140625" style="8" customWidth="1"/>
    <col min="14609" max="14609" width="10.33203125" style="8" customWidth="1"/>
    <col min="14610" max="14610" width="8.88671875" style="8" customWidth="1"/>
    <col min="14611" max="14611" width="10.33203125" style="8" customWidth="1"/>
    <col min="14612" max="14612" width="10.44140625" style="8" customWidth="1"/>
    <col min="14613" max="14613" width="15" style="8" bestFit="1" customWidth="1"/>
    <col min="14614" max="14614" width="14" style="8" bestFit="1" customWidth="1"/>
    <col min="14615" max="14615" width="10.88671875" style="8" customWidth="1"/>
    <col min="14616" max="14617" width="11" style="8" customWidth="1"/>
    <col min="14618" max="14618" width="8.109375" style="8" customWidth="1"/>
    <col min="14619" max="14619" width="8.6640625" style="8" customWidth="1"/>
    <col min="14620" max="14620" width="14" style="8" bestFit="1" customWidth="1"/>
    <col min="14621" max="14622" width="15" style="8" bestFit="1" customWidth="1"/>
    <col min="14623" max="14623" width="14.33203125" style="8" customWidth="1"/>
    <col min="14624" max="14624" width="15" style="8" customWidth="1"/>
    <col min="14625" max="14625" width="13.44140625" style="8" customWidth="1"/>
    <col min="14626" max="14848" width="11.44140625" style="8"/>
    <col min="14849" max="14849" width="4" style="8" bestFit="1" customWidth="1"/>
    <col min="14850" max="14850" width="37.5546875" style="8" customWidth="1"/>
    <col min="14851" max="14851" width="14.5546875" style="8" customWidth="1"/>
    <col min="14852" max="14852" width="9.44140625" style="8" customWidth="1"/>
    <col min="14853" max="14853" width="11.88671875" style="8" customWidth="1"/>
    <col min="14854" max="14854" width="12.44140625" style="8" customWidth="1"/>
    <col min="14855" max="14855" width="9.44140625" style="8" customWidth="1"/>
    <col min="14856" max="14856" width="11.33203125" style="8" customWidth="1"/>
    <col min="14857" max="14857" width="10.109375" style="8" customWidth="1"/>
    <col min="14858" max="14858" width="8.109375" style="8" customWidth="1"/>
    <col min="14859" max="14859" width="10.44140625" style="8" customWidth="1"/>
    <col min="14860" max="14860" width="9.6640625" style="8" customWidth="1"/>
    <col min="14861" max="14861" width="11.5546875" style="8" customWidth="1"/>
    <col min="14862" max="14862" width="9.33203125" style="8" customWidth="1"/>
    <col min="14863" max="14863" width="9.88671875" style="8" customWidth="1"/>
    <col min="14864" max="14864" width="8.44140625" style="8" customWidth="1"/>
    <col min="14865" max="14865" width="10.33203125" style="8" customWidth="1"/>
    <col min="14866" max="14866" width="8.88671875" style="8" customWidth="1"/>
    <col min="14867" max="14867" width="10.33203125" style="8" customWidth="1"/>
    <col min="14868" max="14868" width="10.44140625" style="8" customWidth="1"/>
    <col min="14869" max="14869" width="15" style="8" bestFit="1" customWidth="1"/>
    <col min="14870" max="14870" width="14" style="8" bestFit="1" customWidth="1"/>
    <col min="14871" max="14871" width="10.88671875" style="8" customWidth="1"/>
    <col min="14872" max="14873" width="11" style="8" customWidth="1"/>
    <col min="14874" max="14874" width="8.109375" style="8" customWidth="1"/>
    <col min="14875" max="14875" width="8.6640625" style="8" customWidth="1"/>
    <col min="14876" max="14876" width="14" style="8" bestFit="1" customWidth="1"/>
    <col min="14877" max="14878" width="15" style="8" bestFit="1" customWidth="1"/>
    <col min="14879" max="14879" width="14.33203125" style="8" customWidth="1"/>
    <col min="14880" max="14880" width="15" style="8" customWidth="1"/>
    <col min="14881" max="14881" width="13.44140625" style="8" customWidth="1"/>
    <col min="14882" max="15104" width="11.44140625" style="8"/>
    <col min="15105" max="15105" width="4" style="8" bestFit="1" customWidth="1"/>
    <col min="15106" max="15106" width="37.5546875" style="8" customWidth="1"/>
    <col min="15107" max="15107" width="14.5546875" style="8" customWidth="1"/>
    <col min="15108" max="15108" width="9.44140625" style="8" customWidth="1"/>
    <col min="15109" max="15109" width="11.88671875" style="8" customWidth="1"/>
    <col min="15110" max="15110" width="12.44140625" style="8" customWidth="1"/>
    <col min="15111" max="15111" width="9.44140625" style="8" customWidth="1"/>
    <col min="15112" max="15112" width="11.33203125" style="8" customWidth="1"/>
    <col min="15113" max="15113" width="10.109375" style="8" customWidth="1"/>
    <col min="15114" max="15114" width="8.109375" style="8" customWidth="1"/>
    <col min="15115" max="15115" width="10.44140625" style="8" customWidth="1"/>
    <col min="15116" max="15116" width="9.6640625" style="8" customWidth="1"/>
    <col min="15117" max="15117" width="11.5546875" style="8" customWidth="1"/>
    <col min="15118" max="15118" width="9.33203125" style="8" customWidth="1"/>
    <col min="15119" max="15119" width="9.88671875" style="8" customWidth="1"/>
    <col min="15120" max="15120" width="8.44140625" style="8" customWidth="1"/>
    <col min="15121" max="15121" width="10.33203125" style="8" customWidth="1"/>
    <col min="15122" max="15122" width="8.88671875" style="8" customWidth="1"/>
    <col min="15123" max="15123" width="10.33203125" style="8" customWidth="1"/>
    <col min="15124" max="15124" width="10.44140625" style="8" customWidth="1"/>
    <col min="15125" max="15125" width="15" style="8" bestFit="1" customWidth="1"/>
    <col min="15126" max="15126" width="14" style="8" bestFit="1" customWidth="1"/>
    <col min="15127" max="15127" width="10.88671875" style="8" customWidth="1"/>
    <col min="15128" max="15129" width="11" style="8" customWidth="1"/>
    <col min="15130" max="15130" width="8.109375" style="8" customWidth="1"/>
    <col min="15131" max="15131" width="8.6640625" style="8" customWidth="1"/>
    <col min="15132" max="15132" width="14" style="8" bestFit="1" customWidth="1"/>
    <col min="15133" max="15134" width="15" style="8" bestFit="1" customWidth="1"/>
    <col min="15135" max="15135" width="14.33203125" style="8" customWidth="1"/>
    <col min="15136" max="15136" width="15" style="8" customWidth="1"/>
    <col min="15137" max="15137" width="13.44140625" style="8" customWidth="1"/>
    <col min="15138" max="15360" width="11.44140625" style="8"/>
    <col min="15361" max="15361" width="4" style="8" bestFit="1" customWidth="1"/>
    <col min="15362" max="15362" width="37.5546875" style="8" customWidth="1"/>
    <col min="15363" max="15363" width="14.5546875" style="8" customWidth="1"/>
    <col min="15364" max="15364" width="9.44140625" style="8" customWidth="1"/>
    <col min="15365" max="15365" width="11.88671875" style="8" customWidth="1"/>
    <col min="15366" max="15366" width="12.44140625" style="8" customWidth="1"/>
    <col min="15367" max="15367" width="9.44140625" style="8" customWidth="1"/>
    <col min="15368" max="15368" width="11.33203125" style="8" customWidth="1"/>
    <col min="15369" max="15369" width="10.109375" style="8" customWidth="1"/>
    <col min="15370" max="15370" width="8.109375" style="8" customWidth="1"/>
    <col min="15371" max="15371" width="10.44140625" style="8" customWidth="1"/>
    <col min="15372" max="15372" width="9.6640625" style="8" customWidth="1"/>
    <col min="15373" max="15373" width="11.5546875" style="8" customWidth="1"/>
    <col min="15374" max="15374" width="9.33203125" style="8" customWidth="1"/>
    <col min="15375" max="15375" width="9.88671875" style="8" customWidth="1"/>
    <col min="15376" max="15376" width="8.44140625" style="8" customWidth="1"/>
    <col min="15377" max="15377" width="10.33203125" style="8" customWidth="1"/>
    <col min="15378" max="15378" width="8.88671875" style="8" customWidth="1"/>
    <col min="15379" max="15379" width="10.33203125" style="8" customWidth="1"/>
    <col min="15380" max="15380" width="10.44140625" style="8" customWidth="1"/>
    <col min="15381" max="15381" width="15" style="8" bestFit="1" customWidth="1"/>
    <col min="15382" max="15382" width="14" style="8" bestFit="1" customWidth="1"/>
    <col min="15383" max="15383" width="10.88671875" style="8" customWidth="1"/>
    <col min="15384" max="15385" width="11" style="8" customWidth="1"/>
    <col min="15386" max="15386" width="8.109375" style="8" customWidth="1"/>
    <col min="15387" max="15387" width="8.6640625" style="8" customWidth="1"/>
    <col min="15388" max="15388" width="14" style="8" bestFit="1" customWidth="1"/>
    <col min="15389" max="15390" width="15" style="8" bestFit="1" customWidth="1"/>
    <col min="15391" max="15391" width="14.33203125" style="8" customWidth="1"/>
    <col min="15392" max="15392" width="15" style="8" customWidth="1"/>
    <col min="15393" max="15393" width="13.44140625" style="8" customWidth="1"/>
    <col min="15394" max="15616" width="11.44140625" style="8"/>
    <col min="15617" max="15617" width="4" style="8" bestFit="1" customWidth="1"/>
    <col min="15618" max="15618" width="37.5546875" style="8" customWidth="1"/>
    <col min="15619" max="15619" width="14.5546875" style="8" customWidth="1"/>
    <col min="15620" max="15620" width="9.44140625" style="8" customWidth="1"/>
    <col min="15621" max="15621" width="11.88671875" style="8" customWidth="1"/>
    <col min="15622" max="15622" width="12.44140625" style="8" customWidth="1"/>
    <col min="15623" max="15623" width="9.44140625" style="8" customWidth="1"/>
    <col min="15624" max="15624" width="11.33203125" style="8" customWidth="1"/>
    <col min="15625" max="15625" width="10.109375" style="8" customWidth="1"/>
    <col min="15626" max="15626" width="8.109375" style="8" customWidth="1"/>
    <col min="15627" max="15627" width="10.44140625" style="8" customWidth="1"/>
    <col min="15628" max="15628" width="9.6640625" style="8" customWidth="1"/>
    <col min="15629" max="15629" width="11.5546875" style="8" customWidth="1"/>
    <col min="15630" max="15630" width="9.33203125" style="8" customWidth="1"/>
    <col min="15631" max="15631" width="9.88671875" style="8" customWidth="1"/>
    <col min="15632" max="15632" width="8.44140625" style="8" customWidth="1"/>
    <col min="15633" max="15633" width="10.33203125" style="8" customWidth="1"/>
    <col min="15634" max="15634" width="8.88671875" style="8" customWidth="1"/>
    <col min="15635" max="15635" width="10.33203125" style="8" customWidth="1"/>
    <col min="15636" max="15636" width="10.44140625" style="8" customWidth="1"/>
    <col min="15637" max="15637" width="15" style="8" bestFit="1" customWidth="1"/>
    <col min="15638" max="15638" width="14" style="8" bestFit="1" customWidth="1"/>
    <col min="15639" max="15639" width="10.88671875" style="8" customWidth="1"/>
    <col min="15640" max="15641" width="11" style="8" customWidth="1"/>
    <col min="15642" max="15642" width="8.109375" style="8" customWidth="1"/>
    <col min="15643" max="15643" width="8.6640625" style="8" customWidth="1"/>
    <col min="15644" max="15644" width="14" style="8" bestFit="1" customWidth="1"/>
    <col min="15645" max="15646" width="15" style="8" bestFit="1" customWidth="1"/>
    <col min="15647" max="15647" width="14.33203125" style="8" customWidth="1"/>
    <col min="15648" max="15648" width="15" style="8" customWidth="1"/>
    <col min="15649" max="15649" width="13.44140625" style="8" customWidth="1"/>
    <col min="15650" max="15872" width="11.44140625" style="8"/>
    <col min="15873" max="15873" width="4" style="8" bestFit="1" customWidth="1"/>
    <col min="15874" max="15874" width="37.5546875" style="8" customWidth="1"/>
    <col min="15875" max="15875" width="14.5546875" style="8" customWidth="1"/>
    <col min="15876" max="15876" width="9.44140625" style="8" customWidth="1"/>
    <col min="15877" max="15877" width="11.88671875" style="8" customWidth="1"/>
    <col min="15878" max="15878" width="12.44140625" style="8" customWidth="1"/>
    <col min="15879" max="15879" width="9.44140625" style="8" customWidth="1"/>
    <col min="15880" max="15880" width="11.33203125" style="8" customWidth="1"/>
    <col min="15881" max="15881" width="10.109375" style="8" customWidth="1"/>
    <col min="15882" max="15882" width="8.109375" style="8" customWidth="1"/>
    <col min="15883" max="15883" width="10.44140625" style="8" customWidth="1"/>
    <col min="15884" max="15884" width="9.6640625" style="8" customWidth="1"/>
    <col min="15885" max="15885" width="11.5546875" style="8" customWidth="1"/>
    <col min="15886" max="15886" width="9.33203125" style="8" customWidth="1"/>
    <col min="15887" max="15887" width="9.88671875" style="8" customWidth="1"/>
    <col min="15888" max="15888" width="8.44140625" style="8" customWidth="1"/>
    <col min="15889" max="15889" width="10.33203125" style="8" customWidth="1"/>
    <col min="15890" max="15890" width="8.88671875" style="8" customWidth="1"/>
    <col min="15891" max="15891" width="10.33203125" style="8" customWidth="1"/>
    <col min="15892" max="15892" width="10.44140625" style="8" customWidth="1"/>
    <col min="15893" max="15893" width="15" style="8" bestFit="1" customWidth="1"/>
    <col min="15894" max="15894" width="14" style="8" bestFit="1" customWidth="1"/>
    <col min="15895" max="15895" width="10.88671875" style="8" customWidth="1"/>
    <col min="15896" max="15897" width="11" style="8" customWidth="1"/>
    <col min="15898" max="15898" width="8.109375" style="8" customWidth="1"/>
    <col min="15899" max="15899" width="8.6640625" style="8" customWidth="1"/>
    <col min="15900" max="15900" width="14" style="8" bestFit="1" customWidth="1"/>
    <col min="15901" max="15902" width="15" style="8" bestFit="1" customWidth="1"/>
    <col min="15903" max="15903" width="14.33203125" style="8" customWidth="1"/>
    <col min="15904" max="15904" width="15" style="8" customWidth="1"/>
    <col min="15905" max="15905" width="13.44140625" style="8" customWidth="1"/>
    <col min="15906" max="16128" width="11.44140625" style="8"/>
    <col min="16129" max="16129" width="4" style="8" bestFit="1" customWidth="1"/>
    <col min="16130" max="16130" width="37.5546875" style="8" customWidth="1"/>
    <col min="16131" max="16131" width="14.5546875" style="8" customWidth="1"/>
    <col min="16132" max="16132" width="9.44140625" style="8" customWidth="1"/>
    <col min="16133" max="16133" width="11.88671875" style="8" customWidth="1"/>
    <col min="16134" max="16134" width="12.44140625" style="8" customWidth="1"/>
    <col min="16135" max="16135" width="9.44140625" style="8" customWidth="1"/>
    <col min="16136" max="16136" width="11.33203125" style="8" customWidth="1"/>
    <col min="16137" max="16137" width="10.109375" style="8" customWidth="1"/>
    <col min="16138" max="16138" width="8.109375" style="8" customWidth="1"/>
    <col min="16139" max="16139" width="10.44140625" style="8" customWidth="1"/>
    <col min="16140" max="16140" width="9.6640625" style="8" customWidth="1"/>
    <col min="16141" max="16141" width="11.5546875" style="8" customWidth="1"/>
    <col min="16142" max="16142" width="9.33203125" style="8" customWidth="1"/>
    <col min="16143" max="16143" width="9.88671875" style="8" customWidth="1"/>
    <col min="16144" max="16144" width="8.44140625" style="8" customWidth="1"/>
    <col min="16145" max="16145" width="10.33203125" style="8" customWidth="1"/>
    <col min="16146" max="16146" width="8.88671875" style="8" customWidth="1"/>
    <col min="16147" max="16147" width="10.33203125" style="8" customWidth="1"/>
    <col min="16148" max="16148" width="10.44140625" style="8" customWidth="1"/>
    <col min="16149" max="16149" width="15" style="8" bestFit="1" customWidth="1"/>
    <col min="16150" max="16150" width="14" style="8" bestFit="1" customWidth="1"/>
    <col min="16151" max="16151" width="10.88671875" style="8" customWidth="1"/>
    <col min="16152" max="16153" width="11" style="8" customWidth="1"/>
    <col min="16154" max="16154" width="8.109375" style="8" customWidth="1"/>
    <col min="16155" max="16155" width="8.6640625" style="8" customWidth="1"/>
    <col min="16156" max="16156" width="14" style="8" bestFit="1" customWidth="1"/>
    <col min="16157" max="16158" width="15" style="8" bestFit="1" customWidth="1"/>
    <col min="16159" max="16159" width="14.33203125" style="8" customWidth="1"/>
    <col min="16160" max="16160" width="15" style="8" customWidth="1"/>
    <col min="16161" max="16161" width="13.44140625" style="8" customWidth="1"/>
    <col min="16162" max="16384" width="11.44140625" style="8"/>
  </cols>
  <sheetData>
    <row r="1" spans="1:42" ht="15.75" customHeight="1" x14ac:dyDescent="0.3">
      <c r="A1" s="486" t="s">
        <v>45</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row>
    <row r="2" spans="1:42" ht="15.75" customHeight="1" x14ac:dyDescent="0.25">
      <c r="A2" s="487" t="s">
        <v>80</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row>
    <row r="3" spans="1:42" ht="15.75" customHeight="1" x14ac:dyDescent="0.25">
      <c r="A3" s="488" t="s">
        <v>87</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row>
    <row r="4" spans="1:42" ht="15.75" customHeight="1" x14ac:dyDescent="0.3">
      <c r="A4" s="488" t="s">
        <v>298</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112"/>
      <c r="AH4" s="112"/>
    </row>
    <row r="5" spans="1:42" ht="17.399999999999999" x14ac:dyDescent="0.25">
      <c r="A5" s="489"/>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113"/>
      <c r="AH5" s="113"/>
    </row>
    <row r="6" spans="1:42" s="11" customFormat="1" ht="29.25" customHeight="1" x14ac:dyDescent="0.25">
      <c r="A6" s="498" t="s">
        <v>88</v>
      </c>
      <c r="B6" s="499"/>
      <c r="C6" s="496" t="s">
        <v>89</v>
      </c>
      <c r="D6" s="497"/>
      <c r="E6" s="491" t="s">
        <v>90</v>
      </c>
      <c r="F6" s="498" t="s">
        <v>91</v>
      </c>
      <c r="G6" s="500"/>
      <c r="H6" s="500"/>
      <c r="I6" s="500"/>
      <c r="J6" s="500"/>
      <c r="K6" s="500"/>
      <c r="L6" s="500"/>
      <c r="M6" s="500"/>
      <c r="N6" s="500"/>
      <c r="O6" s="500"/>
      <c r="P6" s="500"/>
      <c r="Q6" s="500"/>
      <c r="R6" s="500"/>
      <c r="S6" s="500"/>
      <c r="T6" s="499"/>
      <c r="U6" s="501" t="s">
        <v>92</v>
      </c>
      <c r="V6" s="501"/>
      <c r="W6" s="501"/>
      <c r="X6" s="501"/>
      <c r="Y6" s="501"/>
      <c r="Z6" s="501"/>
      <c r="AA6" s="501"/>
      <c r="AB6" s="501"/>
      <c r="AC6" s="501"/>
      <c r="AD6" s="501"/>
      <c r="AE6" s="490" t="s">
        <v>44</v>
      </c>
      <c r="AF6" s="490" t="s">
        <v>35</v>
      </c>
      <c r="AG6" s="10"/>
      <c r="AH6" s="10"/>
      <c r="AI6" s="10"/>
    </row>
    <row r="7" spans="1:42" s="11" customFormat="1" ht="40.5" customHeight="1" x14ac:dyDescent="0.25">
      <c r="A7" s="491" t="s">
        <v>23</v>
      </c>
      <c r="B7" s="491" t="s">
        <v>93</v>
      </c>
      <c r="C7" s="484" t="s">
        <v>94</v>
      </c>
      <c r="D7" s="485"/>
      <c r="E7" s="492"/>
      <c r="F7" s="496" t="s">
        <v>95</v>
      </c>
      <c r="G7" s="497"/>
      <c r="H7" s="491" t="s">
        <v>96</v>
      </c>
      <c r="I7" s="496" t="s">
        <v>97</v>
      </c>
      <c r="J7" s="497"/>
      <c r="K7" s="496" t="s">
        <v>98</v>
      </c>
      <c r="L7" s="497"/>
      <c r="M7" s="484" t="s">
        <v>99</v>
      </c>
      <c r="N7" s="485"/>
      <c r="O7" s="496" t="s">
        <v>100</v>
      </c>
      <c r="P7" s="497"/>
      <c r="Q7" s="484" t="s">
        <v>101</v>
      </c>
      <c r="R7" s="485"/>
      <c r="S7" s="513" t="s">
        <v>102</v>
      </c>
      <c r="T7" s="513"/>
      <c r="U7" s="491" t="s">
        <v>103</v>
      </c>
      <c r="V7" s="491" t="s">
        <v>104</v>
      </c>
      <c r="W7" s="491" t="s">
        <v>105</v>
      </c>
      <c r="X7" s="491" t="s">
        <v>106</v>
      </c>
      <c r="Y7" s="491" t="s">
        <v>107</v>
      </c>
      <c r="Z7" s="484" t="s">
        <v>108</v>
      </c>
      <c r="AA7" s="485"/>
      <c r="AB7" s="502" t="s">
        <v>109</v>
      </c>
      <c r="AC7" s="503"/>
      <c r="AD7" s="504"/>
      <c r="AE7" s="490"/>
      <c r="AF7" s="490"/>
    </row>
    <row r="8" spans="1:42" s="11" customFormat="1" ht="25.2" customHeight="1" x14ac:dyDescent="0.25">
      <c r="A8" s="492"/>
      <c r="B8" s="492"/>
      <c r="C8" s="494"/>
      <c r="D8" s="495"/>
      <c r="E8" s="492"/>
      <c r="F8" s="498" t="s">
        <v>110</v>
      </c>
      <c r="G8" s="499"/>
      <c r="H8" s="492"/>
      <c r="I8" s="496" t="s">
        <v>111</v>
      </c>
      <c r="J8" s="497"/>
      <c r="K8" s="496" t="s">
        <v>112</v>
      </c>
      <c r="L8" s="497"/>
      <c r="M8" s="494"/>
      <c r="N8" s="495"/>
      <c r="O8" s="496" t="s">
        <v>113</v>
      </c>
      <c r="P8" s="497"/>
      <c r="Q8" s="494"/>
      <c r="R8" s="495"/>
      <c r="S8" s="513"/>
      <c r="T8" s="513"/>
      <c r="U8" s="511"/>
      <c r="V8" s="511"/>
      <c r="W8" s="511"/>
      <c r="X8" s="511"/>
      <c r="Y8" s="511"/>
      <c r="Z8" s="494"/>
      <c r="AA8" s="495"/>
      <c r="AB8" s="505"/>
      <c r="AC8" s="506"/>
      <c r="AD8" s="507"/>
      <c r="AE8" s="490"/>
      <c r="AF8" s="490"/>
    </row>
    <row r="9" spans="1:42" s="11" customFormat="1" x14ac:dyDescent="0.25">
      <c r="A9" s="493"/>
      <c r="B9" s="493"/>
      <c r="C9" s="114" t="s">
        <v>114</v>
      </c>
      <c r="D9" s="115" t="s">
        <v>10</v>
      </c>
      <c r="E9" s="493"/>
      <c r="F9" s="115" t="s">
        <v>115</v>
      </c>
      <c r="G9" s="116" t="s">
        <v>10</v>
      </c>
      <c r="H9" s="493"/>
      <c r="I9" s="115" t="s">
        <v>115</v>
      </c>
      <c r="J9" s="116" t="s">
        <v>10</v>
      </c>
      <c r="K9" s="115" t="s">
        <v>115</v>
      </c>
      <c r="L9" s="116" t="s">
        <v>10</v>
      </c>
      <c r="M9" s="115" t="s">
        <v>115</v>
      </c>
      <c r="N9" s="116" t="s">
        <v>10</v>
      </c>
      <c r="O9" s="115" t="s">
        <v>115</v>
      </c>
      <c r="P9" s="116" t="s">
        <v>10</v>
      </c>
      <c r="Q9" s="115" t="s">
        <v>115</v>
      </c>
      <c r="R9" s="116" t="s">
        <v>10</v>
      </c>
      <c r="S9" s="115" t="s">
        <v>115</v>
      </c>
      <c r="T9" s="116" t="s">
        <v>10</v>
      </c>
      <c r="U9" s="512"/>
      <c r="V9" s="512"/>
      <c r="W9" s="512"/>
      <c r="X9" s="512"/>
      <c r="Y9" s="512"/>
      <c r="Z9" s="115" t="s">
        <v>36</v>
      </c>
      <c r="AA9" s="116" t="s">
        <v>37</v>
      </c>
      <c r="AB9" s="115" t="s">
        <v>116</v>
      </c>
      <c r="AC9" s="115" t="s">
        <v>117</v>
      </c>
      <c r="AD9" s="115" t="s">
        <v>118</v>
      </c>
      <c r="AE9" s="490"/>
      <c r="AF9" s="490"/>
    </row>
    <row r="10" spans="1:42" s="51" customFormat="1" ht="30" customHeight="1" x14ac:dyDescent="0.25">
      <c r="A10" s="408" t="s">
        <v>119</v>
      </c>
      <c r="B10" s="514"/>
      <c r="C10" s="9"/>
      <c r="D10" s="117"/>
      <c r="E10" s="117"/>
      <c r="F10" s="118"/>
      <c r="G10" s="118"/>
      <c r="H10" s="118"/>
      <c r="I10" s="118"/>
      <c r="J10" s="118"/>
      <c r="K10" s="118"/>
      <c r="L10" s="118"/>
      <c r="M10" s="118"/>
      <c r="N10" s="118"/>
      <c r="O10" s="118"/>
      <c r="P10" s="118"/>
      <c r="Q10" s="118"/>
      <c r="R10" s="118"/>
      <c r="S10" s="119"/>
      <c r="T10" s="119"/>
      <c r="U10" s="120"/>
      <c r="V10" s="120"/>
      <c r="W10" s="121"/>
      <c r="X10" s="120"/>
      <c r="Y10" s="120"/>
      <c r="Z10" s="122"/>
      <c r="AA10" s="122"/>
      <c r="AB10" s="9"/>
      <c r="AC10" s="9"/>
      <c r="AD10" s="9"/>
      <c r="AE10" s="117"/>
      <c r="AF10" s="123"/>
      <c r="AG10" s="124"/>
      <c r="AH10" s="125"/>
      <c r="AI10" s="117"/>
      <c r="AJ10" s="124"/>
      <c r="AK10" s="124"/>
      <c r="AL10" s="124"/>
      <c r="AM10" s="124"/>
      <c r="AN10" s="124"/>
      <c r="AO10" s="124"/>
      <c r="AP10" s="124"/>
    </row>
    <row r="11" spans="1:42" s="52" customFormat="1" ht="171.6" x14ac:dyDescent="0.25">
      <c r="A11" s="126">
        <v>1</v>
      </c>
      <c r="B11" s="127" t="s">
        <v>120</v>
      </c>
      <c r="C11" s="128" t="s">
        <v>259</v>
      </c>
      <c r="D11" s="129"/>
      <c r="E11" s="130" t="s">
        <v>122</v>
      </c>
      <c r="F11" s="131">
        <v>42213</v>
      </c>
      <c r="G11" s="131">
        <v>42159</v>
      </c>
      <c r="H11" s="131">
        <v>42180</v>
      </c>
      <c r="I11" s="131">
        <v>42279</v>
      </c>
      <c r="J11" s="131">
        <v>42279</v>
      </c>
      <c r="K11" s="131">
        <v>42313</v>
      </c>
      <c r="L11" s="132">
        <v>42341</v>
      </c>
      <c r="M11" s="131">
        <v>42331</v>
      </c>
      <c r="N11" s="132">
        <v>42368</v>
      </c>
      <c r="O11" s="131">
        <v>42331</v>
      </c>
      <c r="P11" s="132">
        <v>42382</v>
      </c>
      <c r="Q11" s="131">
        <v>42340</v>
      </c>
      <c r="R11" s="132">
        <v>42405</v>
      </c>
      <c r="S11" s="131">
        <v>42353</v>
      </c>
      <c r="T11" s="133">
        <v>42506</v>
      </c>
      <c r="U11" s="134">
        <v>14012553.960000001</v>
      </c>
      <c r="V11" s="134">
        <f>+U11/20</f>
        <v>700627.69800000009</v>
      </c>
      <c r="W11" s="135" t="s">
        <v>123</v>
      </c>
      <c r="X11" s="136" t="s">
        <v>124</v>
      </c>
      <c r="Y11" s="137"/>
      <c r="Z11" s="103"/>
      <c r="AA11" s="103"/>
      <c r="AB11" s="134">
        <v>14012553.960000001</v>
      </c>
      <c r="AC11" s="134">
        <v>0</v>
      </c>
      <c r="AD11" s="134">
        <f>+AB11+AC11</f>
        <v>14012553.960000001</v>
      </c>
      <c r="AE11" s="138">
        <v>26</v>
      </c>
      <c r="AF11" s="139" t="s">
        <v>125</v>
      </c>
      <c r="AG11" s="140"/>
      <c r="AH11" s="141"/>
      <c r="AI11" s="142"/>
      <c r="AJ11" s="140"/>
      <c r="AK11" s="140"/>
      <c r="AL11" s="140"/>
      <c r="AM11" s="140"/>
      <c r="AN11" s="140"/>
      <c r="AO11" s="140"/>
      <c r="AP11" s="140"/>
    </row>
    <row r="12" spans="1:42" s="52" customFormat="1" ht="174.6" customHeight="1" x14ac:dyDescent="0.25">
      <c r="A12" s="126">
        <v>2</v>
      </c>
      <c r="B12" s="127" t="s">
        <v>126</v>
      </c>
      <c r="C12" s="128" t="s">
        <v>121</v>
      </c>
      <c r="D12" s="129"/>
      <c r="E12" s="130" t="s">
        <v>122</v>
      </c>
      <c r="F12" s="131">
        <v>42968</v>
      </c>
      <c r="G12" s="131">
        <v>43034</v>
      </c>
      <c r="H12" s="131">
        <v>43053</v>
      </c>
      <c r="I12" s="131">
        <v>43119</v>
      </c>
      <c r="J12" s="131"/>
      <c r="K12" s="131">
        <v>43168</v>
      </c>
      <c r="L12" s="132"/>
      <c r="M12" s="131">
        <v>43189</v>
      </c>
      <c r="N12" s="132"/>
      <c r="O12" s="131">
        <v>43200</v>
      </c>
      <c r="P12" s="132"/>
      <c r="Q12" s="131">
        <v>43222</v>
      </c>
      <c r="R12" s="132"/>
      <c r="S12" s="131">
        <v>43234</v>
      </c>
      <c r="T12" s="133"/>
      <c r="U12" s="134">
        <v>8000000</v>
      </c>
      <c r="V12" s="134">
        <f>+U12/20</f>
        <v>400000</v>
      </c>
      <c r="W12" s="135"/>
      <c r="X12" s="136"/>
      <c r="Y12" s="137"/>
      <c r="Z12" s="103"/>
      <c r="AA12" s="103"/>
      <c r="AB12" s="134">
        <v>8000000</v>
      </c>
      <c r="AC12" s="134">
        <v>0</v>
      </c>
      <c r="AD12" s="134">
        <f>+AB12+AC12</f>
        <v>8000000</v>
      </c>
      <c r="AE12" s="138">
        <v>25</v>
      </c>
      <c r="AF12" s="139" t="s">
        <v>268</v>
      </c>
      <c r="AG12" s="140"/>
      <c r="AH12" s="141"/>
      <c r="AI12" s="140"/>
      <c r="AJ12" s="140"/>
      <c r="AK12" s="140"/>
      <c r="AL12" s="140"/>
      <c r="AM12" s="140"/>
      <c r="AN12" s="140"/>
      <c r="AO12" s="140"/>
      <c r="AP12" s="140"/>
    </row>
    <row r="13" spans="1:42" s="147" customFormat="1" ht="28.5" customHeight="1" x14ac:dyDescent="0.25">
      <c r="A13" s="434" t="s">
        <v>127</v>
      </c>
      <c r="B13" s="471"/>
      <c r="C13" s="143"/>
      <c r="D13" s="144"/>
      <c r="E13" s="144"/>
      <c r="F13" s="144"/>
      <c r="G13" s="144"/>
      <c r="H13" s="144"/>
      <c r="I13" s="144"/>
      <c r="J13" s="144"/>
      <c r="K13" s="144"/>
      <c r="L13" s="144"/>
      <c r="M13" s="144"/>
      <c r="N13" s="144"/>
      <c r="O13" s="144"/>
      <c r="P13" s="144"/>
      <c r="Q13" s="144"/>
      <c r="R13" s="144"/>
      <c r="S13" s="144"/>
      <c r="T13" s="144"/>
      <c r="U13" s="21">
        <f>SUM(U11:U12)</f>
        <v>22012553.960000001</v>
      </c>
      <c r="V13" s="21">
        <f>SUM(V11:V12)</f>
        <v>1100627.6980000001</v>
      </c>
      <c r="W13" s="21"/>
      <c r="X13" s="21">
        <f t="shared" ref="X13:AD13" si="0">SUM(X11:X12)</f>
        <v>0</v>
      </c>
      <c r="Y13" s="21">
        <f t="shared" si="0"/>
        <v>0</v>
      </c>
      <c r="Z13" s="21">
        <f t="shared" si="0"/>
        <v>0</v>
      </c>
      <c r="AA13" s="21">
        <f t="shared" si="0"/>
        <v>0</v>
      </c>
      <c r="AB13" s="21">
        <f t="shared" si="0"/>
        <v>22012553.960000001</v>
      </c>
      <c r="AC13" s="21">
        <f t="shared" si="0"/>
        <v>0</v>
      </c>
      <c r="AD13" s="21">
        <f t="shared" si="0"/>
        <v>22012553.960000001</v>
      </c>
      <c r="AE13" s="145"/>
      <c r="AF13" s="146"/>
      <c r="AH13" s="141"/>
    </row>
    <row r="14" spans="1:42" s="51" customFormat="1" ht="61.5" customHeight="1" x14ac:dyDescent="0.25">
      <c r="A14" s="515" t="s">
        <v>128</v>
      </c>
      <c r="B14" s="516"/>
      <c r="C14" s="484" t="s">
        <v>94</v>
      </c>
      <c r="D14" s="485"/>
      <c r="E14" s="513" t="s">
        <v>90</v>
      </c>
      <c r="F14" s="484" t="s">
        <v>289</v>
      </c>
      <c r="G14" s="485"/>
      <c r="H14" s="536" t="s">
        <v>292</v>
      </c>
      <c r="I14" s="538"/>
      <c r="J14" s="539"/>
      <c r="K14" s="539"/>
      <c r="L14" s="539"/>
      <c r="M14" s="539"/>
      <c r="N14" s="539"/>
      <c r="O14" s="539"/>
      <c r="P14" s="539"/>
      <c r="Q14" s="539"/>
      <c r="R14" s="540"/>
      <c r="S14" s="484" t="s">
        <v>102</v>
      </c>
      <c r="T14" s="485"/>
      <c r="U14" s="120"/>
      <c r="V14" s="120"/>
      <c r="W14" s="121"/>
      <c r="X14" s="120"/>
      <c r="Y14" s="120"/>
      <c r="Z14" s="122"/>
      <c r="AA14" s="122"/>
      <c r="AB14" s="9"/>
      <c r="AC14" s="9"/>
      <c r="AD14" s="9"/>
      <c r="AE14" s="117"/>
      <c r="AF14" s="123"/>
      <c r="AG14" s="124"/>
      <c r="AH14" s="125"/>
      <c r="AI14" s="117"/>
      <c r="AJ14" s="124"/>
      <c r="AK14" s="124"/>
      <c r="AL14" s="124"/>
      <c r="AM14" s="124"/>
      <c r="AN14" s="124"/>
      <c r="AO14" s="124"/>
      <c r="AP14" s="124"/>
    </row>
    <row r="15" spans="1:42" s="51" customFormat="1" ht="30" customHeight="1" x14ac:dyDescent="0.25">
      <c r="A15" s="517"/>
      <c r="B15" s="518"/>
      <c r="C15" s="382" t="s">
        <v>114</v>
      </c>
      <c r="D15" s="382" t="s">
        <v>10</v>
      </c>
      <c r="E15" s="513"/>
      <c r="F15" s="382" t="s">
        <v>290</v>
      </c>
      <c r="G15" s="382" t="s">
        <v>291</v>
      </c>
      <c r="H15" s="537"/>
      <c r="I15" s="541"/>
      <c r="J15" s="542"/>
      <c r="K15" s="542"/>
      <c r="L15" s="542"/>
      <c r="M15" s="542"/>
      <c r="N15" s="542"/>
      <c r="O15" s="542"/>
      <c r="P15" s="542"/>
      <c r="Q15" s="542"/>
      <c r="R15" s="495"/>
      <c r="S15" s="383" t="s">
        <v>115</v>
      </c>
      <c r="T15" s="116" t="s">
        <v>10</v>
      </c>
      <c r="U15" s="120"/>
      <c r="V15" s="120"/>
      <c r="W15" s="121"/>
      <c r="X15" s="120"/>
      <c r="Y15" s="120"/>
      <c r="Z15" s="122"/>
      <c r="AA15" s="122"/>
      <c r="AB15" s="9"/>
      <c r="AC15" s="9"/>
      <c r="AD15" s="9"/>
      <c r="AE15" s="117"/>
      <c r="AF15" s="123"/>
      <c r="AG15" s="124"/>
      <c r="AH15" s="125"/>
      <c r="AI15" s="117"/>
      <c r="AJ15" s="124"/>
      <c r="AK15" s="124"/>
      <c r="AL15" s="124"/>
      <c r="AM15" s="124"/>
      <c r="AN15" s="124"/>
      <c r="AO15" s="124"/>
      <c r="AP15" s="124"/>
    </row>
    <row r="16" spans="1:42" s="52" customFormat="1" ht="181.95" customHeight="1" x14ac:dyDescent="0.25">
      <c r="A16" s="126">
        <v>3</v>
      </c>
      <c r="B16" s="127" t="s">
        <v>129</v>
      </c>
      <c r="C16" s="384" t="s">
        <v>130</v>
      </c>
      <c r="D16" s="385"/>
      <c r="E16" s="386" t="s">
        <v>122</v>
      </c>
      <c r="F16" s="387">
        <v>43024</v>
      </c>
      <c r="G16" s="387">
        <v>43024</v>
      </c>
      <c r="H16" s="388">
        <v>43053</v>
      </c>
      <c r="I16" s="508" t="s">
        <v>131</v>
      </c>
      <c r="J16" s="509"/>
      <c r="K16" s="509"/>
      <c r="L16" s="509"/>
      <c r="M16" s="509"/>
      <c r="N16" s="509"/>
      <c r="O16" s="509"/>
      <c r="P16" s="509"/>
      <c r="Q16" s="509"/>
      <c r="R16" s="510"/>
      <c r="S16" s="149">
        <v>43038</v>
      </c>
      <c r="T16" s="133">
        <v>43089</v>
      </c>
      <c r="U16" s="134">
        <v>400000</v>
      </c>
      <c r="V16" s="134">
        <f>+U16/20</f>
        <v>20000</v>
      </c>
      <c r="W16" s="135" t="s">
        <v>269</v>
      </c>
      <c r="X16" s="136" t="s">
        <v>270</v>
      </c>
      <c r="Y16" s="137"/>
      <c r="Z16" s="103"/>
      <c r="AA16" s="103"/>
      <c r="AB16" s="134">
        <v>400000</v>
      </c>
      <c r="AC16" s="134">
        <v>0</v>
      </c>
      <c r="AD16" s="134">
        <f>+AB16+AC16</f>
        <v>400000</v>
      </c>
      <c r="AE16" s="138">
        <v>31</v>
      </c>
      <c r="AF16" s="389" t="s">
        <v>293</v>
      </c>
      <c r="AG16" s="140"/>
      <c r="AH16" s="140"/>
      <c r="AI16" s="140"/>
      <c r="AJ16" s="140"/>
      <c r="AK16" s="140"/>
      <c r="AL16" s="140"/>
      <c r="AM16" s="140"/>
      <c r="AN16" s="140"/>
      <c r="AO16" s="140"/>
      <c r="AP16" s="140"/>
    </row>
    <row r="17" spans="1:42" s="52" customFormat="1" ht="181.95" customHeight="1" x14ac:dyDescent="0.25">
      <c r="A17" s="126">
        <v>4</v>
      </c>
      <c r="B17" s="127" t="s">
        <v>132</v>
      </c>
      <c r="C17" s="148" t="s">
        <v>133</v>
      </c>
      <c r="D17" s="129"/>
      <c r="E17" s="130" t="s">
        <v>122</v>
      </c>
      <c r="F17" s="149">
        <v>43024</v>
      </c>
      <c r="G17" s="149">
        <v>43024</v>
      </c>
      <c r="H17" s="131">
        <v>43053</v>
      </c>
      <c r="I17" s="508" t="s">
        <v>131</v>
      </c>
      <c r="J17" s="509"/>
      <c r="K17" s="509"/>
      <c r="L17" s="509"/>
      <c r="M17" s="509"/>
      <c r="N17" s="509"/>
      <c r="O17" s="509"/>
      <c r="P17" s="509"/>
      <c r="Q17" s="509"/>
      <c r="R17" s="510"/>
      <c r="S17" s="149">
        <v>43038</v>
      </c>
      <c r="T17" s="133">
        <v>43089</v>
      </c>
      <c r="U17" s="134">
        <v>400000</v>
      </c>
      <c r="V17" s="134">
        <f>+U17/20</f>
        <v>20000</v>
      </c>
      <c r="W17" s="135" t="s">
        <v>271</v>
      </c>
      <c r="X17" s="136" t="s">
        <v>272</v>
      </c>
      <c r="Y17" s="137"/>
      <c r="Z17" s="103"/>
      <c r="AA17" s="103"/>
      <c r="AB17" s="134">
        <v>400000</v>
      </c>
      <c r="AC17" s="134">
        <v>0</v>
      </c>
      <c r="AD17" s="134">
        <f>+AB17+AC17</f>
        <v>400000</v>
      </c>
      <c r="AE17" s="138">
        <v>31</v>
      </c>
      <c r="AF17" s="389" t="s">
        <v>293</v>
      </c>
      <c r="AG17" s="140"/>
      <c r="AH17" s="140"/>
      <c r="AI17" s="142"/>
      <c r="AJ17" s="140"/>
      <c r="AK17" s="140"/>
      <c r="AL17" s="140"/>
      <c r="AM17" s="140"/>
      <c r="AN17" s="140"/>
      <c r="AO17" s="140"/>
      <c r="AP17" s="140"/>
    </row>
    <row r="18" spans="1:42" s="52" customFormat="1" ht="181.95" customHeight="1" x14ac:dyDescent="0.25">
      <c r="A18" s="126">
        <v>5</v>
      </c>
      <c r="B18" s="127" t="s">
        <v>134</v>
      </c>
      <c r="C18" s="148" t="s">
        <v>135</v>
      </c>
      <c r="D18" s="129"/>
      <c r="E18" s="130" t="s">
        <v>122</v>
      </c>
      <c r="F18" s="149">
        <v>43024</v>
      </c>
      <c r="G18" s="149">
        <v>43024</v>
      </c>
      <c r="H18" s="131">
        <v>43053</v>
      </c>
      <c r="I18" s="508" t="s">
        <v>131</v>
      </c>
      <c r="J18" s="509"/>
      <c r="K18" s="509"/>
      <c r="L18" s="509"/>
      <c r="M18" s="509"/>
      <c r="N18" s="509"/>
      <c r="O18" s="509"/>
      <c r="P18" s="509"/>
      <c r="Q18" s="509"/>
      <c r="R18" s="510"/>
      <c r="S18" s="149">
        <v>43038</v>
      </c>
      <c r="T18" s="133">
        <v>43089</v>
      </c>
      <c r="U18" s="134">
        <v>400000</v>
      </c>
      <c r="V18" s="134">
        <f>+U18/20</f>
        <v>20000</v>
      </c>
      <c r="W18" s="135" t="s">
        <v>273</v>
      </c>
      <c r="X18" s="136" t="s">
        <v>274</v>
      </c>
      <c r="Y18" s="137"/>
      <c r="Z18" s="103"/>
      <c r="AA18" s="103"/>
      <c r="AB18" s="134">
        <v>400000</v>
      </c>
      <c r="AC18" s="134">
        <v>0</v>
      </c>
      <c r="AD18" s="134">
        <f>+AB18+AC18</f>
        <v>400000</v>
      </c>
      <c r="AE18" s="138">
        <v>31</v>
      </c>
      <c r="AF18" s="389" t="s">
        <v>293</v>
      </c>
      <c r="AG18" s="140"/>
      <c r="AH18" s="140"/>
      <c r="AI18" s="140"/>
      <c r="AJ18" s="140"/>
      <c r="AK18" s="140"/>
      <c r="AL18" s="140"/>
      <c r="AM18" s="140"/>
      <c r="AN18" s="140"/>
      <c r="AO18" s="140"/>
      <c r="AP18" s="140"/>
    </row>
    <row r="19" spans="1:42" s="52" customFormat="1" ht="181.95" customHeight="1" x14ac:dyDescent="0.25">
      <c r="A19" s="126">
        <v>6</v>
      </c>
      <c r="B19" s="127" t="s">
        <v>136</v>
      </c>
      <c r="C19" s="148" t="s">
        <v>137</v>
      </c>
      <c r="D19" s="129"/>
      <c r="E19" s="130" t="s">
        <v>122</v>
      </c>
      <c r="F19" s="149">
        <v>43024</v>
      </c>
      <c r="G19" s="149">
        <v>43024</v>
      </c>
      <c r="H19" s="131">
        <v>43053</v>
      </c>
      <c r="I19" s="508" t="s">
        <v>131</v>
      </c>
      <c r="J19" s="509"/>
      <c r="K19" s="509"/>
      <c r="L19" s="509"/>
      <c r="M19" s="509"/>
      <c r="N19" s="509"/>
      <c r="O19" s="509"/>
      <c r="P19" s="509"/>
      <c r="Q19" s="509"/>
      <c r="R19" s="510"/>
      <c r="S19" s="149">
        <v>43038</v>
      </c>
      <c r="T19" s="133">
        <v>43089</v>
      </c>
      <c r="U19" s="134">
        <v>400000</v>
      </c>
      <c r="V19" s="134">
        <f>+U19/20</f>
        <v>20000</v>
      </c>
      <c r="W19" s="135" t="s">
        <v>275</v>
      </c>
      <c r="X19" s="136" t="s">
        <v>276</v>
      </c>
      <c r="Y19" s="137"/>
      <c r="Z19" s="103"/>
      <c r="AA19" s="103"/>
      <c r="AB19" s="134">
        <v>400000</v>
      </c>
      <c r="AC19" s="134">
        <v>0</v>
      </c>
      <c r="AD19" s="134">
        <f>+AB19+AC19</f>
        <v>400000</v>
      </c>
      <c r="AE19" s="138">
        <v>31</v>
      </c>
      <c r="AF19" s="389" t="s">
        <v>293</v>
      </c>
      <c r="AG19" s="140"/>
      <c r="AH19" s="140"/>
      <c r="AI19" s="142"/>
      <c r="AJ19" s="140"/>
      <c r="AK19" s="140"/>
      <c r="AL19" s="140"/>
      <c r="AM19" s="140"/>
      <c r="AN19" s="140"/>
      <c r="AO19" s="140"/>
      <c r="AP19" s="140"/>
    </row>
    <row r="20" spans="1:42" s="147" customFormat="1" ht="28.5" customHeight="1" x14ac:dyDescent="0.25">
      <c r="A20" s="434" t="s">
        <v>138</v>
      </c>
      <c r="B20" s="471"/>
      <c r="C20" s="143"/>
      <c r="D20" s="144"/>
      <c r="E20" s="144"/>
      <c r="F20" s="144"/>
      <c r="G20" s="144"/>
      <c r="H20" s="144"/>
      <c r="I20" s="144"/>
      <c r="J20" s="144"/>
      <c r="K20" s="144"/>
      <c r="L20" s="144"/>
      <c r="M20" s="144"/>
      <c r="N20" s="144"/>
      <c r="O20" s="144"/>
      <c r="P20" s="144"/>
      <c r="Q20" s="144"/>
      <c r="R20" s="144"/>
      <c r="S20" s="144"/>
      <c r="T20" s="144"/>
      <c r="U20" s="21">
        <f>SUM(U16:U19)</f>
        <v>1600000</v>
      </c>
      <c r="V20" s="21">
        <f t="shared" ref="V20:AD20" si="1">SUM(V16:V19)</f>
        <v>80000</v>
      </c>
      <c r="W20" s="21"/>
      <c r="X20" s="21">
        <f t="shared" si="1"/>
        <v>0</v>
      </c>
      <c r="Y20" s="21">
        <f t="shared" si="1"/>
        <v>0</v>
      </c>
      <c r="Z20" s="21">
        <f t="shared" si="1"/>
        <v>0</v>
      </c>
      <c r="AA20" s="21">
        <f t="shared" si="1"/>
        <v>0</v>
      </c>
      <c r="AB20" s="21">
        <f t="shared" si="1"/>
        <v>1600000</v>
      </c>
      <c r="AC20" s="21">
        <f t="shared" si="1"/>
        <v>0</v>
      </c>
      <c r="AD20" s="21">
        <f t="shared" si="1"/>
        <v>1600000</v>
      </c>
      <c r="AE20" s="150"/>
      <c r="AF20" s="151"/>
      <c r="AH20" s="141"/>
    </row>
    <row r="21" spans="1:42" s="9" customFormat="1" ht="22.95" customHeight="1" x14ac:dyDescent="0.25">
      <c r="A21" s="434" t="s">
        <v>139</v>
      </c>
      <c r="B21" s="471"/>
      <c r="C21" s="152"/>
      <c r="D21" s="152"/>
      <c r="E21" s="152"/>
      <c r="F21" s="152"/>
      <c r="G21" s="152"/>
      <c r="H21" s="152"/>
      <c r="I21" s="152"/>
      <c r="J21" s="152"/>
      <c r="K21" s="152"/>
      <c r="L21" s="152"/>
      <c r="M21" s="152"/>
      <c r="N21" s="152"/>
      <c r="O21" s="152"/>
      <c r="P21" s="152"/>
      <c r="Q21" s="152"/>
      <c r="R21" s="152"/>
      <c r="S21" s="152"/>
      <c r="T21" s="153"/>
      <c r="U21" s="21">
        <f>+U13+U20</f>
        <v>23612553.960000001</v>
      </c>
      <c r="V21" s="21">
        <f>+V13+V20</f>
        <v>1180627.6980000001</v>
      </c>
      <c r="W21" s="21"/>
      <c r="X21" s="21">
        <f t="shared" ref="X21:AD21" si="2">+X13+X20</f>
        <v>0</v>
      </c>
      <c r="Y21" s="21">
        <f t="shared" si="2"/>
        <v>0</v>
      </c>
      <c r="Z21" s="21">
        <f t="shared" si="2"/>
        <v>0</v>
      </c>
      <c r="AA21" s="21">
        <f t="shared" si="2"/>
        <v>0</v>
      </c>
      <c r="AB21" s="21">
        <f t="shared" si="2"/>
        <v>23612553.960000001</v>
      </c>
      <c r="AC21" s="21">
        <f t="shared" si="2"/>
        <v>0</v>
      </c>
      <c r="AD21" s="21">
        <f t="shared" si="2"/>
        <v>23612553.960000001</v>
      </c>
      <c r="AE21" s="154"/>
      <c r="AF21" s="154"/>
      <c r="AG21" s="155"/>
      <c r="AH21" s="141"/>
      <c r="AI21" s="122"/>
      <c r="AJ21" s="122"/>
      <c r="AK21" s="122"/>
      <c r="AL21" s="122"/>
      <c r="AM21" s="122"/>
      <c r="AN21" s="122"/>
      <c r="AO21" s="122"/>
      <c r="AP21" s="122"/>
    </row>
    <row r="22" spans="1:42" s="9" customFormat="1" ht="22.95" customHeight="1" x14ac:dyDescent="0.25">
      <c r="A22" s="434" t="s">
        <v>140</v>
      </c>
      <c r="B22" s="471"/>
      <c r="C22" s="152"/>
      <c r="D22" s="152"/>
      <c r="E22" s="152"/>
      <c r="F22" s="152"/>
      <c r="G22" s="152"/>
      <c r="H22" s="152"/>
      <c r="I22" s="152"/>
      <c r="J22" s="152"/>
      <c r="K22" s="152"/>
      <c r="L22" s="152"/>
      <c r="M22" s="152"/>
      <c r="N22" s="152"/>
      <c r="O22" s="152"/>
      <c r="P22" s="152"/>
      <c r="Q22" s="152"/>
      <c r="R22" s="152"/>
      <c r="S22" s="152"/>
      <c r="T22" s="153"/>
      <c r="U22" s="21">
        <f>+U21</f>
        <v>23612553.960000001</v>
      </c>
      <c r="V22" s="21">
        <f t="shared" ref="V22:AC22" si="3">+V21</f>
        <v>1180627.6980000001</v>
      </c>
      <c r="W22" s="21"/>
      <c r="X22" s="21">
        <f t="shared" si="3"/>
        <v>0</v>
      </c>
      <c r="Y22" s="21">
        <f t="shared" si="3"/>
        <v>0</v>
      </c>
      <c r="Z22" s="21">
        <f t="shared" si="3"/>
        <v>0</v>
      </c>
      <c r="AA22" s="21">
        <f t="shared" si="3"/>
        <v>0</v>
      </c>
      <c r="AB22" s="21">
        <f t="shared" si="3"/>
        <v>23612553.960000001</v>
      </c>
      <c r="AC22" s="21">
        <f t="shared" si="3"/>
        <v>0</v>
      </c>
      <c r="AD22" s="21">
        <f>+AD21</f>
        <v>23612553.960000001</v>
      </c>
      <c r="AE22" s="154"/>
      <c r="AF22" s="154"/>
      <c r="AG22" s="155"/>
      <c r="AH22" s="141"/>
      <c r="AI22" s="122"/>
      <c r="AJ22" s="122"/>
      <c r="AK22" s="122"/>
      <c r="AL22" s="122"/>
      <c r="AM22" s="122"/>
      <c r="AN22" s="122"/>
      <c r="AO22" s="122"/>
      <c r="AP22" s="122"/>
    </row>
    <row r="23" spans="1:42" s="9" customFormat="1" ht="7.5" customHeight="1" x14ac:dyDescent="0.25">
      <c r="A23" s="120"/>
      <c r="B23" s="120"/>
      <c r="C23" s="120"/>
      <c r="D23" s="120"/>
      <c r="E23" s="120"/>
      <c r="F23" s="120"/>
      <c r="G23" s="120"/>
      <c r="H23" s="120"/>
      <c r="I23" s="120"/>
      <c r="J23" s="120"/>
      <c r="K23" s="120"/>
      <c r="L23" s="120"/>
      <c r="M23" s="120"/>
      <c r="N23" s="120"/>
      <c r="O23" s="120"/>
      <c r="P23" s="120"/>
      <c r="Q23" s="120"/>
      <c r="R23" s="117"/>
      <c r="S23" s="117"/>
      <c r="T23" s="117"/>
      <c r="U23" s="156"/>
      <c r="V23" s="156"/>
      <c r="W23" s="122"/>
      <c r="X23" s="155"/>
      <c r="Y23" s="157"/>
      <c r="Z23" s="122"/>
      <c r="AA23" s="122"/>
      <c r="AB23" s="156"/>
      <c r="AC23" s="156"/>
      <c r="AD23" s="156"/>
      <c r="AE23" s="154"/>
      <c r="AF23" s="154"/>
      <c r="AG23" s="155"/>
      <c r="AH23" s="141"/>
      <c r="AI23" s="122"/>
      <c r="AJ23" s="122"/>
      <c r="AK23" s="122"/>
      <c r="AL23" s="122"/>
      <c r="AM23" s="122"/>
      <c r="AN23" s="122"/>
      <c r="AO23" s="122"/>
      <c r="AP23" s="122"/>
    </row>
    <row r="24" spans="1:42" s="9" customFormat="1" x14ac:dyDescent="0.25">
      <c r="B24" s="158"/>
      <c r="C24" s="159"/>
      <c r="D24" s="117"/>
      <c r="E24" s="117"/>
      <c r="F24" s="117"/>
      <c r="G24" s="117"/>
      <c r="H24" s="117"/>
      <c r="I24" s="117"/>
      <c r="J24" s="117"/>
      <c r="K24" s="117"/>
      <c r="L24" s="117"/>
      <c r="M24" s="117"/>
      <c r="N24" s="117"/>
      <c r="O24" s="117"/>
      <c r="P24" s="117"/>
      <c r="Q24" s="117"/>
      <c r="R24" s="117"/>
      <c r="S24" s="117"/>
      <c r="T24" s="117"/>
      <c r="U24" s="156"/>
      <c r="V24" s="156"/>
      <c r="W24" s="122"/>
      <c r="X24" s="155"/>
      <c r="Y24" s="157"/>
      <c r="Z24" s="122"/>
      <c r="AA24" s="122"/>
      <c r="AB24" s="156"/>
      <c r="AC24" s="156"/>
      <c r="AD24" s="156"/>
      <c r="AE24" s="154"/>
      <c r="AF24" s="154"/>
      <c r="AG24" s="155"/>
      <c r="AH24" s="141"/>
      <c r="AI24" s="122"/>
      <c r="AJ24" s="122"/>
      <c r="AK24" s="122"/>
      <c r="AL24" s="122"/>
      <c r="AM24" s="122"/>
      <c r="AN24" s="122"/>
      <c r="AO24" s="122"/>
      <c r="AP24" s="122"/>
    </row>
    <row r="25" spans="1:42" s="11" customFormat="1" ht="18" customHeight="1" x14ac:dyDescent="0.25">
      <c r="B25" s="160"/>
      <c r="C25" s="161"/>
      <c r="D25" s="519" t="s">
        <v>141</v>
      </c>
      <c r="E25" s="520"/>
      <c r="F25" s="520"/>
      <c r="G25" s="520"/>
      <c r="H25" s="520"/>
      <c r="I25" s="520"/>
      <c r="J25" s="521"/>
      <c r="K25" s="522" t="s">
        <v>142</v>
      </c>
      <c r="L25" s="523"/>
      <c r="M25" s="522" t="s">
        <v>14</v>
      </c>
      <c r="N25" s="523"/>
      <c r="O25" s="161"/>
      <c r="P25" s="161"/>
      <c r="Q25" s="161"/>
      <c r="R25" s="161"/>
      <c r="S25" s="161"/>
      <c r="T25" s="161"/>
      <c r="U25" s="162"/>
      <c r="V25" s="161"/>
      <c r="W25" s="161"/>
      <c r="X25" s="163"/>
      <c r="Y25" s="141"/>
      <c r="Z25" s="164"/>
      <c r="AB25" s="165"/>
      <c r="AC25" s="165"/>
      <c r="AD25" s="165"/>
      <c r="AE25" s="141"/>
      <c r="AF25" s="166"/>
      <c r="AG25" s="141"/>
      <c r="AH25" s="141"/>
      <c r="AI25" s="141"/>
      <c r="AJ25" s="141"/>
      <c r="AK25" s="141"/>
      <c r="AL25" s="141"/>
      <c r="AM25" s="141"/>
      <c r="AN25" s="141"/>
      <c r="AO25" s="141"/>
    </row>
    <row r="26" spans="1:42" s="11" customFormat="1" ht="13.2" customHeight="1" x14ac:dyDescent="0.25">
      <c r="B26" s="160"/>
      <c r="C26" s="161"/>
      <c r="D26" s="527" t="s">
        <v>119</v>
      </c>
      <c r="E26" s="528"/>
      <c r="F26" s="528"/>
      <c r="G26" s="528"/>
      <c r="H26" s="528"/>
      <c r="I26" s="528"/>
      <c r="J26" s="529"/>
      <c r="K26" s="524"/>
      <c r="L26" s="525"/>
      <c r="M26" s="526"/>
      <c r="N26" s="525"/>
      <c r="O26" s="161"/>
      <c r="P26" s="161"/>
      <c r="Q26" s="161"/>
      <c r="R26" s="161"/>
      <c r="S26" s="161"/>
      <c r="T26" s="161"/>
      <c r="U26" s="167"/>
      <c r="V26" s="161"/>
      <c r="W26" s="530" t="s">
        <v>258</v>
      </c>
      <c r="X26" s="530"/>
      <c r="Y26" s="530"/>
      <c r="Z26" s="530"/>
      <c r="AA26" s="530"/>
      <c r="AB26" s="530"/>
      <c r="AC26" s="530"/>
      <c r="AD26" s="530"/>
      <c r="AE26" s="141"/>
      <c r="AF26" s="141"/>
      <c r="AG26" s="141"/>
      <c r="AH26" s="141"/>
      <c r="AI26" s="141"/>
      <c r="AJ26" s="141"/>
      <c r="AK26" s="141"/>
      <c r="AL26" s="141"/>
      <c r="AM26" s="141"/>
      <c r="AN26" s="141"/>
      <c r="AO26" s="141"/>
    </row>
    <row r="27" spans="1:42" s="11" customFormat="1" x14ac:dyDescent="0.25">
      <c r="B27" s="160"/>
      <c r="C27" s="161"/>
      <c r="D27" s="168" t="s">
        <v>143</v>
      </c>
      <c r="E27" s="519" t="s">
        <v>144</v>
      </c>
      <c r="F27" s="520"/>
      <c r="G27" s="520"/>
      <c r="H27" s="520"/>
      <c r="I27" s="521"/>
      <c r="J27" s="168" t="s">
        <v>145</v>
      </c>
      <c r="K27" s="531" t="s">
        <v>51</v>
      </c>
      <c r="L27" s="532"/>
      <c r="M27" s="519" t="s">
        <v>146</v>
      </c>
      <c r="N27" s="521"/>
      <c r="O27" s="161"/>
      <c r="P27" s="161"/>
      <c r="Q27" s="161"/>
      <c r="R27" s="161"/>
      <c r="S27" s="161"/>
      <c r="T27" s="161"/>
      <c r="U27" s="169"/>
      <c r="V27" s="169"/>
      <c r="W27" s="530"/>
      <c r="X27" s="530"/>
      <c r="Y27" s="530"/>
      <c r="Z27" s="530"/>
      <c r="AA27" s="530"/>
      <c r="AB27" s="530"/>
      <c r="AC27" s="530"/>
      <c r="AD27" s="530"/>
      <c r="AE27" s="141"/>
      <c r="AF27" s="141"/>
      <c r="AG27" s="141"/>
      <c r="AH27" s="141"/>
      <c r="AI27" s="141"/>
      <c r="AJ27" s="141"/>
      <c r="AK27" s="141"/>
      <c r="AL27" s="141"/>
      <c r="AM27" s="141"/>
      <c r="AN27" s="141"/>
      <c r="AO27" s="141"/>
    </row>
    <row r="28" spans="1:42" s="11" customFormat="1" x14ac:dyDescent="0.25">
      <c r="B28" s="160"/>
      <c r="C28" s="161"/>
      <c r="D28" s="168" t="s">
        <v>147</v>
      </c>
      <c r="E28" s="519" t="s">
        <v>148</v>
      </c>
      <c r="F28" s="520"/>
      <c r="G28" s="520"/>
      <c r="H28" s="520"/>
      <c r="I28" s="521"/>
      <c r="J28" s="168" t="s">
        <v>149</v>
      </c>
      <c r="K28" s="531" t="s">
        <v>51</v>
      </c>
      <c r="L28" s="532"/>
      <c r="M28" s="519" t="s">
        <v>150</v>
      </c>
      <c r="N28" s="521"/>
      <c r="O28" s="161"/>
      <c r="P28" s="161"/>
      <c r="Q28" s="161"/>
      <c r="R28" s="161"/>
      <c r="S28" s="161"/>
      <c r="T28" s="161"/>
      <c r="U28" s="169"/>
      <c r="V28" s="169"/>
      <c r="W28" s="530"/>
      <c r="X28" s="530"/>
      <c r="Y28" s="530"/>
      <c r="Z28" s="530"/>
      <c r="AA28" s="530"/>
      <c r="AB28" s="530"/>
      <c r="AC28" s="530"/>
      <c r="AD28" s="530"/>
      <c r="AE28" s="141"/>
      <c r="AF28" s="141"/>
      <c r="AG28" s="141"/>
      <c r="AH28" s="141"/>
      <c r="AI28" s="141"/>
      <c r="AJ28" s="141"/>
      <c r="AK28" s="141"/>
      <c r="AL28" s="141"/>
      <c r="AM28" s="141"/>
      <c r="AN28" s="141"/>
      <c r="AO28" s="141"/>
    </row>
    <row r="29" spans="1:42" s="11" customFormat="1" x14ac:dyDescent="0.25">
      <c r="B29" s="160"/>
      <c r="C29" s="161"/>
      <c r="D29" s="108" t="s">
        <v>151</v>
      </c>
      <c r="E29" s="519" t="s">
        <v>152</v>
      </c>
      <c r="F29" s="520"/>
      <c r="G29" s="520"/>
      <c r="H29" s="520"/>
      <c r="I29" s="521"/>
      <c r="J29" s="108" t="s">
        <v>153</v>
      </c>
      <c r="K29" s="531" t="s">
        <v>154</v>
      </c>
      <c r="L29" s="532"/>
      <c r="M29" s="519" t="s">
        <v>43</v>
      </c>
      <c r="N29" s="521"/>
      <c r="O29" s="170"/>
      <c r="P29" s="171"/>
      <c r="Q29" s="171"/>
      <c r="R29" s="171"/>
      <c r="S29" s="171"/>
      <c r="T29" s="172"/>
      <c r="V29" s="161"/>
      <c r="W29" s="530"/>
      <c r="X29" s="530"/>
      <c r="Y29" s="530"/>
      <c r="Z29" s="530"/>
      <c r="AA29" s="530"/>
      <c r="AB29" s="530"/>
      <c r="AC29" s="530"/>
      <c r="AD29" s="530"/>
      <c r="AE29" s="141"/>
      <c r="AF29" s="141"/>
      <c r="AG29" s="141"/>
      <c r="AI29" s="141"/>
      <c r="AJ29" s="141"/>
      <c r="AK29" s="141"/>
      <c r="AL29" s="141"/>
      <c r="AM29" s="141"/>
      <c r="AN29" s="141"/>
      <c r="AO29" s="141"/>
    </row>
    <row r="30" spans="1:42" s="11" customFormat="1" x14ac:dyDescent="0.25">
      <c r="B30" s="160"/>
      <c r="C30" s="161"/>
      <c r="D30" s="108" t="s">
        <v>155</v>
      </c>
      <c r="E30" s="519" t="s">
        <v>156</v>
      </c>
      <c r="F30" s="520"/>
      <c r="G30" s="520"/>
      <c r="H30" s="520"/>
      <c r="I30" s="521"/>
      <c r="J30" s="108" t="s">
        <v>157</v>
      </c>
      <c r="K30" s="531" t="s">
        <v>154</v>
      </c>
      <c r="L30" s="532"/>
      <c r="M30" s="519" t="s">
        <v>43</v>
      </c>
      <c r="N30" s="521"/>
      <c r="O30" s="172"/>
      <c r="P30" s="172"/>
      <c r="Q30" s="172"/>
      <c r="R30" s="172"/>
      <c r="S30" s="172"/>
      <c r="T30" s="172"/>
      <c r="U30" s="172"/>
      <c r="V30" s="161"/>
      <c r="W30" s="530"/>
      <c r="X30" s="530"/>
      <c r="Y30" s="530"/>
      <c r="Z30" s="530"/>
      <c r="AA30" s="530"/>
      <c r="AB30" s="530"/>
      <c r="AC30" s="530"/>
      <c r="AD30" s="530"/>
      <c r="AE30" s="141"/>
      <c r="AF30" s="141"/>
      <c r="AG30" s="141"/>
      <c r="AI30" s="141"/>
      <c r="AJ30" s="141"/>
      <c r="AK30" s="141"/>
      <c r="AL30" s="141"/>
      <c r="AM30" s="141"/>
      <c r="AN30" s="141"/>
      <c r="AO30" s="141"/>
    </row>
    <row r="31" spans="1:42" s="11" customFormat="1" x14ac:dyDescent="0.25">
      <c r="B31" s="160"/>
      <c r="C31" s="161"/>
      <c r="D31" s="108" t="s">
        <v>158</v>
      </c>
      <c r="E31" s="519" t="s">
        <v>159</v>
      </c>
      <c r="F31" s="520"/>
      <c r="G31" s="520"/>
      <c r="H31" s="520"/>
      <c r="I31" s="521"/>
      <c r="J31" s="108" t="s">
        <v>160</v>
      </c>
      <c r="K31" s="531" t="s">
        <v>154</v>
      </c>
      <c r="L31" s="532"/>
      <c r="M31" s="519" t="s">
        <v>43</v>
      </c>
      <c r="N31" s="521"/>
      <c r="O31" s="9"/>
      <c r="P31" s="9"/>
      <c r="Q31" s="9"/>
      <c r="R31" s="9"/>
      <c r="S31" s="9"/>
      <c r="T31" s="172"/>
      <c r="U31" s="172"/>
      <c r="V31" s="161"/>
      <c r="W31" s="530"/>
      <c r="X31" s="530"/>
      <c r="Y31" s="530"/>
      <c r="Z31" s="530"/>
      <c r="AA31" s="530"/>
      <c r="AB31" s="530"/>
      <c r="AC31" s="530"/>
      <c r="AD31" s="530"/>
      <c r="AE31" s="141"/>
      <c r="AF31" s="141"/>
      <c r="AG31" s="141"/>
      <c r="AI31" s="141"/>
      <c r="AJ31" s="141"/>
      <c r="AK31" s="141"/>
      <c r="AL31" s="141"/>
      <c r="AM31" s="141"/>
      <c r="AN31" s="141"/>
      <c r="AO31" s="141"/>
    </row>
    <row r="32" spans="1:42" s="11" customFormat="1" x14ac:dyDescent="0.25">
      <c r="B32" s="160"/>
      <c r="C32" s="161"/>
      <c r="D32" s="108" t="s">
        <v>161</v>
      </c>
      <c r="E32" s="519" t="s">
        <v>162</v>
      </c>
      <c r="F32" s="520"/>
      <c r="G32" s="520"/>
      <c r="H32" s="520"/>
      <c r="I32" s="521"/>
      <c r="J32" s="108" t="s">
        <v>163</v>
      </c>
      <c r="K32" s="533" t="s">
        <v>51</v>
      </c>
      <c r="L32" s="532"/>
      <c r="M32" s="519" t="s">
        <v>164</v>
      </c>
      <c r="N32" s="521"/>
      <c r="O32" s="173"/>
      <c r="P32" s="172"/>
      <c r="Q32" s="172"/>
      <c r="R32" s="172"/>
      <c r="S32" s="172"/>
      <c r="T32" s="172"/>
      <c r="U32" s="172"/>
      <c r="V32" s="161"/>
      <c r="W32" s="530"/>
      <c r="X32" s="530"/>
      <c r="Y32" s="530"/>
      <c r="Z32" s="530"/>
      <c r="AA32" s="530"/>
      <c r="AB32" s="530"/>
      <c r="AC32" s="530"/>
      <c r="AD32" s="530"/>
      <c r="AE32" s="141"/>
      <c r="AF32" s="141"/>
      <c r="AG32" s="141"/>
      <c r="AI32" s="141"/>
      <c r="AJ32" s="141"/>
      <c r="AK32" s="141"/>
      <c r="AL32" s="141"/>
      <c r="AM32" s="141"/>
      <c r="AN32" s="141"/>
      <c r="AO32" s="141"/>
    </row>
    <row r="33" spans="2:41" s="11" customFormat="1" x14ac:dyDescent="0.25">
      <c r="B33" s="160"/>
      <c r="C33" s="161"/>
      <c r="D33" s="527" t="s">
        <v>165</v>
      </c>
      <c r="E33" s="528"/>
      <c r="F33" s="528"/>
      <c r="G33" s="528"/>
      <c r="H33" s="528"/>
      <c r="I33" s="528"/>
      <c r="J33" s="529"/>
      <c r="K33" s="528"/>
      <c r="L33" s="528"/>
      <c r="M33" s="528"/>
      <c r="N33" s="529"/>
      <c r="P33" s="173"/>
      <c r="Q33" s="173"/>
      <c r="R33" s="173"/>
      <c r="S33" s="173"/>
      <c r="T33" s="161"/>
      <c r="U33" s="161"/>
      <c r="V33" s="161"/>
      <c r="W33" s="530"/>
      <c r="X33" s="530"/>
      <c r="Y33" s="530"/>
      <c r="Z33" s="530"/>
      <c r="AA33" s="530"/>
      <c r="AB33" s="530"/>
      <c r="AC33" s="530"/>
      <c r="AD33" s="530"/>
      <c r="AE33" s="141"/>
      <c r="AF33" s="141"/>
      <c r="AG33" s="141"/>
      <c r="AI33" s="141"/>
      <c r="AJ33" s="141"/>
      <c r="AK33" s="141"/>
      <c r="AL33" s="141"/>
      <c r="AM33" s="141"/>
      <c r="AN33" s="141"/>
      <c r="AO33" s="141"/>
    </row>
    <row r="34" spans="2:41" s="11" customFormat="1" x14ac:dyDescent="0.25">
      <c r="B34" s="160"/>
      <c r="C34" s="161"/>
      <c r="D34" s="108" t="s">
        <v>166</v>
      </c>
      <c r="E34" s="519" t="s">
        <v>167</v>
      </c>
      <c r="F34" s="520"/>
      <c r="G34" s="520"/>
      <c r="H34" s="520"/>
      <c r="I34" s="521"/>
      <c r="J34" s="108" t="s">
        <v>168</v>
      </c>
      <c r="K34" s="533" t="s">
        <v>51</v>
      </c>
      <c r="L34" s="532"/>
      <c r="M34" s="519" t="s">
        <v>169</v>
      </c>
      <c r="N34" s="521"/>
      <c r="O34" s="172"/>
      <c r="P34" s="172"/>
      <c r="Q34" s="172"/>
      <c r="R34" s="172"/>
      <c r="S34" s="172"/>
      <c r="T34" s="161"/>
      <c r="U34" s="161"/>
      <c r="V34" s="161"/>
      <c r="W34" s="530"/>
      <c r="X34" s="530"/>
      <c r="Y34" s="530"/>
      <c r="Z34" s="530"/>
      <c r="AA34" s="530"/>
      <c r="AB34" s="530"/>
      <c r="AC34" s="530"/>
      <c r="AD34" s="530"/>
      <c r="AE34" s="141"/>
      <c r="AF34" s="141"/>
      <c r="AG34" s="141"/>
      <c r="AI34" s="141"/>
      <c r="AJ34" s="141"/>
      <c r="AK34" s="141"/>
      <c r="AL34" s="141"/>
      <c r="AM34" s="141"/>
      <c r="AN34" s="141"/>
      <c r="AO34" s="141"/>
    </row>
    <row r="35" spans="2:41" s="11" customFormat="1" ht="12.75" customHeight="1" x14ac:dyDescent="0.25">
      <c r="B35" s="160"/>
      <c r="C35" s="161"/>
      <c r="D35" s="108"/>
      <c r="E35" s="519" t="s">
        <v>162</v>
      </c>
      <c r="F35" s="520"/>
      <c r="G35" s="520"/>
      <c r="H35" s="520"/>
      <c r="I35" s="521"/>
      <c r="J35" s="108" t="s">
        <v>163</v>
      </c>
      <c r="K35" s="533" t="s">
        <v>170</v>
      </c>
      <c r="L35" s="532"/>
      <c r="M35" s="469" t="s">
        <v>50</v>
      </c>
      <c r="N35" s="469"/>
      <c r="O35" s="173"/>
      <c r="P35" s="173"/>
      <c r="Q35" s="173"/>
      <c r="R35" s="173"/>
      <c r="S35" s="173"/>
      <c r="T35" s="161"/>
      <c r="U35" s="161"/>
      <c r="V35" s="161"/>
      <c r="W35" s="530"/>
      <c r="X35" s="530"/>
      <c r="Y35" s="530"/>
      <c r="Z35" s="530"/>
      <c r="AA35" s="530"/>
      <c r="AB35" s="530"/>
      <c r="AC35" s="530"/>
      <c r="AD35" s="530"/>
      <c r="AE35" s="141"/>
      <c r="AF35" s="141"/>
      <c r="AG35" s="141"/>
      <c r="AI35" s="141"/>
      <c r="AJ35" s="141"/>
      <c r="AK35" s="141"/>
      <c r="AL35" s="141"/>
      <c r="AM35" s="141"/>
      <c r="AN35" s="141"/>
      <c r="AO35" s="141"/>
    </row>
    <row r="36" spans="2:41" s="11" customFormat="1" ht="10.5" customHeight="1" x14ac:dyDescent="0.25">
      <c r="B36" s="160"/>
      <c r="C36" s="161"/>
      <c r="D36" s="172"/>
      <c r="E36" s="172"/>
      <c r="F36" s="172"/>
      <c r="G36" s="172"/>
      <c r="H36" s="172"/>
      <c r="I36" s="172"/>
      <c r="J36" s="172"/>
      <c r="K36" s="174"/>
      <c r="L36" s="174"/>
      <c r="M36" s="105"/>
      <c r="N36" s="105"/>
      <c r="O36" s="173"/>
      <c r="P36" s="173"/>
      <c r="Q36" s="173"/>
      <c r="R36" s="173"/>
      <c r="S36" s="173"/>
      <c r="T36" s="161"/>
      <c r="U36" s="161"/>
      <c r="V36" s="161"/>
      <c r="W36" s="530"/>
      <c r="X36" s="530"/>
      <c r="Y36" s="530"/>
      <c r="Z36" s="530"/>
      <c r="AA36" s="530"/>
      <c r="AB36" s="530"/>
      <c r="AC36" s="530"/>
      <c r="AD36" s="530"/>
      <c r="AE36" s="141"/>
      <c r="AF36" s="141"/>
      <c r="AG36" s="141"/>
      <c r="AI36" s="141"/>
      <c r="AJ36" s="141"/>
      <c r="AK36" s="141"/>
      <c r="AL36" s="141"/>
      <c r="AM36" s="141"/>
      <c r="AN36" s="141"/>
      <c r="AO36" s="141"/>
    </row>
    <row r="37" spans="2:41" s="11" customFormat="1" ht="6" customHeight="1" x14ac:dyDescent="0.25">
      <c r="B37" s="160"/>
      <c r="C37" s="175"/>
      <c r="D37" s="175"/>
      <c r="E37" s="175"/>
      <c r="F37" s="175"/>
      <c r="G37" s="175"/>
      <c r="H37" s="175"/>
      <c r="I37" s="175"/>
      <c r="J37" s="175"/>
      <c r="K37" s="175"/>
      <c r="L37" s="175"/>
      <c r="M37" s="175"/>
      <c r="N37" s="175"/>
      <c r="O37" s="175"/>
      <c r="P37" s="175"/>
      <c r="Q37" s="175"/>
      <c r="R37" s="175"/>
      <c r="S37" s="175"/>
      <c r="T37" s="175"/>
      <c r="U37" s="175"/>
      <c r="V37" s="175"/>
      <c r="W37" s="175"/>
      <c r="X37" s="176"/>
      <c r="Y37" s="141"/>
      <c r="Z37" s="141"/>
    </row>
    <row r="38" spans="2:41" s="11" customFormat="1" x14ac:dyDescent="0.25">
      <c r="B38" s="534" t="s">
        <v>41</v>
      </c>
      <c r="C38" s="466"/>
      <c r="D38" s="466"/>
      <c r="E38" s="466"/>
      <c r="F38" s="466"/>
      <c r="G38" s="535"/>
      <c r="H38" s="175"/>
      <c r="I38" s="175"/>
      <c r="J38" s="175"/>
      <c r="K38" s="175"/>
      <c r="L38" s="175"/>
      <c r="M38" s="175"/>
      <c r="N38" s="175"/>
      <c r="O38" s="175"/>
      <c r="P38" s="175"/>
      <c r="Q38" s="175"/>
      <c r="R38" s="175"/>
      <c r="S38" s="175"/>
      <c r="T38" s="175"/>
      <c r="U38" s="175"/>
      <c r="V38" s="175"/>
      <c r="W38" s="175"/>
      <c r="X38" s="176"/>
    </row>
    <row r="39" spans="2:41" s="11" customFormat="1" x14ac:dyDescent="0.25">
      <c r="B39" s="452" t="s">
        <v>171</v>
      </c>
      <c r="C39" s="453"/>
      <c r="D39" s="453"/>
      <c r="E39" s="453"/>
      <c r="F39" s="453"/>
      <c r="G39" s="454"/>
      <c r="H39" s="175"/>
      <c r="I39" s="177"/>
      <c r="J39" s="177"/>
      <c r="K39" s="177"/>
      <c r="L39" s="177"/>
      <c r="M39" s="177"/>
      <c r="N39" s="177"/>
      <c r="O39" s="177"/>
      <c r="P39" s="177"/>
      <c r="Q39" s="177"/>
      <c r="R39" s="177"/>
      <c r="S39" s="177"/>
      <c r="T39" s="171"/>
      <c r="U39" s="171"/>
      <c r="V39" s="175"/>
      <c r="W39" s="175"/>
      <c r="X39" s="176"/>
    </row>
    <row r="40" spans="2:41" s="11" customFormat="1" x14ac:dyDescent="0.25">
      <c r="B40" s="53"/>
      <c r="C40" s="10"/>
      <c r="D40" s="10"/>
      <c r="E40" s="10"/>
      <c r="F40" s="10"/>
      <c r="G40" s="54"/>
      <c r="H40" s="175"/>
      <c r="I40" s="177"/>
      <c r="J40" s="177"/>
      <c r="K40" s="177"/>
      <c r="L40" s="177"/>
      <c r="M40" s="177"/>
      <c r="N40" s="177"/>
      <c r="O40" s="177"/>
      <c r="P40" s="177"/>
      <c r="Q40" s="177"/>
      <c r="R40" s="177"/>
      <c r="S40" s="177"/>
      <c r="T40" s="171"/>
      <c r="U40" s="171"/>
      <c r="V40" s="175"/>
      <c r="W40" s="175"/>
      <c r="X40" s="176"/>
    </row>
    <row r="41" spans="2:41" s="11" customFormat="1" x14ac:dyDescent="0.25">
      <c r="B41" s="53"/>
      <c r="C41" s="10"/>
      <c r="D41" s="10"/>
      <c r="E41" s="10"/>
      <c r="F41" s="10"/>
      <c r="G41" s="54"/>
      <c r="H41" s="175"/>
      <c r="I41" s="177"/>
      <c r="J41" s="177"/>
      <c r="K41" s="177"/>
      <c r="L41" s="177"/>
      <c r="M41" s="177"/>
      <c r="N41" s="177"/>
      <c r="O41" s="177"/>
      <c r="P41" s="177"/>
      <c r="Q41" s="177"/>
      <c r="R41" s="177"/>
      <c r="S41" s="177"/>
      <c r="T41" s="171"/>
      <c r="U41" s="171"/>
      <c r="V41" s="175"/>
      <c r="W41" s="175"/>
      <c r="X41" s="176"/>
    </row>
    <row r="42" spans="2:41" s="11" customFormat="1" x14ac:dyDescent="0.25">
      <c r="B42" s="53"/>
      <c r="C42" s="10"/>
      <c r="D42" s="10"/>
      <c r="E42" s="10"/>
      <c r="F42" s="10"/>
      <c r="G42" s="54"/>
      <c r="H42" s="175"/>
      <c r="I42" s="177"/>
      <c r="J42" s="177"/>
      <c r="K42" s="177"/>
      <c r="L42" s="177"/>
      <c r="M42" s="177"/>
      <c r="N42" s="177"/>
      <c r="O42" s="177"/>
      <c r="P42" s="177"/>
      <c r="Q42" s="177"/>
      <c r="R42" s="177"/>
      <c r="S42" s="177"/>
      <c r="T42" s="171"/>
      <c r="U42" s="171"/>
      <c r="V42" s="175"/>
      <c r="W42" s="175"/>
      <c r="X42" s="176"/>
    </row>
    <row r="43" spans="2:41" s="11" customFormat="1" x14ac:dyDescent="0.25">
      <c r="B43" s="452" t="s">
        <v>172</v>
      </c>
      <c r="C43" s="453"/>
      <c r="D43" s="453"/>
      <c r="E43" s="453"/>
      <c r="F43" s="453"/>
      <c r="G43" s="454"/>
      <c r="H43" s="175"/>
      <c r="I43" s="175"/>
      <c r="J43" s="175"/>
      <c r="K43" s="175"/>
      <c r="L43" s="175"/>
      <c r="M43" s="175"/>
      <c r="N43" s="175"/>
      <c r="O43" s="175"/>
      <c r="P43" s="175"/>
      <c r="Q43" s="175"/>
      <c r="R43" s="175"/>
      <c r="S43" s="175"/>
      <c r="T43" s="175"/>
      <c r="U43" s="175"/>
      <c r="V43" s="175"/>
      <c r="W43" s="175"/>
      <c r="X43" s="176"/>
    </row>
    <row r="44" spans="2:41" s="11" customFormat="1" x14ac:dyDescent="0.25">
      <c r="B44" s="544" t="s">
        <v>173</v>
      </c>
      <c r="C44" s="545"/>
      <c r="D44" s="545"/>
      <c r="E44" s="545"/>
      <c r="F44" s="545"/>
      <c r="G44" s="546"/>
      <c r="H44" s="175"/>
      <c r="I44" s="175"/>
      <c r="J44" s="175"/>
      <c r="K44" s="175"/>
      <c r="L44" s="175"/>
      <c r="M44" s="175"/>
      <c r="N44" s="175"/>
      <c r="O44" s="175"/>
      <c r="P44" s="175"/>
      <c r="Q44" s="175"/>
      <c r="R44" s="175"/>
      <c r="S44" s="175"/>
      <c r="T44" s="175"/>
      <c r="U44" s="175"/>
      <c r="V44" s="175"/>
      <c r="W44" s="175"/>
      <c r="X44" s="176"/>
    </row>
    <row r="45" spans="2:41" s="11" customFormat="1" x14ac:dyDescent="0.25">
      <c r="B45" s="178"/>
      <c r="C45" s="10"/>
      <c r="D45" s="10"/>
      <c r="E45" s="10"/>
      <c r="F45" s="10"/>
      <c r="G45" s="10"/>
      <c r="H45" s="175"/>
      <c r="I45" s="175"/>
      <c r="J45" s="175"/>
      <c r="K45" s="175"/>
      <c r="L45" s="175"/>
      <c r="M45" s="175"/>
      <c r="N45" s="175"/>
      <c r="O45" s="175"/>
      <c r="P45" s="175"/>
      <c r="Q45" s="175"/>
      <c r="R45" s="175"/>
      <c r="S45" s="175"/>
      <c r="T45" s="175"/>
      <c r="U45" s="175"/>
      <c r="V45" s="175"/>
      <c r="W45" s="175"/>
      <c r="X45" s="176"/>
    </row>
    <row r="46" spans="2:41" s="11" customFormat="1" x14ac:dyDescent="0.25">
      <c r="B46" s="10"/>
      <c r="C46" s="10"/>
      <c r="D46" s="10"/>
      <c r="E46" s="10"/>
      <c r="F46" s="10"/>
      <c r="G46" s="10"/>
      <c r="H46" s="175"/>
      <c r="I46" s="175"/>
      <c r="J46" s="175"/>
      <c r="K46" s="175"/>
      <c r="L46" s="175"/>
      <c r="M46" s="175"/>
      <c r="N46" s="175"/>
      <c r="O46" s="175"/>
      <c r="P46" s="175"/>
      <c r="Q46" s="175"/>
      <c r="R46" s="175"/>
      <c r="S46" s="175"/>
      <c r="T46" s="175"/>
      <c r="U46" s="175"/>
      <c r="V46" s="175"/>
      <c r="W46" s="175"/>
      <c r="X46" s="176"/>
    </row>
    <row r="47" spans="2:41" s="11" customFormat="1" x14ac:dyDescent="0.25">
      <c r="B47" s="160"/>
      <c r="C47" s="175"/>
      <c r="D47" s="175"/>
      <c r="E47" s="175"/>
      <c r="F47" s="175"/>
      <c r="G47" s="175"/>
      <c r="H47" s="175"/>
      <c r="I47" s="175"/>
      <c r="J47" s="175"/>
      <c r="K47" s="175"/>
      <c r="L47" s="175"/>
      <c r="M47" s="175"/>
      <c r="N47" s="175"/>
      <c r="O47" s="175"/>
      <c r="Q47" s="175"/>
      <c r="R47" s="175"/>
      <c r="S47" s="175"/>
      <c r="T47" s="175"/>
      <c r="U47" s="175"/>
      <c r="V47" s="175"/>
      <c r="W47" s="175"/>
      <c r="X47" s="176"/>
    </row>
    <row r="48" spans="2:41" s="11" customFormat="1" x14ac:dyDescent="0.25">
      <c r="B48" s="160"/>
      <c r="C48" s="175"/>
      <c r="D48" s="175"/>
      <c r="E48" s="175"/>
      <c r="F48" s="175"/>
      <c r="G48" s="175"/>
      <c r="H48" s="175"/>
      <c r="I48" s="175"/>
      <c r="J48" s="175"/>
      <c r="K48" s="175"/>
      <c r="L48" s="175"/>
      <c r="M48" s="175"/>
      <c r="N48" s="175"/>
      <c r="O48" s="175"/>
      <c r="P48" s="175"/>
      <c r="Q48" s="175"/>
      <c r="R48" s="175"/>
      <c r="S48" s="175"/>
      <c r="T48" s="175"/>
      <c r="U48" s="175"/>
      <c r="V48" s="175"/>
      <c r="W48" s="175"/>
      <c r="X48" s="176"/>
    </row>
    <row r="49" spans="2:34" s="11" customFormat="1" x14ac:dyDescent="0.25">
      <c r="B49" s="10"/>
      <c r="X49" s="36"/>
    </row>
    <row r="50" spans="2:34" s="11" customFormat="1" x14ac:dyDescent="0.25">
      <c r="B50" s="10"/>
      <c r="X50" s="36"/>
    </row>
    <row r="51" spans="2:34" s="11" customFormat="1" x14ac:dyDescent="0.25">
      <c r="B51" s="10"/>
      <c r="X51" s="36"/>
    </row>
    <row r="52" spans="2:34" s="11" customFormat="1" x14ac:dyDescent="0.25">
      <c r="B52" s="10"/>
      <c r="X52" s="36"/>
    </row>
    <row r="53" spans="2:34" s="11" customFormat="1" x14ac:dyDescent="0.25">
      <c r="B53" s="10"/>
      <c r="X53" s="36"/>
    </row>
    <row r="54" spans="2:34" s="11" customFormat="1" x14ac:dyDescent="0.25">
      <c r="B54" s="10"/>
      <c r="X54" s="36"/>
    </row>
    <row r="55" spans="2:34" s="11" customFormat="1" x14ac:dyDescent="0.25">
      <c r="B55" s="10"/>
      <c r="X55" s="36"/>
    </row>
    <row r="56" spans="2:34" s="11" customFormat="1" x14ac:dyDescent="0.25">
      <c r="B56" s="10"/>
      <c r="X56" s="36"/>
    </row>
    <row r="57" spans="2:34" s="11" customFormat="1" x14ac:dyDescent="0.25">
      <c r="B57" s="10"/>
      <c r="X57" s="36"/>
    </row>
    <row r="58" spans="2:34" s="11" customFormat="1" x14ac:dyDescent="0.25">
      <c r="B58" s="10"/>
      <c r="X58" s="36"/>
    </row>
    <row r="59" spans="2:34" s="11" customFormat="1" x14ac:dyDescent="0.25">
      <c r="B59" s="10"/>
      <c r="X59" s="36"/>
    </row>
    <row r="60" spans="2:34" s="11" customFormat="1" ht="22.8" x14ac:dyDescent="0.25">
      <c r="B60" s="10"/>
      <c r="X60" s="36"/>
      <c r="AH60" s="179"/>
    </row>
    <row r="61" spans="2:34" s="11" customFormat="1" ht="22.8" x14ac:dyDescent="0.25">
      <c r="B61" s="10"/>
      <c r="X61" s="36"/>
      <c r="AH61" s="179"/>
    </row>
    <row r="62" spans="2:34" s="11" customFormat="1" ht="22.8" x14ac:dyDescent="0.25">
      <c r="B62" s="10"/>
      <c r="X62" s="36"/>
      <c r="AH62" s="179"/>
    </row>
    <row r="63" spans="2:34" s="11" customFormat="1" ht="22.8" x14ac:dyDescent="0.25">
      <c r="B63" s="10"/>
      <c r="X63" s="36"/>
      <c r="AH63" s="179"/>
    </row>
    <row r="64" spans="2:34" s="11" customFormat="1" ht="22.8" x14ac:dyDescent="0.25">
      <c r="B64" s="10"/>
      <c r="X64" s="36"/>
      <c r="AH64" s="179"/>
    </row>
    <row r="65" spans="2:38" ht="22.8" x14ac:dyDescent="0.4">
      <c r="B65" s="180"/>
      <c r="AH65" s="182"/>
    </row>
    <row r="66" spans="2:38" ht="22.8" x14ac:dyDescent="0.4">
      <c r="B66" s="180"/>
      <c r="AH66" s="182"/>
    </row>
    <row r="67" spans="2:38" ht="22.8" x14ac:dyDescent="0.4">
      <c r="B67" s="180"/>
      <c r="AH67" s="182"/>
    </row>
    <row r="68" spans="2:38" s="186" customFormat="1" ht="22.8" x14ac:dyDescent="0.4">
      <c r="B68" s="182"/>
      <c r="C68" s="182"/>
      <c r="D68" s="183"/>
      <c r="E68" s="184"/>
      <c r="F68" s="184"/>
      <c r="G68" s="184"/>
      <c r="H68" s="182"/>
      <c r="I68" s="184"/>
      <c r="J68" s="182"/>
      <c r="K68" s="182"/>
      <c r="L68" s="182"/>
      <c r="M68" s="182"/>
      <c r="N68" s="182"/>
      <c r="O68" s="182"/>
      <c r="P68" s="182"/>
      <c r="Q68" s="182"/>
      <c r="R68" s="182"/>
      <c r="S68" s="182"/>
      <c r="T68" s="182"/>
      <c r="U68" s="182"/>
      <c r="V68" s="182"/>
      <c r="W68" s="182"/>
      <c r="X68" s="185"/>
      <c r="Y68" s="182"/>
      <c r="Z68" s="182"/>
      <c r="AA68" s="182"/>
      <c r="AB68" s="182"/>
      <c r="AC68" s="182"/>
      <c r="AD68" s="182"/>
      <c r="AE68" s="182"/>
      <c r="AF68" s="182"/>
      <c r="AG68" s="182"/>
      <c r="AH68" s="182"/>
      <c r="AI68" s="182"/>
      <c r="AJ68" s="182"/>
      <c r="AK68" s="182"/>
      <c r="AL68" s="182"/>
    </row>
    <row r="69" spans="2:38" s="186" customFormat="1" ht="22.8" x14ac:dyDescent="0.4">
      <c r="B69" s="182"/>
      <c r="C69" s="182"/>
      <c r="D69" s="182"/>
      <c r="E69" s="184"/>
      <c r="F69" s="184"/>
      <c r="G69" s="184"/>
      <c r="H69" s="182"/>
      <c r="I69" s="184"/>
      <c r="J69" s="182"/>
      <c r="K69" s="182"/>
      <c r="L69" s="182"/>
      <c r="M69" s="182"/>
      <c r="N69" s="182"/>
      <c r="O69" s="182"/>
      <c r="P69" s="182"/>
      <c r="Q69" s="182"/>
      <c r="R69" s="182"/>
      <c r="S69" s="182"/>
      <c r="T69" s="182"/>
      <c r="U69" s="182"/>
      <c r="V69" s="182"/>
      <c r="W69" s="182"/>
      <c r="X69" s="185"/>
      <c r="Y69" s="182"/>
      <c r="Z69" s="182"/>
      <c r="AA69" s="182"/>
      <c r="AB69" s="182"/>
      <c r="AC69" s="182"/>
      <c r="AD69" s="182"/>
      <c r="AE69" s="182"/>
      <c r="AF69" s="182"/>
      <c r="AG69" s="182"/>
      <c r="AH69" s="182"/>
      <c r="AI69" s="182"/>
      <c r="AJ69" s="182"/>
      <c r="AK69" s="182"/>
      <c r="AL69" s="182"/>
    </row>
    <row r="70" spans="2:38" s="186" customFormat="1" ht="22.8" x14ac:dyDescent="0.4">
      <c r="B70" s="182"/>
      <c r="C70" s="182"/>
      <c r="D70" s="182"/>
      <c r="E70" s="184"/>
      <c r="F70" s="184"/>
      <c r="G70" s="184"/>
      <c r="H70" s="182"/>
      <c r="I70" s="184"/>
      <c r="J70" s="182"/>
      <c r="K70" s="182"/>
      <c r="L70" s="182"/>
      <c r="M70" s="182"/>
      <c r="N70" s="182"/>
      <c r="O70" s="182"/>
      <c r="P70" s="182"/>
      <c r="Q70" s="182"/>
      <c r="R70" s="182"/>
      <c r="S70" s="182"/>
      <c r="T70" s="182"/>
      <c r="U70" s="182"/>
      <c r="V70" s="182"/>
      <c r="W70" s="182"/>
      <c r="X70" s="185"/>
      <c r="Y70" s="182"/>
      <c r="Z70" s="182"/>
      <c r="AA70" s="182"/>
      <c r="AB70" s="182"/>
      <c r="AC70" s="182"/>
      <c r="AD70" s="182"/>
      <c r="AE70" s="182"/>
      <c r="AF70" s="182"/>
      <c r="AG70" s="182"/>
      <c r="AH70" s="182"/>
      <c r="AI70" s="182"/>
      <c r="AJ70" s="182"/>
      <c r="AK70" s="182"/>
      <c r="AL70" s="182"/>
    </row>
    <row r="71" spans="2:38" s="186" customFormat="1" ht="22.8" x14ac:dyDescent="0.4">
      <c r="B71" s="182"/>
      <c r="C71" s="182"/>
      <c r="D71" s="182"/>
      <c r="E71" s="184"/>
      <c r="F71" s="184"/>
      <c r="G71" s="184"/>
      <c r="H71" s="182"/>
      <c r="I71" s="184"/>
      <c r="J71" s="182"/>
      <c r="K71" s="182"/>
      <c r="L71" s="182"/>
      <c r="M71" s="182"/>
      <c r="N71" s="182"/>
      <c r="O71" s="182"/>
      <c r="P71" s="182"/>
      <c r="Q71" s="182"/>
      <c r="R71" s="182"/>
      <c r="S71" s="182"/>
      <c r="T71" s="182"/>
      <c r="U71" s="182"/>
      <c r="V71" s="182"/>
      <c r="W71" s="182"/>
      <c r="X71" s="185"/>
      <c r="Y71" s="182"/>
      <c r="Z71" s="182"/>
      <c r="AA71" s="182"/>
      <c r="AB71" s="182"/>
      <c r="AC71" s="182"/>
      <c r="AD71" s="182"/>
      <c r="AE71" s="182"/>
      <c r="AF71" s="182"/>
      <c r="AG71" s="182"/>
      <c r="AH71" s="182"/>
      <c r="AI71" s="182"/>
      <c r="AJ71" s="182"/>
      <c r="AK71" s="182"/>
      <c r="AL71" s="182"/>
    </row>
    <row r="72" spans="2:38" s="186" customFormat="1" ht="22.8" x14ac:dyDescent="0.4">
      <c r="B72" s="182"/>
      <c r="C72" s="182"/>
      <c r="D72" s="182"/>
      <c r="E72" s="184"/>
      <c r="F72" s="184"/>
      <c r="G72" s="184"/>
      <c r="H72" s="182"/>
      <c r="I72" s="184"/>
      <c r="J72" s="182"/>
      <c r="K72" s="182"/>
      <c r="L72" s="182"/>
      <c r="M72" s="182"/>
      <c r="N72" s="182"/>
      <c r="O72" s="182"/>
      <c r="P72" s="182"/>
      <c r="Q72" s="182"/>
      <c r="R72" s="182"/>
      <c r="S72" s="182"/>
      <c r="T72" s="182"/>
      <c r="U72" s="182"/>
      <c r="V72" s="182"/>
      <c r="W72" s="182"/>
      <c r="X72" s="185"/>
      <c r="Y72" s="182"/>
      <c r="Z72" s="182"/>
      <c r="AA72" s="182"/>
      <c r="AB72" s="182"/>
      <c r="AC72" s="182"/>
      <c r="AD72" s="182"/>
      <c r="AE72" s="182"/>
      <c r="AF72" s="182"/>
      <c r="AG72" s="182"/>
      <c r="AH72" s="182"/>
      <c r="AI72" s="182"/>
      <c r="AJ72" s="182"/>
      <c r="AK72" s="182"/>
      <c r="AL72" s="182"/>
    </row>
    <row r="73" spans="2:38" s="186" customFormat="1" ht="22.8" x14ac:dyDescent="0.4">
      <c r="B73" s="182"/>
      <c r="C73" s="182"/>
      <c r="D73" s="182"/>
      <c r="E73" s="184"/>
      <c r="F73" s="184"/>
      <c r="G73" s="184"/>
      <c r="H73" s="182"/>
      <c r="I73" s="184"/>
      <c r="J73" s="182"/>
      <c r="K73" s="182"/>
      <c r="L73" s="182"/>
      <c r="M73" s="182"/>
      <c r="N73" s="182"/>
      <c r="O73" s="182"/>
      <c r="P73" s="182"/>
      <c r="Q73" s="182"/>
      <c r="R73" s="182"/>
      <c r="S73" s="182"/>
      <c r="T73" s="182"/>
      <c r="U73" s="182"/>
      <c r="V73" s="182"/>
      <c r="W73" s="182"/>
      <c r="X73" s="185"/>
      <c r="Y73" s="182"/>
      <c r="Z73" s="182"/>
      <c r="AA73" s="182"/>
      <c r="AB73" s="182"/>
      <c r="AC73" s="182"/>
      <c r="AD73" s="182"/>
      <c r="AE73" s="182"/>
      <c r="AF73" s="182"/>
      <c r="AG73" s="182"/>
      <c r="AH73" s="182"/>
      <c r="AI73" s="182"/>
      <c r="AJ73" s="182"/>
      <c r="AK73" s="182"/>
      <c r="AL73" s="182"/>
    </row>
    <row r="74" spans="2:38" s="186" customFormat="1" ht="22.8" x14ac:dyDescent="0.4">
      <c r="B74" s="182"/>
      <c r="C74" s="182"/>
      <c r="D74" s="182"/>
      <c r="E74" s="184"/>
      <c r="F74" s="184"/>
      <c r="G74" s="184"/>
      <c r="H74" s="182"/>
      <c r="I74" s="184"/>
      <c r="J74" s="182"/>
      <c r="K74" s="182"/>
      <c r="L74" s="182"/>
      <c r="M74" s="182"/>
      <c r="N74" s="182"/>
      <c r="O74" s="182"/>
      <c r="P74" s="182"/>
      <c r="Q74" s="182"/>
      <c r="R74" s="182"/>
      <c r="S74" s="182"/>
      <c r="T74" s="182"/>
      <c r="U74" s="182"/>
      <c r="V74" s="182"/>
      <c r="W74" s="182"/>
      <c r="X74" s="185"/>
      <c r="Y74" s="182"/>
      <c r="Z74" s="182"/>
      <c r="AA74" s="182"/>
      <c r="AB74" s="182"/>
      <c r="AC74" s="182"/>
      <c r="AD74" s="182"/>
      <c r="AE74" s="182"/>
      <c r="AF74" s="182"/>
      <c r="AG74" s="182"/>
      <c r="AH74" s="182"/>
      <c r="AI74" s="182"/>
      <c r="AJ74" s="182"/>
      <c r="AK74" s="182"/>
      <c r="AL74" s="182"/>
    </row>
    <row r="75" spans="2:38" s="186" customFormat="1" ht="22.8" x14ac:dyDescent="0.4">
      <c r="B75" s="182"/>
      <c r="C75" s="182"/>
      <c r="D75" s="182"/>
      <c r="E75" s="184"/>
      <c r="F75" s="184"/>
      <c r="G75" s="184"/>
      <c r="H75" s="182"/>
      <c r="I75" s="184"/>
      <c r="J75" s="182"/>
      <c r="K75" s="182"/>
      <c r="L75" s="182"/>
      <c r="M75" s="182"/>
      <c r="N75" s="182"/>
      <c r="O75" s="182"/>
      <c r="P75" s="182"/>
      <c r="Q75" s="182"/>
      <c r="R75" s="182"/>
      <c r="S75" s="182"/>
      <c r="T75" s="182"/>
      <c r="U75" s="182"/>
      <c r="V75" s="182"/>
      <c r="W75" s="182"/>
      <c r="X75" s="185"/>
      <c r="Y75" s="182"/>
      <c r="Z75" s="182"/>
      <c r="AA75" s="182"/>
      <c r="AB75" s="182"/>
      <c r="AC75" s="182"/>
      <c r="AD75" s="182"/>
      <c r="AE75" s="182"/>
      <c r="AF75" s="182"/>
      <c r="AG75" s="182"/>
      <c r="AH75" s="8"/>
      <c r="AI75" s="182"/>
      <c r="AJ75" s="182"/>
      <c r="AK75" s="182"/>
      <c r="AL75" s="182"/>
    </row>
    <row r="76" spans="2:38" s="186" customFormat="1" ht="22.8" x14ac:dyDescent="0.4">
      <c r="B76" s="182"/>
      <c r="C76" s="182"/>
      <c r="D76" s="182"/>
      <c r="E76" s="184"/>
      <c r="F76" s="184"/>
      <c r="G76" s="184"/>
      <c r="H76" s="182"/>
      <c r="I76" s="184"/>
      <c r="J76" s="182"/>
      <c r="K76" s="182"/>
      <c r="L76" s="182"/>
      <c r="M76" s="182"/>
      <c r="N76" s="182"/>
      <c r="O76" s="182"/>
      <c r="P76" s="182"/>
      <c r="Q76" s="182"/>
      <c r="R76" s="182"/>
      <c r="S76" s="182"/>
      <c r="T76" s="182"/>
      <c r="U76" s="182"/>
      <c r="V76" s="182"/>
      <c r="W76" s="182"/>
      <c r="X76" s="185"/>
      <c r="Y76" s="182"/>
      <c r="Z76" s="182"/>
      <c r="AA76" s="182"/>
      <c r="AB76" s="182"/>
      <c r="AC76" s="182"/>
      <c r="AD76" s="182"/>
      <c r="AE76" s="182"/>
      <c r="AF76" s="182"/>
      <c r="AG76" s="182"/>
      <c r="AH76" s="8"/>
      <c r="AI76" s="182"/>
      <c r="AJ76" s="182"/>
      <c r="AK76" s="182"/>
      <c r="AL76" s="182"/>
    </row>
    <row r="77" spans="2:38" s="186" customFormat="1" ht="22.8" x14ac:dyDescent="0.4">
      <c r="B77" s="182"/>
      <c r="C77" s="182"/>
      <c r="D77" s="182"/>
      <c r="E77" s="184"/>
      <c r="F77" s="184"/>
      <c r="G77" s="184"/>
      <c r="H77" s="182"/>
      <c r="I77" s="184"/>
      <c r="J77" s="182"/>
      <c r="K77" s="182"/>
      <c r="L77" s="182"/>
      <c r="M77" s="182"/>
      <c r="N77" s="182"/>
      <c r="O77" s="182"/>
      <c r="P77" s="182"/>
      <c r="Q77" s="182"/>
      <c r="R77" s="182"/>
      <c r="S77" s="182"/>
      <c r="T77" s="182"/>
      <c r="U77" s="182"/>
      <c r="V77" s="182"/>
      <c r="W77" s="182"/>
      <c r="X77" s="185"/>
      <c r="Y77" s="182"/>
      <c r="Z77" s="182"/>
      <c r="AA77" s="182"/>
      <c r="AB77" s="182"/>
      <c r="AC77" s="182"/>
      <c r="AD77" s="182"/>
      <c r="AE77" s="182"/>
      <c r="AF77" s="182"/>
      <c r="AG77" s="182"/>
      <c r="AH77" s="8"/>
      <c r="AI77" s="182"/>
      <c r="AJ77" s="182"/>
      <c r="AK77" s="182"/>
      <c r="AL77" s="182"/>
    </row>
    <row r="78" spans="2:38" s="186" customFormat="1" ht="22.8" x14ac:dyDescent="0.4">
      <c r="B78" s="182"/>
      <c r="C78" s="182"/>
      <c r="D78" s="182"/>
      <c r="E78" s="184"/>
      <c r="F78" s="184"/>
      <c r="G78" s="184"/>
      <c r="H78" s="182"/>
      <c r="I78" s="184"/>
      <c r="J78" s="182"/>
      <c r="K78" s="182"/>
      <c r="L78" s="182"/>
      <c r="M78" s="182"/>
      <c r="N78" s="182"/>
      <c r="O78" s="182"/>
      <c r="P78" s="182"/>
      <c r="Q78" s="182"/>
      <c r="R78" s="182"/>
      <c r="S78" s="182"/>
      <c r="T78" s="182"/>
      <c r="U78" s="182"/>
      <c r="V78" s="182"/>
      <c r="W78" s="182"/>
      <c r="X78" s="185"/>
      <c r="Y78" s="182"/>
      <c r="Z78" s="182"/>
      <c r="AA78" s="182"/>
      <c r="AB78" s="182"/>
      <c r="AC78" s="182"/>
      <c r="AD78" s="182"/>
      <c r="AE78" s="182"/>
      <c r="AF78" s="182"/>
      <c r="AG78" s="182"/>
      <c r="AH78" s="8"/>
      <c r="AI78" s="182"/>
      <c r="AJ78" s="182"/>
      <c r="AK78" s="182"/>
      <c r="AL78" s="182"/>
    </row>
    <row r="79" spans="2:38" s="186" customFormat="1" ht="22.8" x14ac:dyDescent="0.4">
      <c r="B79" s="182"/>
      <c r="C79" s="182"/>
      <c r="D79" s="182"/>
      <c r="E79" s="184"/>
      <c r="F79" s="184"/>
      <c r="G79" s="184"/>
      <c r="H79" s="182"/>
      <c r="I79" s="184"/>
      <c r="J79" s="182"/>
      <c r="K79" s="182"/>
      <c r="L79" s="182"/>
      <c r="M79" s="182"/>
      <c r="N79" s="182"/>
      <c r="O79" s="182"/>
      <c r="P79" s="182"/>
      <c r="Q79" s="182"/>
      <c r="R79" s="182"/>
      <c r="S79" s="182"/>
      <c r="T79" s="182"/>
      <c r="U79" s="182"/>
      <c r="V79" s="182"/>
      <c r="W79" s="182"/>
      <c r="X79" s="185"/>
      <c r="Y79" s="182"/>
      <c r="Z79" s="182"/>
      <c r="AA79" s="182"/>
      <c r="AB79" s="182"/>
      <c r="AC79" s="182"/>
      <c r="AD79" s="182"/>
      <c r="AE79" s="182"/>
      <c r="AF79" s="182"/>
      <c r="AG79" s="182"/>
      <c r="AH79" s="8"/>
      <c r="AI79" s="182"/>
      <c r="AJ79" s="182"/>
      <c r="AK79" s="182"/>
      <c r="AL79" s="182"/>
    </row>
    <row r="80" spans="2:38" s="186" customFormat="1" ht="22.8" x14ac:dyDescent="0.4">
      <c r="B80" s="182"/>
      <c r="C80" s="182"/>
      <c r="D80" s="182"/>
      <c r="E80" s="184"/>
      <c r="F80" s="184"/>
      <c r="G80" s="184"/>
      <c r="H80" s="182"/>
      <c r="I80" s="184"/>
      <c r="J80" s="182"/>
      <c r="K80" s="182"/>
      <c r="L80" s="182"/>
      <c r="M80" s="182"/>
      <c r="N80" s="182"/>
      <c r="O80" s="182"/>
      <c r="P80" s="182"/>
      <c r="Q80" s="182"/>
      <c r="R80" s="182"/>
      <c r="S80" s="182"/>
      <c r="T80" s="182"/>
      <c r="U80" s="182"/>
      <c r="V80" s="182"/>
      <c r="W80" s="182"/>
      <c r="X80" s="185"/>
      <c r="Y80" s="182"/>
      <c r="Z80" s="182"/>
      <c r="AA80" s="182"/>
      <c r="AB80" s="182"/>
      <c r="AC80" s="182"/>
      <c r="AD80" s="182"/>
      <c r="AE80" s="182"/>
      <c r="AF80" s="182"/>
      <c r="AG80" s="182"/>
      <c r="AH80" s="8"/>
      <c r="AI80" s="182"/>
      <c r="AJ80" s="182"/>
      <c r="AK80" s="182"/>
      <c r="AL80" s="182"/>
    </row>
    <row r="81" spans="2:38" s="186" customFormat="1" ht="22.8" x14ac:dyDescent="0.4">
      <c r="B81" s="182"/>
      <c r="C81" s="182"/>
      <c r="D81" s="182"/>
      <c r="E81" s="184"/>
      <c r="F81" s="184"/>
      <c r="G81" s="184"/>
      <c r="H81" s="182"/>
      <c r="I81" s="184"/>
      <c r="J81" s="182"/>
      <c r="K81" s="182"/>
      <c r="L81" s="182"/>
      <c r="M81" s="182"/>
      <c r="N81" s="182"/>
      <c r="O81" s="182"/>
      <c r="P81" s="182"/>
      <c r="Q81" s="182"/>
      <c r="R81" s="182"/>
      <c r="S81" s="182"/>
      <c r="T81" s="182"/>
      <c r="U81" s="182"/>
      <c r="V81" s="182"/>
      <c r="W81" s="182"/>
      <c r="X81" s="185"/>
      <c r="Y81" s="182"/>
      <c r="Z81" s="182"/>
      <c r="AA81" s="182"/>
      <c r="AB81" s="182"/>
      <c r="AC81" s="182"/>
      <c r="AD81" s="182"/>
      <c r="AE81" s="182"/>
      <c r="AF81" s="182"/>
      <c r="AG81" s="182"/>
      <c r="AH81" s="8"/>
      <c r="AI81" s="182"/>
      <c r="AJ81" s="182"/>
      <c r="AK81" s="182"/>
      <c r="AL81" s="182"/>
    </row>
    <row r="82" spans="2:38" s="186" customFormat="1" ht="22.8" x14ac:dyDescent="0.4">
      <c r="B82" s="182"/>
      <c r="C82" s="182"/>
      <c r="D82" s="182"/>
      <c r="E82" s="184"/>
      <c r="F82" s="184"/>
      <c r="G82" s="184"/>
      <c r="H82" s="182"/>
      <c r="I82" s="184"/>
      <c r="J82" s="182"/>
      <c r="K82" s="182"/>
      <c r="L82" s="182"/>
      <c r="M82" s="182"/>
      <c r="N82" s="182"/>
      <c r="O82" s="182"/>
      <c r="P82" s="182"/>
      <c r="Q82" s="182"/>
      <c r="R82" s="182"/>
      <c r="S82" s="182"/>
      <c r="T82" s="182"/>
      <c r="U82" s="182"/>
      <c r="V82" s="182"/>
      <c r="W82" s="182"/>
      <c r="X82" s="185"/>
      <c r="Y82" s="182"/>
      <c r="Z82" s="182"/>
      <c r="AA82" s="182"/>
      <c r="AB82" s="182"/>
      <c r="AC82" s="182"/>
      <c r="AD82" s="182"/>
      <c r="AE82" s="182"/>
      <c r="AF82" s="182"/>
      <c r="AG82" s="182"/>
      <c r="AH82" s="8"/>
      <c r="AI82" s="182"/>
      <c r="AJ82" s="182"/>
      <c r="AK82" s="182"/>
      <c r="AL82" s="182"/>
    </row>
    <row r="83" spans="2:38" x14ac:dyDescent="0.25">
      <c r="B83" s="180"/>
      <c r="D83" s="187"/>
      <c r="E83" s="188"/>
      <c r="F83" s="188"/>
      <c r="G83" s="188"/>
    </row>
    <row r="84" spans="2:38" x14ac:dyDescent="0.25">
      <c r="B84" s="180"/>
      <c r="D84" s="187"/>
    </row>
    <row r="85" spans="2:38" x14ac:dyDescent="0.25">
      <c r="B85" s="180"/>
      <c r="E85" s="188"/>
      <c r="F85" s="188"/>
      <c r="G85" s="188"/>
    </row>
    <row r="86" spans="2:38" x14ac:dyDescent="0.25">
      <c r="B86" s="180"/>
      <c r="E86" s="188"/>
      <c r="F86" s="188"/>
      <c r="G86" s="188"/>
    </row>
    <row r="87" spans="2:38" x14ac:dyDescent="0.25">
      <c r="B87" s="180"/>
      <c r="J87" s="24"/>
    </row>
    <row r="88" spans="2:38" x14ac:dyDescent="0.25">
      <c r="B88" s="180"/>
      <c r="D88" s="187"/>
      <c r="E88" s="188"/>
      <c r="F88" s="188"/>
      <c r="G88" s="188"/>
    </row>
    <row r="89" spans="2:38" x14ac:dyDescent="0.25">
      <c r="B89" s="180"/>
      <c r="F89" s="188"/>
      <c r="G89" s="188"/>
    </row>
    <row r="90" spans="2:38" x14ac:dyDescent="0.25">
      <c r="B90" s="180"/>
      <c r="D90" s="189"/>
      <c r="F90" s="188"/>
    </row>
    <row r="91" spans="2:38" x14ac:dyDescent="0.25">
      <c r="B91" s="180"/>
      <c r="D91" s="55"/>
      <c r="E91" s="188"/>
      <c r="F91" s="188"/>
      <c r="G91" s="188"/>
    </row>
    <row r="92" spans="2:38" x14ac:dyDescent="0.25">
      <c r="B92" s="180"/>
      <c r="D92" s="55"/>
      <c r="E92" s="55"/>
      <c r="F92" s="188"/>
      <c r="I92" s="543"/>
      <c r="J92" s="543"/>
    </row>
    <row r="93" spans="2:38" x14ac:dyDescent="0.25">
      <c r="B93" s="180"/>
      <c r="D93" s="55"/>
      <c r="E93" s="190"/>
      <c r="F93" s="188"/>
      <c r="I93" s="543"/>
      <c r="J93" s="543"/>
    </row>
    <row r="94" spans="2:38" x14ac:dyDescent="0.25">
      <c r="B94" s="180"/>
      <c r="D94" s="55"/>
      <c r="E94" s="188"/>
      <c r="F94" s="188"/>
      <c r="G94" s="188"/>
      <c r="I94" s="543"/>
      <c r="J94" s="543"/>
    </row>
    <row r="95" spans="2:38" x14ac:dyDescent="0.25">
      <c r="B95" s="180"/>
      <c r="D95" s="55"/>
      <c r="E95" s="190"/>
      <c r="F95" s="188"/>
      <c r="I95" s="543"/>
      <c r="J95" s="543"/>
    </row>
    <row r="96" spans="2:38" x14ac:dyDescent="0.25">
      <c r="B96" s="180"/>
      <c r="E96" s="190"/>
      <c r="F96" s="188"/>
      <c r="I96" s="543"/>
      <c r="J96" s="543"/>
    </row>
    <row r="97" spans="2:10" x14ac:dyDescent="0.25">
      <c r="B97" s="180"/>
      <c r="E97" s="188"/>
      <c r="F97" s="188"/>
      <c r="G97" s="188"/>
      <c r="I97" s="543"/>
      <c r="J97" s="543"/>
    </row>
    <row r="98" spans="2:10" x14ac:dyDescent="0.25">
      <c r="B98" s="180"/>
      <c r="F98" s="188"/>
    </row>
    <row r="99" spans="2:10" x14ac:dyDescent="0.25">
      <c r="B99" s="180"/>
      <c r="F99" s="188"/>
    </row>
    <row r="100" spans="2:10" x14ac:dyDescent="0.25">
      <c r="B100" s="180"/>
      <c r="E100" s="188"/>
      <c r="F100" s="188"/>
      <c r="G100" s="188"/>
    </row>
    <row r="103" spans="2:10" x14ac:dyDescent="0.25">
      <c r="E103" s="188"/>
      <c r="F103" s="188"/>
      <c r="G103" s="188"/>
    </row>
    <row r="104" spans="2:10" x14ac:dyDescent="0.25">
      <c r="E104" s="192"/>
      <c r="F104" s="192"/>
    </row>
    <row r="105" spans="2:10" x14ac:dyDescent="0.25">
      <c r="E105" s="188"/>
      <c r="F105" s="188"/>
      <c r="G105" s="188"/>
    </row>
    <row r="106" spans="2:10" x14ac:dyDescent="0.25">
      <c r="E106" s="188"/>
      <c r="F106" s="188"/>
      <c r="G106" s="188"/>
    </row>
    <row r="110" spans="2:10" x14ac:dyDescent="0.25">
      <c r="G110" s="24"/>
    </row>
  </sheetData>
  <mergeCells count="91">
    <mergeCell ref="C14:D14"/>
    <mergeCell ref="E14:E15"/>
    <mergeCell ref="H14:H15"/>
    <mergeCell ref="I14:R15"/>
    <mergeCell ref="I97:J97"/>
    <mergeCell ref="B44:G44"/>
    <mergeCell ref="I92:J92"/>
    <mergeCell ref="I93:J93"/>
    <mergeCell ref="I94:J94"/>
    <mergeCell ref="I95:J95"/>
    <mergeCell ref="I96:J96"/>
    <mergeCell ref="M31:N31"/>
    <mergeCell ref="B43:G43"/>
    <mergeCell ref="E32:I32"/>
    <mergeCell ref="K32:L32"/>
    <mergeCell ref="M32:N32"/>
    <mergeCell ref="D33:J33"/>
    <mergeCell ref="K33:N33"/>
    <mergeCell ref="E34:I34"/>
    <mergeCell ref="K34:L34"/>
    <mergeCell ref="M34:N34"/>
    <mergeCell ref="E35:I35"/>
    <mergeCell ref="K35:L35"/>
    <mergeCell ref="M35:N35"/>
    <mergeCell ref="B38:G38"/>
    <mergeCell ref="B39:G39"/>
    <mergeCell ref="I19:R19"/>
    <mergeCell ref="W26:AD36"/>
    <mergeCell ref="E27:I27"/>
    <mergeCell ref="K27:L27"/>
    <mergeCell ref="M27:N27"/>
    <mergeCell ref="E28:I28"/>
    <mergeCell ref="K28:L28"/>
    <mergeCell ref="M28:N28"/>
    <mergeCell ref="E29:I29"/>
    <mergeCell ref="K29:L29"/>
    <mergeCell ref="M29:N29"/>
    <mergeCell ref="E30:I30"/>
    <mergeCell ref="K30:L30"/>
    <mergeCell ref="M30:N30"/>
    <mergeCell ref="E31:I31"/>
    <mergeCell ref="K31:L31"/>
    <mergeCell ref="A22:B22"/>
    <mergeCell ref="D25:J25"/>
    <mergeCell ref="K25:L26"/>
    <mergeCell ref="M25:N26"/>
    <mergeCell ref="D26:J26"/>
    <mergeCell ref="A10:B10"/>
    <mergeCell ref="A13:B13"/>
    <mergeCell ref="A20:B20"/>
    <mergeCell ref="A21:B21"/>
    <mergeCell ref="A14:B15"/>
    <mergeCell ref="I16:R16"/>
    <mergeCell ref="I17:R17"/>
    <mergeCell ref="I18:R18"/>
    <mergeCell ref="X7:X9"/>
    <mergeCell ref="Y7:Y9"/>
    <mergeCell ref="Q7:R8"/>
    <mergeCell ref="S7:T8"/>
    <mergeCell ref="U7:U9"/>
    <mergeCell ref="V7:V9"/>
    <mergeCell ref="W7:W9"/>
    <mergeCell ref="S14:T14"/>
    <mergeCell ref="A6:B6"/>
    <mergeCell ref="C6:D6"/>
    <mergeCell ref="E6:E9"/>
    <mergeCell ref="F6:T6"/>
    <mergeCell ref="U6:AD6"/>
    <mergeCell ref="F8:G8"/>
    <mergeCell ref="I8:J8"/>
    <mergeCell ref="K8:L8"/>
    <mergeCell ref="O8:P8"/>
    <mergeCell ref="O7:P7"/>
    <mergeCell ref="Z7:AA8"/>
    <mergeCell ref="AB7:AD8"/>
    <mergeCell ref="F14:G14"/>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s>
  <printOptions horizontalCentered="1"/>
  <pageMargins left="0.78740157480314965" right="0.78740157480314965" top="0.78740157480314965" bottom="0.78740157480314965" header="0" footer="0.39370078740157483"/>
  <pageSetup paperSize="5" scale="30" orientation="landscape" r:id="rId1"/>
  <headerFooter>
    <oddFooter>&amp;R&amp;P de &amp;N
&amp;D
PAC 2018. 1ra. Modificicación.
Marzo 2018</oddFooter>
  </headerFooter>
  <colBreaks count="1" manualBreakCount="1">
    <brk id="4"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4"/>
  <sheetViews>
    <sheetView view="pageBreakPreview" zoomScaleNormal="100" zoomScaleSheetLayoutView="100" workbookViewId="0">
      <selection sqref="A1:I1"/>
    </sheetView>
  </sheetViews>
  <sheetFormatPr baseColWidth="10" defaultColWidth="11.44140625" defaultRowHeight="13.2" x14ac:dyDescent="0.25"/>
  <cols>
    <col min="1" max="1" width="3.6640625" style="197" customWidth="1"/>
    <col min="2" max="2" width="42.6640625" style="197" customWidth="1"/>
    <col min="3" max="3" width="18.33203125" style="197" customWidth="1"/>
    <col min="4" max="5" width="16.88671875" style="197" customWidth="1"/>
    <col min="6" max="6" width="17.88671875" style="197" customWidth="1"/>
    <col min="7" max="7" width="14.33203125" style="197" customWidth="1"/>
    <col min="8" max="8" width="19.109375" style="197" customWidth="1"/>
    <col min="9" max="9" width="50.109375" style="197" customWidth="1"/>
    <col min="10" max="235" width="11.44140625" style="197"/>
    <col min="236" max="236" width="42.6640625" style="197" customWidth="1"/>
    <col min="237" max="237" width="18.33203125" style="197" customWidth="1"/>
    <col min="238" max="239" width="16.88671875" style="197" customWidth="1"/>
    <col min="240" max="240" width="17.88671875" style="197" customWidth="1"/>
    <col min="241" max="241" width="14.33203125" style="197" customWidth="1"/>
    <col min="242" max="242" width="19.109375" style="197" customWidth="1"/>
    <col min="243" max="243" width="50.109375" style="197" customWidth="1"/>
    <col min="244" max="491" width="11.44140625" style="197"/>
    <col min="492" max="492" width="42.6640625" style="197" customWidth="1"/>
    <col min="493" max="493" width="18.33203125" style="197" customWidth="1"/>
    <col min="494" max="495" width="16.88671875" style="197" customWidth="1"/>
    <col min="496" max="496" width="17.88671875" style="197" customWidth="1"/>
    <col min="497" max="497" width="14.33203125" style="197" customWidth="1"/>
    <col min="498" max="498" width="19.109375" style="197" customWidth="1"/>
    <col min="499" max="499" width="50.109375" style="197" customWidth="1"/>
    <col min="500" max="747" width="11.44140625" style="197"/>
    <col min="748" max="748" width="42.6640625" style="197" customWidth="1"/>
    <col min="749" max="749" width="18.33203125" style="197" customWidth="1"/>
    <col min="750" max="751" width="16.88671875" style="197" customWidth="1"/>
    <col min="752" max="752" width="17.88671875" style="197" customWidth="1"/>
    <col min="753" max="753" width="14.33203125" style="197" customWidth="1"/>
    <col min="754" max="754" width="19.109375" style="197" customWidth="1"/>
    <col min="755" max="755" width="50.109375" style="197" customWidth="1"/>
    <col min="756" max="1003" width="11.44140625" style="197"/>
    <col min="1004" max="1004" width="42.6640625" style="197" customWidth="1"/>
    <col min="1005" max="1005" width="18.33203125" style="197" customWidth="1"/>
    <col min="1006" max="1007" width="16.88671875" style="197" customWidth="1"/>
    <col min="1008" max="1008" width="17.88671875" style="197" customWidth="1"/>
    <col min="1009" max="1009" width="14.33203125" style="197" customWidth="1"/>
    <col min="1010" max="1010" width="19.109375" style="197" customWidth="1"/>
    <col min="1011" max="1011" width="50.109375" style="197" customWidth="1"/>
    <col min="1012" max="1259" width="11.44140625" style="197"/>
    <col min="1260" max="1260" width="42.6640625" style="197" customWidth="1"/>
    <col min="1261" max="1261" width="18.33203125" style="197" customWidth="1"/>
    <col min="1262" max="1263" width="16.88671875" style="197" customWidth="1"/>
    <col min="1264" max="1264" width="17.88671875" style="197" customWidth="1"/>
    <col min="1265" max="1265" width="14.33203125" style="197" customWidth="1"/>
    <col min="1266" max="1266" width="19.109375" style="197" customWidth="1"/>
    <col min="1267" max="1267" width="50.109375" style="197" customWidth="1"/>
    <col min="1268" max="1515" width="11.44140625" style="197"/>
    <col min="1516" max="1516" width="42.6640625" style="197" customWidth="1"/>
    <col min="1517" max="1517" width="18.33203125" style="197" customWidth="1"/>
    <col min="1518" max="1519" width="16.88671875" style="197" customWidth="1"/>
    <col min="1520" max="1520" width="17.88671875" style="197" customWidth="1"/>
    <col min="1521" max="1521" width="14.33203125" style="197" customWidth="1"/>
    <col min="1522" max="1522" width="19.109375" style="197" customWidth="1"/>
    <col min="1523" max="1523" width="50.109375" style="197" customWidth="1"/>
    <col min="1524" max="1771" width="11.44140625" style="197"/>
    <col min="1772" max="1772" width="42.6640625" style="197" customWidth="1"/>
    <col min="1773" max="1773" width="18.33203125" style="197" customWidth="1"/>
    <col min="1774" max="1775" width="16.88671875" style="197" customWidth="1"/>
    <col min="1776" max="1776" width="17.88671875" style="197" customWidth="1"/>
    <col min="1777" max="1777" width="14.33203125" style="197" customWidth="1"/>
    <col min="1778" max="1778" width="19.109375" style="197" customWidth="1"/>
    <col min="1779" max="1779" width="50.109375" style="197" customWidth="1"/>
    <col min="1780" max="2027" width="11.44140625" style="197"/>
    <col min="2028" max="2028" width="42.6640625" style="197" customWidth="1"/>
    <col min="2029" max="2029" width="18.33203125" style="197" customWidth="1"/>
    <col min="2030" max="2031" width="16.88671875" style="197" customWidth="1"/>
    <col min="2032" max="2032" width="17.88671875" style="197" customWidth="1"/>
    <col min="2033" max="2033" width="14.33203125" style="197" customWidth="1"/>
    <col min="2034" max="2034" width="19.109375" style="197" customWidth="1"/>
    <col min="2035" max="2035" width="50.109375" style="197" customWidth="1"/>
    <col min="2036" max="2283" width="11.44140625" style="197"/>
    <col min="2284" max="2284" width="42.6640625" style="197" customWidth="1"/>
    <col min="2285" max="2285" width="18.33203125" style="197" customWidth="1"/>
    <col min="2286" max="2287" width="16.88671875" style="197" customWidth="1"/>
    <col min="2288" max="2288" width="17.88671875" style="197" customWidth="1"/>
    <col min="2289" max="2289" width="14.33203125" style="197" customWidth="1"/>
    <col min="2290" max="2290" width="19.109375" style="197" customWidth="1"/>
    <col min="2291" max="2291" width="50.109375" style="197" customWidth="1"/>
    <col min="2292" max="2539" width="11.44140625" style="197"/>
    <col min="2540" max="2540" width="42.6640625" style="197" customWidth="1"/>
    <col min="2541" max="2541" width="18.33203125" style="197" customWidth="1"/>
    <col min="2542" max="2543" width="16.88671875" style="197" customWidth="1"/>
    <col min="2544" max="2544" width="17.88671875" style="197" customWidth="1"/>
    <col min="2545" max="2545" width="14.33203125" style="197" customWidth="1"/>
    <col min="2546" max="2546" width="19.109375" style="197" customWidth="1"/>
    <col min="2547" max="2547" width="50.109375" style="197" customWidth="1"/>
    <col min="2548" max="2795" width="11.44140625" style="197"/>
    <col min="2796" max="2796" width="42.6640625" style="197" customWidth="1"/>
    <col min="2797" max="2797" width="18.33203125" style="197" customWidth="1"/>
    <col min="2798" max="2799" width="16.88671875" style="197" customWidth="1"/>
    <col min="2800" max="2800" width="17.88671875" style="197" customWidth="1"/>
    <col min="2801" max="2801" width="14.33203125" style="197" customWidth="1"/>
    <col min="2802" max="2802" width="19.109375" style="197" customWidth="1"/>
    <col min="2803" max="2803" width="50.109375" style="197" customWidth="1"/>
    <col min="2804" max="3051" width="11.44140625" style="197"/>
    <col min="3052" max="3052" width="42.6640625" style="197" customWidth="1"/>
    <col min="3053" max="3053" width="18.33203125" style="197" customWidth="1"/>
    <col min="3054" max="3055" width="16.88671875" style="197" customWidth="1"/>
    <col min="3056" max="3056" width="17.88671875" style="197" customWidth="1"/>
    <col min="3057" max="3057" width="14.33203125" style="197" customWidth="1"/>
    <col min="3058" max="3058" width="19.109375" style="197" customWidth="1"/>
    <col min="3059" max="3059" width="50.109375" style="197" customWidth="1"/>
    <col min="3060" max="3307" width="11.44140625" style="197"/>
    <col min="3308" max="3308" width="42.6640625" style="197" customWidth="1"/>
    <col min="3309" max="3309" width="18.33203125" style="197" customWidth="1"/>
    <col min="3310" max="3311" width="16.88671875" style="197" customWidth="1"/>
    <col min="3312" max="3312" width="17.88671875" style="197" customWidth="1"/>
    <col min="3313" max="3313" width="14.33203125" style="197" customWidth="1"/>
    <col min="3314" max="3314" width="19.109375" style="197" customWidth="1"/>
    <col min="3315" max="3315" width="50.109375" style="197" customWidth="1"/>
    <col min="3316" max="3563" width="11.44140625" style="197"/>
    <col min="3564" max="3564" width="42.6640625" style="197" customWidth="1"/>
    <col min="3565" max="3565" width="18.33203125" style="197" customWidth="1"/>
    <col min="3566" max="3567" width="16.88671875" style="197" customWidth="1"/>
    <col min="3568" max="3568" width="17.88671875" style="197" customWidth="1"/>
    <col min="3569" max="3569" width="14.33203125" style="197" customWidth="1"/>
    <col min="3570" max="3570" width="19.109375" style="197" customWidth="1"/>
    <col min="3571" max="3571" width="50.109375" style="197" customWidth="1"/>
    <col min="3572" max="3819" width="11.44140625" style="197"/>
    <col min="3820" max="3820" width="42.6640625" style="197" customWidth="1"/>
    <col min="3821" max="3821" width="18.33203125" style="197" customWidth="1"/>
    <col min="3822" max="3823" width="16.88671875" style="197" customWidth="1"/>
    <col min="3824" max="3824" width="17.88671875" style="197" customWidth="1"/>
    <col min="3825" max="3825" width="14.33203125" style="197" customWidth="1"/>
    <col min="3826" max="3826" width="19.109375" style="197" customWidth="1"/>
    <col min="3827" max="3827" width="50.109375" style="197" customWidth="1"/>
    <col min="3828" max="4075" width="11.44140625" style="197"/>
    <col min="4076" max="4076" width="42.6640625" style="197" customWidth="1"/>
    <col min="4077" max="4077" width="18.33203125" style="197" customWidth="1"/>
    <col min="4078" max="4079" width="16.88671875" style="197" customWidth="1"/>
    <col min="4080" max="4080" width="17.88671875" style="197" customWidth="1"/>
    <col min="4081" max="4081" width="14.33203125" style="197" customWidth="1"/>
    <col min="4082" max="4082" width="19.109375" style="197" customWidth="1"/>
    <col min="4083" max="4083" width="50.109375" style="197" customWidth="1"/>
    <col min="4084" max="4331" width="11.44140625" style="197"/>
    <col min="4332" max="4332" width="42.6640625" style="197" customWidth="1"/>
    <col min="4333" max="4333" width="18.33203125" style="197" customWidth="1"/>
    <col min="4334" max="4335" width="16.88671875" style="197" customWidth="1"/>
    <col min="4336" max="4336" width="17.88671875" style="197" customWidth="1"/>
    <col min="4337" max="4337" width="14.33203125" style="197" customWidth="1"/>
    <col min="4338" max="4338" width="19.109375" style="197" customWidth="1"/>
    <col min="4339" max="4339" width="50.109375" style="197" customWidth="1"/>
    <col min="4340" max="4587" width="11.44140625" style="197"/>
    <col min="4588" max="4588" width="42.6640625" style="197" customWidth="1"/>
    <col min="4589" max="4589" width="18.33203125" style="197" customWidth="1"/>
    <col min="4590" max="4591" width="16.88671875" style="197" customWidth="1"/>
    <col min="4592" max="4592" width="17.88671875" style="197" customWidth="1"/>
    <col min="4593" max="4593" width="14.33203125" style="197" customWidth="1"/>
    <col min="4594" max="4594" width="19.109375" style="197" customWidth="1"/>
    <col min="4595" max="4595" width="50.109375" style="197" customWidth="1"/>
    <col min="4596" max="4843" width="11.44140625" style="197"/>
    <col min="4844" max="4844" width="42.6640625" style="197" customWidth="1"/>
    <col min="4845" max="4845" width="18.33203125" style="197" customWidth="1"/>
    <col min="4846" max="4847" width="16.88671875" style="197" customWidth="1"/>
    <col min="4848" max="4848" width="17.88671875" style="197" customWidth="1"/>
    <col min="4849" max="4849" width="14.33203125" style="197" customWidth="1"/>
    <col min="4850" max="4850" width="19.109375" style="197" customWidth="1"/>
    <col min="4851" max="4851" width="50.109375" style="197" customWidth="1"/>
    <col min="4852" max="5099" width="11.44140625" style="197"/>
    <col min="5100" max="5100" width="42.6640625" style="197" customWidth="1"/>
    <col min="5101" max="5101" width="18.33203125" style="197" customWidth="1"/>
    <col min="5102" max="5103" width="16.88671875" style="197" customWidth="1"/>
    <col min="5104" max="5104" width="17.88671875" style="197" customWidth="1"/>
    <col min="5105" max="5105" width="14.33203125" style="197" customWidth="1"/>
    <col min="5106" max="5106" width="19.109375" style="197" customWidth="1"/>
    <col min="5107" max="5107" width="50.109375" style="197" customWidth="1"/>
    <col min="5108" max="5355" width="11.44140625" style="197"/>
    <col min="5356" max="5356" width="42.6640625" style="197" customWidth="1"/>
    <col min="5357" max="5357" width="18.33203125" style="197" customWidth="1"/>
    <col min="5358" max="5359" width="16.88671875" style="197" customWidth="1"/>
    <col min="5360" max="5360" width="17.88671875" style="197" customWidth="1"/>
    <col min="5361" max="5361" width="14.33203125" style="197" customWidth="1"/>
    <col min="5362" max="5362" width="19.109375" style="197" customWidth="1"/>
    <col min="5363" max="5363" width="50.109375" style="197" customWidth="1"/>
    <col min="5364" max="5611" width="11.44140625" style="197"/>
    <col min="5612" max="5612" width="42.6640625" style="197" customWidth="1"/>
    <col min="5613" max="5613" width="18.33203125" style="197" customWidth="1"/>
    <col min="5614" max="5615" width="16.88671875" style="197" customWidth="1"/>
    <col min="5616" max="5616" width="17.88671875" style="197" customWidth="1"/>
    <col min="5617" max="5617" width="14.33203125" style="197" customWidth="1"/>
    <col min="5618" max="5618" width="19.109375" style="197" customWidth="1"/>
    <col min="5619" max="5619" width="50.109375" style="197" customWidth="1"/>
    <col min="5620" max="5867" width="11.44140625" style="197"/>
    <col min="5868" max="5868" width="42.6640625" style="197" customWidth="1"/>
    <col min="5869" max="5869" width="18.33203125" style="197" customWidth="1"/>
    <col min="5870" max="5871" width="16.88671875" style="197" customWidth="1"/>
    <col min="5872" max="5872" width="17.88671875" style="197" customWidth="1"/>
    <col min="5873" max="5873" width="14.33203125" style="197" customWidth="1"/>
    <col min="5874" max="5874" width="19.109375" style="197" customWidth="1"/>
    <col min="5875" max="5875" width="50.109375" style="197" customWidth="1"/>
    <col min="5876" max="6123" width="11.44140625" style="197"/>
    <col min="6124" max="6124" width="42.6640625" style="197" customWidth="1"/>
    <col min="6125" max="6125" width="18.33203125" style="197" customWidth="1"/>
    <col min="6126" max="6127" width="16.88671875" style="197" customWidth="1"/>
    <col min="6128" max="6128" width="17.88671875" style="197" customWidth="1"/>
    <col min="6129" max="6129" width="14.33203125" style="197" customWidth="1"/>
    <col min="6130" max="6130" width="19.109375" style="197" customWidth="1"/>
    <col min="6131" max="6131" width="50.109375" style="197" customWidth="1"/>
    <col min="6132" max="6379" width="11.44140625" style="197"/>
    <col min="6380" max="6380" width="42.6640625" style="197" customWidth="1"/>
    <col min="6381" max="6381" width="18.33203125" style="197" customWidth="1"/>
    <col min="6382" max="6383" width="16.88671875" style="197" customWidth="1"/>
    <col min="6384" max="6384" width="17.88671875" style="197" customWidth="1"/>
    <col min="6385" max="6385" width="14.33203125" style="197" customWidth="1"/>
    <col min="6386" max="6386" width="19.109375" style="197" customWidth="1"/>
    <col min="6387" max="6387" width="50.109375" style="197" customWidth="1"/>
    <col min="6388" max="6635" width="11.44140625" style="197"/>
    <col min="6636" max="6636" width="42.6640625" style="197" customWidth="1"/>
    <col min="6637" max="6637" width="18.33203125" style="197" customWidth="1"/>
    <col min="6638" max="6639" width="16.88671875" style="197" customWidth="1"/>
    <col min="6640" max="6640" width="17.88671875" style="197" customWidth="1"/>
    <col min="6641" max="6641" width="14.33203125" style="197" customWidth="1"/>
    <col min="6642" max="6642" width="19.109375" style="197" customWidth="1"/>
    <col min="6643" max="6643" width="50.109375" style="197" customWidth="1"/>
    <col min="6644" max="6891" width="11.44140625" style="197"/>
    <col min="6892" max="6892" width="42.6640625" style="197" customWidth="1"/>
    <col min="6893" max="6893" width="18.33203125" style="197" customWidth="1"/>
    <col min="6894" max="6895" width="16.88671875" style="197" customWidth="1"/>
    <col min="6896" max="6896" width="17.88671875" style="197" customWidth="1"/>
    <col min="6897" max="6897" width="14.33203125" style="197" customWidth="1"/>
    <col min="6898" max="6898" width="19.109375" style="197" customWidth="1"/>
    <col min="6899" max="6899" width="50.109375" style="197" customWidth="1"/>
    <col min="6900" max="7147" width="11.44140625" style="197"/>
    <col min="7148" max="7148" width="42.6640625" style="197" customWidth="1"/>
    <col min="7149" max="7149" width="18.33203125" style="197" customWidth="1"/>
    <col min="7150" max="7151" width="16.88671875" style="197" customWidth="1"/>
    <col min="7152" max="7152" width="17.88671875" style="197" customWidth="1"/>
    <col min="7153" max="7153" width="14.33203125" style="197" customWidth="1"/>
    <col min="7154" max="7154" width="19.109375" style="197" customWidth="1"/>
    <col min="7155" max="7155" width="50.109375" style="197" customWidth="1"/>
    <col min="7156" max="7403" width="11.44140625" style="197"/>
    <col min="7404" max="7404" width="42.6640625" style="197" customWidth="1"/>
    <col min="7405" max="7405" width="18.33203125" style="197" customWidth="1"/>
    <col min="7406" max="7407" width="16.88671875" style="197" customWidth="1"/>
    <col min="7408" max="7408" width="17.88671875" style="197" customWidth="1"/>
    <col min="7409" max="7409" width="14.33203125" style="197" customWidth="1"/>
    <col min="7410" max="7410" width="19.109375" style="197" customWidth="1"/>
    <col min="7411" max="7411" width="50.109375" style="197" customWidth="1"/>
    <col min="7412" max="7659" width="11.44140625" style="197"/>
    <col min="7660" max="7660" width="42.6640625" style="197" customWidth="1"/>
    <col min="7661" max="7661" width="18.33203125" style="197" customWidth="1"/>
    <col min="7662" max="7663" width="16.88671875" style="197" customWidth="1"/>
    <col min="7664" max="7664" width="17.88671875" style="197" customWidth="1"/>
    <col min="7665" max="7665" width="14.33203125" style="197" customWidth="1"/>
    <col min="7666" max="7666" width="19.109375" style="197" customWidth="1"/>
    <col min="7667" max="7667" width="50.109375" style="197" customWidth="1"/>
    <col min="7668" max="7915" width="11.44140625" style="197"/>
    <col min="7916" max="7916" width="42.6640625" style="197" customWidth="1"/>
    <col min="7917" max="7917" width="18.33203125" style="197" customWidth="1"/>
    <col min="7918" max="7919" width="16.88671875" style="197" customWidth="1"/>
    <col min="7920" max="7920" width="17.88671875" style="197" customWidth="1"/>
    <col min="7921" max="7921" width="14.33203125" style="197" customWidth="1"/>
    <col min="7922" max="7922" width="19.109375" style="197" customWidth="1"/>
    <col min="7923" max="7923" width="50.109375" style="197" customWidth="1"/>
    <col min="7924" max="8171" width="11.44140625" style="197"/>
    <col min="8172" max="8172" width="42.6640625" style="197" customWidth="1"/>
    <col min="8173" max="8173" width="18.33203125" style="197" customWidth="1"/>
    <col min="8174" max="8175" width="16.88671875" style="197" customWidth="1"/>
    <col min="8176" max="8176" width="17.88671875" style="197" customWidth="1"/>
    <col min="8177" max="8177" width="14.33203125" style="197" customWidth="1"/>
    <col min="8178" max="8178" width="19.109375" style="197" customWidth="1"/>
    <col min="8179" max="8179" width="50.109375" style="197" customWidth="1"/>
    <col min="8180" max="8427" width="11.44140625" style="197"/>
    <col min="8428" max="8428" width="42.6640625" style="197" customWidth="1"/>
    <col min="8429" max="8429" width="18.33203125" style="197" customWidth="1"/>
    <col min="8430" max="8431" width="16.88671875" style="197" customWidth="1"/>
    <col min="8432" max="8432" width="17.88671875" style="197" customWidth="1"/>
    <col min="8433" max="8433" width="14.33203125" style="197" customWidth="1"/>
    <col min="8434" max="8434" width="19.109375" style="197" customWidth="1"/>
    <col min="8435" max="8435" width="50.109375" style="197" customWidth="1"/>
    <col min="8436" max="8683" width="11.44140625" style="197"/>
    <col min="8684" max="8684" width="42.6640625" style="197" customWidth="1"/>
    <col min="8685" max="8685" width="18.33203125" style="197" customWidth="1"/>
    <col min="8686" max="8687" width="16.88671875" style="197" customWidth="1"/>
    <col min="8688" max="8688" width="17.88671875" style="197" customWidth="1"/>
    <col min="8689" max="8689" width="14.33203125" style="197" customWidth="1"/>
    <col min="8690" max="8690" width="19.109375" style="197" customWidth="1"/>
    <col min="8691" max="8691" width="50.109375" style="197" customWidth="1"/>
    <col min="8692" max="8939" width="11.44140625" style="197"/>
    <col min="8940" max="8940" width="42.6640625" style="197" customWidth="1"/>
    <col min="8941" max="8941" width="18.33203125" style="197" customWidth="1"/>
    <col min="8942" max="8943" width="16.88671875" style="197" customWidth="1"/>
    <col min="8944" max="8944" width="17.88671875" style="197" customWidth="1"/>
    <col min="8945" max="8945" width="14.33203125" style="197" customWidth="1"/>
    <col min="8946" max="8946" width="19.109375" style="197" customWidth="1"/>
    <col min="8947" max="8947" width="50.109375" style="197" customWidth="1"/>
    <col min="8948" max="9195" width="11.44140625" style="197"/>
    <col min="9196" max="9196" width="42.6640625" style="197" customWidth="1"/>
    <col min="9197" max="9197" width="18.33203125" style="197" customWidth="1"/>
    <col min="9198" max="9199" width="16.88671875" style="197" customWidth="1"/>
    <col min="9200" max="9200" width="17.88671875" style="197" customWidth="1"/>
    <col min="9201" max="9201" width="14.33203125" style="197" customWidth="1"/>
    <col min="9202" max="9202" width="19.109375" style="197" customWidth="1"/>
    <col min="9203" max="9203" width="50.109375" style="197" customWidth="1"/>
    <col min="9204" max="9451" width="11.44140625" style="197"/>
    <col min="9452" max="9452" width="42.6640625" style="197" customWidth="1"/>
    <col min="9453" max="9453" width="18.33203125" style="197" customWidth="1"/>
    <col min="9454" max="9455" width="16.88671875" style="197" customWidth="1"/>
    <col min="9456" max="9456" width="17.88671875" style="197" customWidth="1"/>
    <col min="9457" max="9457" width="14.33203125" style="197" customWidth="1"/>
    <col min="9458" max="9458" width="19.109375" style="197" customWidth="1"/>
    <col min="9459" max="9459" width="50.109375" style="197" customWidth="1"/>
    <col min="9460" max="9707" width="11.44140625" style="197"/>
    <col min="9708" max="9708" width="42.6640625" style="197" customWidth="1"/>
    <col min="9709" max="9709" width="18.33203125" style="197" customWidth="1"/>
    <col min="9710" max="9711" width="16.88671875" style="197" customWidth="1"/>
    <col min="9712" max="9712" width="17.88671875" style="197" customWidth="1"/>
    <col min="9713" max="9713" width="14.33203125" style="197" customWidth="1"/>
    <col min="9714" max="9714" width="19.109375" style="197" customWidth="1"/>
    <col min="9715" max="9715" width="50.109375" style="197" customWidth="1"/>
    <col min="9716" max="9963" width="11.44140625" style="197"/>
    <col min="9964" max="9964" width="42.6640625" style="197" customWidth="1"/>
    <col min="9965" max="9965" width="18.33203125" style="197" customWidth="1"/>
    <col min="9966" max="9967" width="16.88671875" style="197" customWidth="1"/>
    <col min="9968" max="9968" width="17.88671875" style="197" customWidth="1"/>
    <col min="9969" max="9969" width="14.33203125" style="197" customWidth="1"/>
    <col min="9970" max="9970" width="19.109375" style="197" customWidth="1"/>
    <col min="9971" max="9971" width="50.109375" style="197" customWidth="1"/>
    <col min="9972" max="10219" width="11.44140625" style="197"/>
    <col min="10220" max="10220" width="42.6640625" style="197" customWidth="1"/>
    <col min="10221" max="10221" width="18.33203125" style="197" customWidth="1"/>
    <col min="10222" max="10223" width="16.88671875" style="197" customWidth="1"/>
    <col min="10224" max="10224" width="17.88671875" style="197" customWidth="1"/>
    <col min="10225" max="10225" width="14.33203125" style="197" customWidth="1"/>
    <col min="10226" max="10226" width="19.109375" style="197" customWidth="1"/>
    <col min="10227" max="10227" width="50.109375" style="197" customWidth="1"/>
    <col min="10228" max="10475" width="11.44140625" style="197"/>
    <col min="10476" max="10476" width="42.6640625" style="197" customWidth="1"/>
    <col min="10477" max="10477" width="18.33203125" style="197" customWidth="1"/>
    <col min="10478" max="10479" width="16.88671875" style="197" customWidth="1"/>
    <col min="10480" max="10480" width="17.88671875" style="197" customWidth="1"/>
    <col min="10481" max="10481" width="14.33203125" style="197" customWidth="1"/>
    <col min="10482" max="10482" width="19.109375" style="197" customWidth="1"/>
    <col min="10483" max="10483" width="50.109375" style="197" customWidth="1"/>
    <col min="10484" max="10731" width="11.44140625" style="197"/>
    <col min="10732" max="10732" width="42.6640625" style="197" customWidth="1"/>
    <col min="10733" max="10733" width="18.33203125" style="197" customWidth="1"/>
    <col min="10734" max="10735" width="16.88671875" style="197" customWidth="1"/>
    <col min="10736" max="10736" width="17.88671875" style="197" customWidth="1"/>
    <col min="10737" max="10737" width="14.33203125" style="197" customWidth="1"/>
    <col min="10738" max="10738" width="19.109375" style="197" customWidth="1"/>
    <col min="10739" max="10739" width="50.109375" style="197" customWidth="1"/>
    <col min="10740" max="10987" width="11.44140625" style="197"/>
    <col min="10988" max="10988" width="42.6640625" style="197" customWidth="1"/>
    <col min="10989" max="10989" width="18.33203125" style="197" customWidth="1"/>
    <col min="10990" max="10991" width="16.88671875" style="197" customWidth="1"/>
    <col min="10992" max="10992" width="17.88671875" style="197" customWidth="1"/>
    <col min="10993" max="10993" width="14.33203125" style="197" customWidth="1"/>
    <col min="10994" max="10994" width="19.109375" style="197" customWidth="1"/>
    <col min="10995" max="10995" width="50.109375" style="197" customWidth="1"/>
    <col min="10996" max="11243" width="11.44140625" style="197"/>
    <col min="11244" max="11244" width="42.6640625" style="197" customWidth="1"/>
    <col min="11245" max="11245" width="18.33203125" style="197" customWidth="1"/>
    <col min="11246" max="11247" width="16.88671875" style="197" customWidth="1"/>
    <col min="11248" max="11248" width="17.88671875" style="197" customWidth="1"/>
    <col min="11249" max="11249" width="14.33203125" style="197" customWidth="1"/>
    <col min="11250" max="11250" width="19.109375" style="197" customWidth="1"/>
    <col min="11251" max="11251" width="50.109375" style="197" customWidth="1"/>
    <col min="11252" max="11499" width="11.44140625" style="197"/>
    <col min="11500" max="11500" width="42.6640625" style="197" customWidth="1"/>
    <col min="11501" max="11501" width="18.33203125" style="197" customWidth="1"/>
    <col min="11502" max="11503" width="16.88671875" style="197" customWidth="1"/>
    <col min="11504" max="11504" width="17.88671875" style="197" customWidth="1"/>
    <col min="11505" max="11505" width="14.33203125" style="197" customWidth="1"/>
    <col min="11506" max="11506" width="19.109375" style="197" customWidth="1"/>
    <col min="11507" max="11507" width="50.109375" style="197" customWidth="1"/>
    <col min="11508" max="11755" width="11.44140625" style="197"/>
    <col min="11756" max="11756" width="42.6640625" style="197" customWidth="1"/>
    <col min="11757" max="11757" width="18.33203125" style="197" customWidth="1"/>
    <col min="11758" max="11759" width="16.88671875" style="197" customWidth="1"/>
    <col min="11760" max="11760" width="17.88671875" style="197" customWidth="1"/>
    <col min="11761" max="11761" width="14.33203125" style="197" customWidth="1"/>
    <col min="11762" max="11762" width="19.109375" style="197" customWidth="1"/>
    <col min="11763" max="11763" width="50.109375" style="197" customWidth="1"/>
    <col min="11764" max="12011" width="11.44140625" style="197"/>
    <col min="12012" max="12012" width="42.6640625" style="197" customWidth="1"/>
    <col min="12013" max="12013" width="18.33203125" style="197" customWidth="1"/>
    <col min="12014" max="12015" width="16.88671875" style="197" customWidth="1"/>
    <col min="12016" max="12016" width="17.88671875" style="197" customWidth="1"/>
    <col min="12017" max="12017" width="14.33203125" style="197" customWidth="1"/>
    <col min="12018" max="12018" width="19.109375" style="197" customWidth="1"/>
    <col min="12019" max="12019" width="50.109375" style="197" customWidth="1"/>
    <col min="12020" max="12267" width="11.44140625" style="197"/>
    <col min="12268" max="12268" width="42.6640625" style="197" customWidth="1"/>
    <col min="12269" max="12269" width="18.33203125" style="197" customWidth="1"/>
    <col min="12270" max="12271" width="16.88671875" style="197" customWidth="1"/>
    <col min="12272" max="12272" width="17.88671875" style="197" customWidth="1"/>
    <col min="12273" max="12273" width="14.33203125" style="197" customWidth="1"/>
    <col min="12274" max="12274" width="19.109375" style="197" customWidth="1"/>
    <col min="12275" max="12275" width="50.109375" style="197" customWidth="1"/>
    <col min="12276" max="12523" width="11.44140625" style="197"/>
    <col min="12524" max="12524" width="42.6640625" style="197" customWidth="1"/>
    <col min="12525" max="12525" width="18.33203125" style="197" customWidth="1"/>
    <col min="12526" max="12527" width="16.88671875" style="197" customWidth="1"/>
    <col min="12528" max="12528" width="17.88671875" style="197" customWidth="1"/>
    <col min="12529" max="12529" width="14.33203125" style="197" customWidth="1"/>
    <col min="12530" max="12530" width="19.109375" style="197" customWidth="1"/>
    <col min="12531" max="12531" width="50.109375" style="197" customWidth="1"/>
    <col min="12532" max="12779" width="11.44140625" style="197"/>
    <col min="12780" max="12780" width="42.6640625" style="197" customWidth="1"/>
    <col min="12781" max="12781" width="18.33203125" style="197" customWidth="1"/>
    <col min="12782" max="12783" width="16.88671875" style="197" customWidth="1"/>
    <col min="12784" max="12784" width="17.88671875" style="197" customWidth="1"/>
    <col min="12785" max="12785" width="14.33203125" style="197" customWidth="1"/>
    <col min="12786" max="12786" width="19.109375" style="197" customWidth="1"/>
    <col min="12787" max="12787" width="50.109375" style="197" customWidth="1"/>
    <col min="12788" max="13035" width="11.44140625" style="197"/>
    <col min="13036" max="13036" width="42.6640625" style="197" customWidth="1"/>
    <col min="13037" max="13037" width="18.33203125" style="197" customWidth="1"/>
    <col min="13038" max="13039" width="16.88671875" style="197" customWidth="1"/>
    <col min="13040" max="13040" width="17.88671875" style="197" customWidth="1"/>
    <col min="13041" max="13041" width="14.33203125" style="197" customWidth="1"/>
    <col min="13042" max="13042" width="19.109375" style="197" customWidth="1"/>
    <col min="13043" max="13043" width="50.109375" style="197" customWidth="1"/>
    <col min="13044" max="13291" width="11.44140625" style="197"/>
    <col min="13292" max="13292" width="42.6640625" style="197" customWidth="1"/>
    <col min="13293" max="13293" width="18.33203125" style="197" customWidth="1"/>
    <col min="13294" max="13295" width="16.88671875" style="197" customWidth="1"/>
    <col min="13296" max="13296" width="17.88671875" style="197" customWidth="1"/>
    <col min="13297" max="13297" width="14.33203125" style="197" customWidth="1"/>
    <col min="13298" max="13298" width="19.109375" style="197" customWidth="1"/>
    <col min="13299" max="13299" width="50.109375" style="197" customWidth="1"/>
    <col min="13300" max="13547" width="11.44140625" style="197"/>
    <col min="13548" max="13548" width="42.6640625" style="197" customWidth="1"/>
    <col min="13549" max="13549" width="18.33203125" style="197" customWidth="1"/>
    <col min="13550" max="13551" width="16.88671875" style="197" customWidth="1"/>
    <col min="13552" max="13552" width="17.88671875" style="197" customWidth="1"/>
    <col min="13553" max="13553" width="14.33203125" style="197" customWidth="1"/>
    <col min="13554" max="13554" width="19.109375" style="197" customWidth="1"/>
    <col min="13555" max="13555" width="50.109375" style="197" customWidth="1"/>
    <col min="13556" max="13803" width="11.44140625" style="197"/>
    <col min="13804" max="13804" width="42.6640625" style="197" customWidth="1"/>
    <col min="13805" max="13805" width="18.33203125" style="197" customWidth="1"/>
    <col min="13806" max="13807" width="16.88671875" style="197" customWidth="1"/>
    <col min="13808" max="13808" width="17.88671875" style="197" customWidth="1"/>
    <col min="13809" max="13809" width="14.33203125" style="197" customWidth="1"/>
    <col min="13810" max="13810" width="19.109375" style="197" customWidth="1"/>
    <col min="13811" max="13811" width="50.109375" style="197" customWidth="1"/>
    <col min="13812" max="14059" width="11.44140625" style="197"/>
    <col min="14060" max="14060" width="42.6640625" style="197" customWidth="1"/>
    <col min="14061" max="14061" width="18.33203125" style="197" customWidth="1"/>
    <col min="14062" max="14063" width="16.88671875" style="197" customWidth="1"/>
    <col min="14064" max="14064" width="17.88671875" style="197" customWidth="1"/>
    <col min="14065" max="14065" width="14.33203125" style="197" customWidth="1"/>
    <col min="14066" max="14066" width="19.109375" style="197" customWidth="1"/>
    <col min="14067" max="14067" width="50.109375" style="197" customWidth="1"/>
    <col min="14068" max="14315" width="11.44140625" style="197"/>
    <col min="14316" max="14316" width="42.6640625" style="197" customWidth="1"/>
    <col min="14317" max="14317" width="18.33203125" style="197" customWidth="1"/>
    <col min="14318" max="14319" width="16.88671875" style="197" customWidth="1"/>
    <col min="14320" max="14320" width="17.88671875" style="197" customWidth="1"/>
    <col min="14321" max="14321" width="14.33203125" style="197" customWidth="1"/>
    <col min="14322" max="14322" width="19.109375" style="197" customWidth="1"/>
    <col min="14323" max="14323" width="50.109375" style="197" customWidth="1"/>
    <col min="14324" max="14571" width="11.44140625" style="197"/>
    <col min="14572" max="14572" width="42.6640625" style="197" customWidth="1"/>
    <col min="14573" max="14573" width="18.33203125" style="197" customWidth="1"/>
    <col min="14574" max="14575" width="16.88671875" style="197" customWidth="1"/>
    <col min="14576" max="14576" width="17.88671875" style="197" customWidth="1"/>
    <col min="14577" max="14577" width="14.33203125" style="197" customWidth="1"/>
    <col min="14578" max="14578" width="19.109375" style="197" customWidth="1"/>
    <col min="14579" max="14579" width="50.109375" style="197" customWidth="1"/>
    <col min="14580" max="14827" width="11.44140625" style="197"/>
    <col min="14828" max="14828" width="42.6640625" style="197" customWidth="1"/>
    <col min="14829" max="14829" width="18.33203125" style="197" customWidth="1"/>
    <col min="14830" max="14831" width="16.88671875" style="197" customWidth="1"/>
    <col min="14832" max="14832" width="17.88671875" style="197" customWidth="1"/>
    <col min="14833" max="14833" width="14.33203125" style="197" customWidth="1"/>
    <col min="14834" max="14834" width="19.109375" style="197" customWidth="1"/>
    <col min="14835" max="14835" width="50.109375" style="197" customWidth="1"/>
    <col min="14836" max="15083" width="11.44140625" style="197"/>
    <col min="15084" max="15084" width="42.6640625" style="197" customWidth="1"/>
    <col min="15085" max="15085" width="18.33203125" style="197" customWidth="1"/>
    <col min="15086" max="15087" width="16.88671875" style="197" customWidth="1"/>
    <col min="15088" max="15088" width="17.88671875" style="197" customWidth="1"/>
    <col min="15089" max="15089" width="14.33203125" style="197" customWidth="1"/>
    <col min="15090" max="15090" width="19.109375" style="197" customWidth="1"/>
    <col min="15091" max="15091" width="50.109375" style="197" customWidth="1"/>
    <col min="15092" max="15339" width="11.44140625" style="197"/>
    <col min="15340" max="15340" width="42.6640625" style="197" customWidth="1"/>
    <col min="15341" max="15341" width="18.33203125" style="197" customWidth="1"/>
    <col min="15342" max="15343" width="16.88671875" style="197" customWidth="1"/>
    <col min="15344" max="15344" width="17.88671875" style="197" customWidth="1"/>
    <col min="15345" max="15345" width="14.33203125" style="197" customWidth="1"/>
    <col min="15346" max="15346" width="19.109375" style="197" customWidth="1"/>
    <col min="15347" max="15347" width="50.109375" style="197" customWidth="1"/>
    <col min="15348" max="15595" width="11.44140625" style="197"/>
    <col min="15596" max="15596" width="42.6640625" style="197" customWidth="1"/>
    <col min="15597" max="15597" width="18.33203125" style="197" customWidth="1"/>
    <col min="15598" max="15599" width="16.88671875" style="197" customWidth="1"/>
    <col min="15600" max="15600" width="17.88671875" style="197" customWidth="1"/>
    <col min="15601" max="15601" width="14.33203125" style="197" customWidth="1"/>
    <col min="15602" max="15602" width="19.109375" style="197" customWidth="1"/>
    <col min="15603" max="15603" width="50.109375" style="197" customWidth="1"/>
    <col min="15604" max="15851" width="11.44140625" style="197"/>
    <col min="15852" max="15852" width="42.6640625" style="197" customWidth="1"/>
    <col min="15853" max="15853" width="18.33203125" style="197" customWidth="1"/>
    <col min="15854" max="15855" width="16.88671875" style="197" customWidth="1"/>
    <col min="15856" max="15856" width="17.88671875" style="197" customWidth="1"/>
    <col min="15857" max="15857" width="14.33203125" style="197" customWidth="1"/>
    <col min="15858" max="15858" width="19.109375" style="197" customWidth="1"/>
    <col min="15859" max="15859" width="50.109375" style="197" customWidth="1"/>
    <col min="15860" max="16107" width="11.44140625" style="197"/>
    <col min="16108" max="16108" width="42.6640625" style="197" customWidth="1"/>
    <col min="16109" max="16109" width="18.33203125" style="197" customWidth="1"/>
    <col min="16110" max="16111" width="16.88671875" style="197" customWidth="1"/>
    <col min="16112" max="16112" width="17.88671875" style="197" customWidth="1"/>
    <col min="16113" max="16113" width="14.33203125" style="197" customWidth="1"/>
    <col min="16114" max="16114" width="19.109375" style="197" customWidth="1"/>
    <col min="16115" max="16115" width="50.109375" style="197" customWidth="1"/>
    <col min="16116" max="16384" width="11.44140625" style="197"/>
  </cols>
  <sheetData>
    <row r="1" spans="1:11" s="195" customFormat="1" ht="15.75" customHeight="1" x14ac:dyDescent="0.25">
      <c r="A1" s="558" t="s">
        <v>183</v>
      </c>
      <c r="B1" s="558"/>
      <c r="C1" s="558"/>
      <c r="D1" s="558"/>
      <c r="E1" s="558"/>
      <c r="F1" s="558"/>
      <c r="G1" s="558"/>
      <c r="H1" s="558"/>
      <c r="I1" s="558"/>
    </row>
    <row r="2" spans="1:11" s="195" customFormat="1" ht="15.75" customHeight="1" x14ac:dyDescent="0.25">
      <c r="A2" s="558" t="s">
        <v>80</v>
      </c>
      <c r="B2" s="558"/>
      <c r="C2" s="558"/>
      <c r="D2" s="558"/>
      <c r="E2" s="558"/>
      <c r="F2" s="558"/>
      <c r="G2" s="558"/>
      <c r="H2" s="558"/>
      <c r="I2" s="558"/>
    </row>
    <row r="3" spans="1:11" s="195" customFormat="1" ht="15.75" customHeight="1" x14ac:dyDescent="0.25">
      <c r="A3" s="559" t="s">
        <v>184</v>
      </c>
      <c r="B3" s="559"/>
      <c r="C3" s="559"/>
      <c r="D3" s="559"/>
      <c r="E3" s="559"/>
      <c r="F3" s="559"/>
      <c r="G3" s="559"/>
      <c r="H3" s="559"/>
      <c r="I3" s="559"/>
    </row>
    <row r="4" spans="1:11" s="195" customFormat="1" ht="15.6" customHeight="1" x14ac:dyDescent="0.25">
      <c r="A4" s="560" t="s">
        <v>299</v>
      </c>
      <c r="B4" s="560"/>
      <c r="C4" s="560"/>
      <c r="D4" s="560"/>
      <c r="E4" s="560"/>
      <c r="F4" s="560"/>
      <c r="G4" s="560"/>
      <c r="H4" s="560"/>
      <c r="I4" s="560"/>
      <c r="J4" s="196"/>
      <c r="K4" s="196"/>
    </row>
    <row r="5" spans="1:11" x14ac:dyDescent="0.25">
      <c r="A5" s="561"/>
      <c r="B5" s="561"/>
      <c r="C5" s="561"/>
      <c r="D5" s="561"/>
      <c r="E5" s="561"/>
      <c r="F5" s="561"/>
      <c r="G5" s="561"/>
    </row>
    <row r="6" spans="1:11" s="200" customFormat="1" ht="33" customHeight="1" x14ac:dyDescent="0.25">
      <c r="A6" s="547" t="s">
        <v>185</v>
      </c>
      <c r="B6" s="547"/>
      <c r="C6" s="548" t="s">
        <v>8</v>
      </c>
      <c r="D6" s="549"/>
      <c r="E6" s="552" t="s">
        <v>39</v>
      </c>
      <c r="F6" s="553"/>
      <c r="G6" s="554"/>
      <c r="H6" s="198" t="s">
        <v>186</v>
      </c>
      <c r="I6" s="199">
        <v>20</v>
      </c>
    </row>
    <row r="7" spans="1:11" s="200" customFormat="1" ht="12.75" customHeight="1" x14ac:dyDescent="0.25">
      <c r="A7" s="555" t="s">
        <v>187</v>
      </c>
      <c r="B7" s="555"/>
      <c r="C7" s="550"/>
      <c r="D7" s="551"/>
      <c r="E7" s="556" t="s">
        <v>33</v>
      </c>
      <c r="F7" s="556" t="s">
        <v>38</v>
      </c>
      <c r="G7" s="564" t="s">
        <v>34</v>
      </c>
      <c r="H7" s="557" t="s">
        <v>188</v>
      </c>
      <c r="I7" s="567" t="s">
        <v>35</v>
      </c>
    </row>
    <row r="8" spans="1:11" s="200" customFormat="1" ht="42" customHeight="1" x14ac:dyDescent="0.25">
      <c r="A8" s="555"/>
      <c r="B8" s="555"/>
      <c r="C8" s="201" t="s">
        <v>36</v>
      </c>
      <c r="D8" s="202" t="s">
        <v>37</v>
      </c>
      <c r="E8" s="557"/>
      <c r="F8" s="557"/>
      <c r="G8" s="565"/>
      <c r="H8" s="566"/>
      <c r="I8" s="568"/>
    </row>
    <row r="9" spans="1:11" s="200" customFormat="1" ht="36" customHeight="1" x14ac:dyDescent="0.25">
      <c r="A9" s="555" t="s">
        <v>189</v>
      </c>
      <c r="B9" s="555"/>
      <c r="C9" s="203"/>
      <c r="D9" s="204"/>
      <c r="E9" s="205"/>
      <c r="F9" s="205"/>
      <c r="G9" s="205"/>
      <c r="H9" s="206"/>
      <c r="I9" s="207"/>
    </row>
    <row r="10" spans="1:11" s="200" customFormat="1" ht="187.2" customHeight="1" x14ac:dyDescent="0.25">
      <c r="A10" s="450">
        <v>1</v>
      </c>
      <c r="B10" s="569" t="s">
        <v>190</v>
      </c>
      <c r="C10" s="570">
        <f>8200000+1600000</f>
        <v>9800000</v>
      </c>
      <c r="D10" s="570">
        <f>+C10/I6</f>
        <v>490000</v>
      </c>
      <c r="E10" s="570">
        <v>9800000</v>
      </c>
      <c r="F10" s="570">
        <v>0</v>
      </c>
      <c r="G10" s="570">
        <f>+E10+F10</f>
        <v>9800000</v>
      </c>
      <c r="H10" s="571">
        <v>18</v>
      </c>
      <c r="I10" s="569" t="s">
        <v>191</v>
      </c>
    </row>
    <row r="11" spans="1:11" s="200" customFormat="1" ht="187.2" customHeight="1" x14ac:dyDescent="0.25">
      <c r="A11" s="450"/>
      <c r="B11" s="569"/>
      <c r="C11" s="570"/>
      <c r="D11" s="570"/>
      <c r="E11" s="570"/>
      <c r="F11" s="570"/>
      <c r="G11" s="570"/>
      <c r="H11" s="571"/>
      <c r="I11" s="569"/>
    </row>
    <row r="12" spans="1:11" s="200" customFormat="1" ht="27" customHeight="1" x14ac:dyDescent="0.25">
      <c r="A12" s="562" t="s">
        <v>192</v>
      </c>
      <c r="B12" s="563"/>
      <c r="C12" s="208">
        <f>SUM(C10:C11)</f>
        <v>9800000</v>
      </c>
      <c r="D12" s="208">
        <f>SUM(D10:D11)</f>
        <v>490000</v>
      </c>
      <c r="E12" s="208">
        <f>SUM(E10:E11)</f>
        <v>9800000</v>
      </c>
      <c r="F12" s="208">
        <f>SUM(F10:F11)</f>
        <v>0</v>
      </c>
      <c r="G12" s="208">
        <f>SUM(G10:G11)</f>
        <v>9800000</v>
      </c>
      <c r="H12" s="209"/>
      <c r="I12" s="209"/>
    </row>
    <row r="13" spans="1:11" s="200" customFormat="1" ht="27" customHeight="1" x14ac:dyDescent="0.25">
      <c r="A13" s="562" t="s">
        <v>193</v>
      </c>
      <c r="B13" s="563"/>
      <c r="C13" s="208">
        <f>+C12</f>
        <v>9800000</v>
      </c>
      <c r="D13" s="208">
        <f t="shared" ref="D13:G13" si="0">+D12</f>
        <v>490000</v>
      </c>
      <c r="E13" s="208">
        <f t="shared" si="0"/>
        <v>9800000</v>
      </c>
      <c r="F13" s="208">
        <f t="shared" si="0"/>
        <v>0</v>
      </c>
      <c r="G13" s="208">
        <f t="shared" si="0"/>
        <v>9800000</v>
      </c>
      <c r="H13" s="209"/>
      <c r="I13" s="209"/>
    </row>
    <row r="14" spans="1:11" s="200" customFormat="1" ht="18.75" customHeight="1" x14ac:dyDescent="0.25">
      <c r="A14" s="210"/>
      <c r="B14" s="210"/>
      <c r="C14" s="211"/>
      <c r="D14" s="211"/>
      <c r="E14" s="211"/>
      <c r="F14" s="211"/>
      <c r="G14" s="212">
        <f>62655450-H14</f>
        <v>29874566</v>
      </c>
      <c r="H14" s="213">
        <v>32780884</v>
      </c>
      <c r="I14" s="69"/>
    </row>
    <row r="15" spans="1:11" s="214" customFormat="1" x14ac:dyDescent="0.25">
      <c r="A15" s="210"/>
      <c r="B15" s="210"/>
      <c r="C15" s="211"/>
      <c r="D15" s="211"/>
      <c r="E15" s="211"/>
      <c r="F15" s="211"/>
      <c r="G15" s="212">
        <f>+G10-H15</f>
        <v>-33693489.75</v>
      </c>
      <c r="H15" s="213">
        <v>43493489.75</v>
      </c>
      <c r="I15" s="69"/>
    </row>
    <row r="16" spans="1:11" ht="13.2" customHeight="1" x14ac:dyDescent="0.25">
      <c r="A16" s="572" t="s">
        <v>194</v>
      </c>
      <c r="B16" s="572"/>
      <c r="C16" s="572"/>
      <c r="D16" s="572"/>
      <c r="E16" s="572"/>
      <c r="F16" s="572"/>
      <c r="G16" s="572"/>
      <c r="H16" s="572"/>
      <c r="I16" s="572"/>
    </row>
    <row r="17" spans="1:12" ht="13.2" customHeight="1" x14ac:dyDescent="0.25">
      <c r="A17" s="572"/>
      <c r="B17" s="572"/>
      <c r="C17" s="572"/>
      <c r="D17" s="572"/>
      <c r="E17" s="572"/>
      <c r="F17" s="572"/>
      <c r="G17" s="572"/>
      <c r="H17" s="572"/>
      <c r="I17" s="572"/>
      <c r="J17" s="215"/>
      <c r="K17" s="215"/>
      <c r="L17" s="215"/>
    </row>
    <row r="18" spans="1:12" x14ac:dyDescent="0.25">
      <c r="C18" s="216"/>
      <c r="D18" s="216"/>
      <c r="E18" s="216"/>
      <c r="F18" s="216"/>
      <c r="G18" s="216"/>
      <c r="H18" s="69"/>
      <c r="I18" s="69"/>
      <c r="J18" s="215"/>
      <c r="K18" s="215"/>
      <c r="L18" s="215"/>
    </row>
    <row r="19" spans="1:12" ht="13.95" customHeight="1" x14ac:dyDescent="0.25">
      <c r="A19" s="573" t="s">
        <v>41</v>
      </c>
      <c r="B19" s="574"/>
      <c r="C19" s="574"/>
      <c r="D19" s="574"/>
      <c r="E19" s="574"/>
      <c r="F19" s="574"/>
      <c r="G19" s="575"/>
      <c r="H19" s="69"/>
      <c r="I19" s="69"/>
      <c r="J19" s="215"/>
      <c r="K19" s="215"/>
      <c r="L19" s="215"/>
    </row>
    <row r="20" spans="1:12" x14ac:dyDescent="0.25">
      <c r="A20" s="576" t="s">
        <v>195</v>
      </c>
      <c r="B20" s="577"/>
      <c r="C20" s="577"/>
      <c r="D20" s="577"/>
      <c r="E20" s="577"/>
      <c r="F20" s="577"/>
      <c r="G20" s="578"/>
      <c r="H20" s="69"/>
      <c r="I20" s="69"/>
      <c r="J20" s="217"/>
      <c r="K20" s="217"/>
      <c r="L20" s="217"/>
    </row>
    <row r="21" spans="1:12" x14ac:dyDescent="0.25">
      <c r="A21" s="218"/>
      <c r="B21" s="219"/>
      <c r="C21" s="219"/>
      <c r="D21" s="219"/>
      <c r="E21" s="219"/>
      <c r="F21" s="219"/>
      <c r="G21" s="220"/>
      <c r="H21" s="69"/>
      <c r="I21" s="69"/>
      <c r="J21" s="217"/>
      <c r="K21" s="217"/>
      <c r="L21" s="217"/>
    </row>
    <row r="22" spans="1:12" x14ac:dyDescent="0.25">
      <c r="A22" s="218"/>
      <c r="B22" s="219"/>
      <c r="C22" s="219"/>
      <c r="D22" s="219"/>
      <c r="E22" s="219"/>
      <c r="F22" s="219"/>
      <c r="G22" s="220"/>
      <c r="H22" s="69"/>
      <c r="I22" s="69"/>
    </row>
    <row r="23" spans="1:12" x14ac:dyDescent="0.25">
      <c r="A23" s="218"/>
      <c r="B23" s="219"/>
      <c r="C23" s="219"/>
      <c r="D23" s="219"/>
      <c r="E23" s="219"/>
      <c r="F23" s="219"/>
      <c r="G23" s="220"/>
      <c r="H23" s="69"/>
      <c r="I23" s="69"/>
    </row>
    <row r="24" spans="1:12" x14ac:dyDescent="0.25">
      <c r="A24" s="576" t="s">
        <v>196</v>
      </c>
      <c r="B24" s="577"/>
      <c r="C24" s="577"/>
      <c r="D24" s="577"/>
      <c r="E24" s="577"/>
      <c r="F24" s="577"/>
      <c r="G24" s="578"/>
      <c r="H24" s="69"/>
      <c r="I24" s="69"/>
    </row>
    <row r="25" spans="1:12" x14ac:dyDescent="0.25">
      <c r="A25" s="579" t="s">
        <v>197</v>
      </c>
      <c r="B25" s="561"/>
      <c r="C25" s="561"/>
      <c r="D25" s="561"/>
      <c r="E25" s="561"/>
      <c r="F25" s="561"/>
      <c r="G25" s="580"/>
      <c r="H25" s="221"/>
      <c r="I25" s="69"/>
    </row>
    <row r="26" spans="1:12" x14ac:dyDescent="0.25">
      <c r="A26" s="197" t="s">
        <v>198</v>
      </c>
    </row>
    <row r="27" spans="1:12" x14ac:dyDescent="0.25">
      <c r="I27" s="222"/>
    </row>
    <row r="28" spans="1:12" x14ac:dyDescent="0.25">
      <c r="I28" s="222"/>
    </row>
    <row r="29" spans="1:12" x14ac:dyDescent="0.25">
      <c r="I29" s="222"/>
    </row>
    <row r="30" spans="1:12" x14ac:dyDescent="0.25">
      <c r="I30" s="222"/>
    </row>
    <row r="31" spans="1:12" x14ac:dyDescent="0.25">
      <c r="I31" s="222"/>
    </row>
    <row r="32" spans="1:12" x14ac:dyDescent="0.25">
      <c r="I32" s="222"/>
    </row>
    <row r="33" spans="9:9" x14ac:dyDescent="0.25">
      <c r="I33" s="222"/>
    </row>
    <row r="34" spans="9:9" x14ac:dyDescent="0.25">
      <c r="I34" s="222"/>
    </row>
  </sheetData>
  <mergeCells count="31">
    <mergeCell ref="A16:I17"/>
    <mergeCell ref="A19:G19"/>
    <mergeCell ref="A20:G20"/>
    <mergeCell ref="A24:G24"/>
    <mergeCell ref="A25:G25"/>
    <mergeCell ref="A13:B13"/>
    <mergeCell ref="F7:F8"/>
    <mergeCell ref="G7:G8"/>
    <mergeCell ref="H7:H8"/>
    <mergeCell ref="I7:I8"/>
    <mergeCell ref="A9:B9"/>
    <mergeCell ref="A10:A11"/>
    <mergeCell ref="B10:B11"/>
    <mergeCell ref="C10:C11"/>
    <mergeCell ref="D10:D11"/>
    <mergeCell ref="E10:E11"/>
    <mergeCell ref="F10:F11"/>
    <mergeCell ref="G10:G11"/>
    <mergeCell ref="H10:H11"/>
    <mergeCell ref="I10:I11"/>
    <mergeCell ref="A12:B12"/>
    <mergeCell ref="A1:I1"/>
    <mergeCell ref="A2:I2"/>
    <mergeCell ref="A3:I3"/>
    <mergeCell ref="A4:I4"/>
    <mergeCell ref="A5:G5"/>
    <mergeCell ref="A6:B6"/>
    <mergeCell ref="C6:D7"/>
    <mergeCell ref="E6:G6"/>
    <mergeCell ref="A7:B8"/>
    <mergeCell ref="E7:E8"/>
  </mergeCells>
  <printOptions horizontalCentered="1"/>
  <pageMargins left="0.39370078740157483" right="0.39370078740157483" top="0.59055118110236227" bottom="0.59055118110236227" header="0" footer="0.39370078740157483"/>
  <pageSetup paperSize="5" scale="70" orientation="landscape" r:id="rId1"/>
  <headerFooter alignWithMargins="0">
    <oddFooter>&amp;R&amp;P de &amp;N
&amp;D
PAC 2018. 1ra. Modificicación.
Marzo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0"/>
  <sheetViews>
    <sheetView view="pageBreakPreview" zoomScaleNormal="100" zoomScaleSheetLayoutView="100" workbookViewId="0">
      <selection sqref="A1:I1"/>
    </sheetView>
  </sheetViews>
  <sheetFormatPr baseColWidth="10" defaultColWidth="11.44140625" defaultRowHeight="13.2" x14ac:dyDescent="0.25"/>
  <cols>
    <col min="1" max="1" width="5" style="8" customWidth="1"/>
    <col min="2" max="2" width="44.5546875" style="8" customWidth="1"/>
    <col min="3" max="3" width="18.33203125" style="8" customWidth="1"/>
    <col min="4" max="5" width="16.88671875" style="8" customWidth="1"/>
    <col min="6" max="6" width="17.88671875" style="8" customWidth="1"/>
    <col min="7" max="7" width="15.44140625" style="8" customWidth="1"/>
    <col min="8" max="8" width="26.44140625" style="8" customWidth="1"/>
    <col min="9" max="9" width="78.33203125" style="8" customWidth="1"/>
    <col min="10" max="235" width="11.44140625" style="8"/>
    <col min="236" max="236" width="42.6640625" style="8" customWidth="1"/>
    <col min="237" max="237" width="18.33203125" style="8" customWidth="1"/>
    <col min="238" max="239" width="16.88671875" style="8" customWidth="1"/>
    <col min="240" max="240" width="17.88671875" style="8" customWidth="1"/>
    <col min="241" max="241" width="14.33203125" style="8" customWidth="1"/>
    <col min="242" max="242" width="19.109375" style="8" customWidth="1"/>
    <col min="243" max="243" width="50.109375" style="8" customWidth="1"/>
    <col min="244" max="491" width="11.44140625" style="8"/>
    <col min="492" max="492" width="42.6640625" style="8" customWidth="1"/>
    <col min="493" max="493" width="18.33203125" style="8" customWidth="1"/>
    <col min="494" max="495" width="16.88671875" style="8" customWidth="1"/>
    <col min="496" max="496" width="17.88671875" style="8" customWidth="1"/>
    <col min="497" max="497" width="14.33203125" style="8" customWidth="1"/>
    <col min="498" max="498" width="19.109375" style="8" customWidth="1"/>
    <col min="499" max="499" width="50.109375" style="8" customWidth="1"/>
    <col min="500" max="747" width="11.44140625" style="8"/>
    <col min="748" max="748" width="42.6640625" style="8" customWidth="1"/>
    <col min="749" max="749" width="18.33203125" style="8" customWidth="1"/>
    <col min="750" max="751" width="16.88671875" style="8" customWidth="1"/>
    <col min="752" max="752" width="17.88671875" style="8" customWidth="1"/>
    <col min="753" max="753" width="14.33203125" style="8" customWidth="1"/>
    <col min="754" max="754" width="19.109375" style="8" customWidth="1"/>
    <col min="755" max="755" width="50.109375" style="8" customWidth="1"/>
    <col min="756" max="1003" width="11.44140625" style="8"/>
    <col min="1004" max="1004" width="42.6640625" style="8" customWidth="1"/>
    <col min="1005" max="1005" width="18.33203125" style="8" customWidth="1"/>
    <col min="1006" max="1007" width="16.88671875" style="8" customWidth="1"/>
    <col min="1008" max="1008" width="17.88671875" style="8" customWidth="1"/>
    <col min="1009" max="1009" width="14.33203125" style="8" customWidth="1"/>
    <col min="1010" max="1010" width="19.109375" style="8" customWidth="1"/>
    <col min="1011" max="1011" width="50.109375" style="8" customWidth="1"/>
    <col min="1012" max="1259" width="11.44140625" style="8"/>
    <col min="1260" max="1260" width="42.6640625" style="8" customWidth="1"/>
    <col min="1261" max="1261" width="18.33203125" style="8" customWidth="1"/>
    <col min="1262" max="1263" width="16.88671875" style="8" customWidth="1"/>
    <col min="1264" max="1264" width="17.88671875" style="8" customWidth="1"/>
    <col min="1265" max="1265" width="14.33203125" style="8" customWidth="1"/>
    <col min="1266" max="1266" width="19.109375" style="8" customWidth="1"/>
    <col min="1267" max="1267" width="50.109375" style="8" customWidth="1"/>
    <col min="1268" max="1515" width="11.44140625" style="8"/>
    <col min="1516" max="1516" width="42.6640625" style="8" customWidth="1"/>
    <col min="1517" max="1517" width="18.33203125" style="8" customWidth="1"/>
    <col min="1518" max="1519" width="16.88671875" style="8" customWidth="1"/>
    <col min="1520" max="1520" width="17.88671875" style="8" customWidth="1"/>
    <col min="1521" max="1521" width="14.33203125" style="8" customWidth="1"/>
    <col min="1522" max="1522" width="19.109375" style="8" customWidth="1"/>
    <col min="1523" max="1523" width="50.109375" style="8" customWidth="1"/>
    <col min="1524" max="1771" width="11.44140625" style="8"/>
    <col min="1772" max="1772" width="42.6640625" style="8" customWidth="1"/>
    <col min="1773" max="1773" width="18.33203125" style="8" customWidth="1"/>
    <col min="1774" max="1775" width="16.88671875" style="8" customWidth="1"/>
    <col min="1776" max="1776" width="17.88671875" style="8" customWidth="1"/>
    <col min="1777" max="1777" width="14.33203125" style="8" customWidth="1"/>
    <col min="1778" max="1778" width="19.109375" style="8" customWidth="1"/>
    <col min="1779" max="1779" width="50.109375" style="8" customWidth="1"/>
    <col min="1780" max="2027" width="11.44140625" style="8"/>
    <col min="2028" max="2028" width="42.6640625" style="8" customWidth="1"/>
    <col min="2029" max="2029" width="18.33203125" style="8" customWidth="1"/>
    <col min="2030" max="2031" width="16.88671875" style="8" customWidth="1"/>
    <col min="2032" max="2032" width="17.88671875" style="8" customWidth="1"/>
    <col min="2033" max="2033" width="14.33203125" style="8" customWidth="1"/>
    <col min="2034" max="2034" width="19.109375" style="8" customWidth="1"/>
    <col min="2035" max="2035" width="50.109375" style="8" customWidth="1"/>
    <col min="2036" max="2283" width="11.44140625" style="8"/>
    <col min="2284" max="2284" width="42.6640625" style="8" customWidth="1"/>
    <col min="2285" max="2285" width="18.33203125" style="8" customWidth="1"/>
    <col min="2286" max="2287" width="16.88671875" style="8" customWidth="1"/>
    <col min="2288" max="2288" width="17.88671875" style="8" customWidth="1"/>
    <col min="2289" max="2289" width="14.33203125" style="8" customWidth="1"/>
    <col min="2290" max="2290" width="19.109375" style="8" customWidth="1"/>
    <col min="2291" max="2291" width="50.109375" style="8" customWidth="1"/>
    <col min="2292" max="2539" width="11.44140625" style="8"/>
    <col min="2540" max="2540" width="42.6640625" style="8" customWidth="1"/>
    <col min="2541" max="2541" width="18.33203125" style="8" customWidth="1"/>
    <col min="2542" max="2543" width="16.88671875" style="8" customWidth="1"/>
    <col min="2544" max="2544" width="17.88671875" style="8" customWidth="1"/>
    <col min="2545" max="2545" width="14.33203125" style="8" customWidth="1"/>
    <col min="2546" max="2546" width="19.109375" style="8" customWidth="1"/>
    <col min="2547" max="2547" width="50.109375" style="8" customWidth="1"/>
    <col min="2548" max="2795" width="11.44140625" style="8"/>
    <col min="2796" max="2796" width="42.6640625" style="8" customWidth="1"/>
    <col min="2797" max="2797" width="18.33203125" style="8" customWidth="1"/>
    <col min="2798" max="2799" width="16.88671875" style="8" customWidth="1"/>
    <col min="2800" max="2800" width="17.88671875" style="8" customWidth="1"/>
    <col min="2801" max="2801" width="14.33203125" style="8" customWidth="1"/>
    <col min="2802" max="2802" width="19.109375" style="8" customWidth="1"/>
    <col min="2803" max="2803" width="50.109375" style="8" customWidth="1"/>
    <col min="2804" max="3051" width="11.44140625" style="8"/>
    <col min="3052" max="3052" width="42.6640625" style="8" customWidth="1"/>
    <col min="3053" max="3053" width="18.33203125" style="8" customWidth="1"/>
    <col min="3054" max="3055" width="16.88671875" style="8" customWidth="1"/>
    <col min="3056" max="3056" width="17.88671875" style="8" customWidth="1"/>
    <col min="3057" max="3057" width="14.33203125" style="8" customWidth="1"/>
    <col min="3058" max="3058" width="19.109375" style="8" customWidth="1"/>
    <col min="3059" max="3059" width="50.109375" style="8" customWidth="1"/>
    <col min="3060" max="3307" width="11.44140625" style="8"/>
    <col min="3308" max="3308" width="42.6640625" style="8" customWidth="1"/>
    <col min="3309" max="3309" width="18.33203125" style="8" customWidth="1"/>
    <col min="3310" max="3311" width="16.88671875" style="8" customWidth="1"/>
    <col min="3312" max="3312" width="17.88671875" style="8" customWidth="1"/>
    <col min="3313" max="3313" width="14.33203125" style="8" customWidth="1"/>
    <col min="3314" max="3314" width="19.109375" style="8" customWidth="1"/>
    <col min="3315" max="3315" width="50.109375" style="8" customWidth="1"/>
    <col min="3316" max="3563" width="11.44140625" style="8"/>
    <col min="3564" max="3564" width="42.6640625" style="8" customWidth="1"/>
    <col min="3565" max="3565" width="18.33203125" style="8" customWidth="1"/>
    <col min="3566" max="3567" width="16.88671875" style="8" customWidth="1"/>
    <col min="3568" max="3568" width="17.88671875" style="8" customWidth="1"/>
    <col min="3569" max="3569" width="14.33203125" style="8" customWidth="1"/>
    <col min="3570" max="3570" width="19.109375" style="8" customWidth="1"/>
    <col min="3571" max="3571" width="50.109375" style="8" customWidth="1"/>
    <col min="3572" max="3819" width="11.44140625" style="8"/>
    <col min="3820" max="3820" width="42.6640625" style="8" customWidth="1"/>
    <col min="3821" max="3821" width="18.33203125" style="8" customWidth="1"/>
    <col min="3822" max="3823" width="16.88671875" style="8" customWidth="1"/>
    <col min="3824" max="3824" width="17.88671875" style="8" customWidth="1"/>
    <col min="3825" max="3825" width="14.33203125" style="8" customWidth="1"/>
    <col min="3826" max="3826" width="19.109375" style="8" customWidth="1"/>
    <col min="3827" max="3827" width="50.109375" style="8" customWidth="1"/>
    <col min="3828" max="4075" width="11.44140625" style="8"/>
    <col min="4076" max="4076" width="42.6640625" style="8" customWidth="1"/>
    <col min="4077" max="4077" width="18.33203125" style="8" customWidth="1"/>
    <col min="4078" max="4079" width="16.88671875" style="8" customWidth="1"/>
    <col min="4080" max="4080" width="17.88671875" style="8" customWidth="1"/>
    <col min="4081" max="4081" width="14.33203125" style="8" customWidth="1"/>
    <col min="4082" max="4082" width="19.109375" style="8" customWidth="1"/>
    <col min="4083" max="4083" width="50.109375" style="8" customWidth="1"/>
    <col min="4084" max="4331" width="11.44140625" style="8"/>
    <col min="4332" max="4332" width="42.6640625" style="8" customWidth="1"/>
    <col min="4333" max="4333" width="18.33203125" style="8" customWidth="1"/>
    <col min="4334" max="4335" width="16.88671875" style="8" customWidth="1"/>
    <col min="4336" max="4336" width="17.88671875" style="8" customWidth="1"/>
    <col min="4337" max="4337" width="14.33203125" style="8" customWidth="1"/>
    <col min="4338" max="4338" width="19.109375" style="8" customWidth="1"/>
    <col min="4339" max="4339" width="50.109375" style="8" customWidth="1"/>
    <col min="4340" max="4587" width="11.44140625" style="8"/>
    <col min="4588" max="4588" width="42.6640625" style="8" customWidth="1"/>
    <col min="4589" max="4589" width="18.33203125" style="8" customWidth="1"/>
    <col min="4590" max="4591" width="16.88671875" style="8" customWidth="1"/>
    <col min="4592" max="4592" width="17.88671875" style="8" customWidth="1"/>
    <col min="4593" max="4593" width="14.33203125" style="8" customWidth="1"/>
    <col min="4594" max="4594" width="19.109375" style="8" customWidth="1"/>
    <col min="4595" max="4595" width="50.109375" style="8" customWidth="1"/>
    <col min="4596" max="4843" width="11.44140625" style="8"/>
    <col min="4844" max="4844" width="42.6640625" style="8" customWidth="1"/>
    <col min="4845" max="4845" width="18.33203125" style="8" customWidth="1"/>
    <col min="4846" max="4847" width="16.88671875" style="8" customWidth="1"/>
    <col min="4848" max="4848" width="17.88671875" style="8" customWidth="1"/>
    <col min="4849" max="4849" width="14.33203125" style="8" customWidth="1"/>
    <col min="4850" max="4850" width="19.109375" style="8" customWidth="1"/>
    <col min="4851" max="4851" width="50.109375" style="8" customWidth="1"/>
    <col min="4852" max="5099" width="11.44140625" style="8"/>
    <col min="5100" max="5100" width="42.6640625" style="8" customWidth="1"/>
    <col min="5101" max="5101" width="18.33203125" style="8" customWidth="1"/>
    <col min="5102" max="5103" width="16.88671875" style="8" customWidth="1"/>
    <col min="5104" max="5104" width="17.88671875" style="8" customWidth="1"/>
    <col min="5105" max="5105" width="14.33203125" style="8" customWidth="1"/>
    <col min="5106" max="5106" width="19.109375" style="8" customWidth="1"/>
    <col min="5107" max="5107" width="50.109375" style="8" customWidth="1"/>
    <col min="5108" max="5355" width="11.44140625" style="8"/>
    <col min="5356" max="5356" width="42.6640625" style="8" customWidth="1"/>
    <col min="5357" max="5357" width="18.33203125" style="8" customWidth="1"/>
    <col min="5358" max="5359" width="16.88671875" style="8" customWidth="1"/>
    <col min="5360" max="5360" width="17.88671875" style="8" customWidth="1"/>
    <col min="5361" max="5361" width="14.33203125" style="8" customWidth="1"/>
    <col min="5362" max="5362" width="19.109375" style="8" customWidth="1"/>
    <col min="5363" max="5363" width="50.109375" style="8" customWidth="1"/>
    <col min="5364" max="5611" width="11.44140625" style="8"/>
    <col min="5612" max="5612" width="42.6640625" style="8" customWidth="1"/>
    <col min="5613" max="5613" width="18.33203125" style="8" customWidth="1"/>
    <col min="5614" max="5615" width="16.88671875" style="8" customWidth="1"/>
    <col min="5616" max="5616" width="17.88671875" style="8" customWidth="1"/>
    <col min="5617" max="5617" width="14.33203125" style="8" customWidth="1"/>
    <col min="5618" max="5618" width="19.109375" style="8" customWidth="1"/>
    <col min="5619" max="5619" width="50.109375" style="8" customWidth="1"/>
    <col min="5620" max="5867" width="11.44140625" style="8"/>
    <col min="5868" max="5868" width="42.6640625" style="8" customWidth="1"/>
    <col min="5869" max="5869" width="18.33203125" style="8" customWidth="1"/>
    <col min="5870" max="5871" width="16.88671875" style="8" customWidth="1"/>
    <col min="5872" max="5872" width="17.88671875" style="8" customWidth="1"/>
    <col min="5873" max="5873" width="14.33203125" style="8" customWidth="1"/>
    <col min="5874" max="5874" width="19.109375" style="8" customWidth="1"/>
    <col min="5875" max="5875" width="50.109375" style="8" customWidth="1"/>
    <col min="5876" max="6123" width="11.44140625" style="8"/>
    <col min="6124" max="6124" width="42.6640625" style="8" customWidth="1"/>
    <col min="6125" max="6125" width="18.33203125" style="8" customWidth="1"/>
    <col min="6126" max="6127" width="16.88671875" style="8" customWidth="1"/>
    <col min="6128" max="6128" width="17.88671875" style="8" customWidth="1"/>
    <col min="6129" max="6129" width="14.33203125" style="8" customWidth="1"/>
    <col min="6130" max="6130" width="19.109375" style="8" customWidth="1"/>
    <col min="6131" max="6131" width="50.109375" style="8" customWidth="1"/>
    <col min="6132" max="6379" width="11.44140625" style="8"/>
    <col min="6380" max="6380" width="42.6640625" style="8" customWidth="1"/>
    <col min="6381" max="6381" width="18.33203125" style="8" customWidth="1"/>
    <col min="6382" max="6383" width="16.88671875" style="8" customWidth="1"/>
    <col min="6384" max="6384" width="17.88671875" style="8" customWidth="1"/>
    <col min="6385" max="6385" width="14.33203125" style="8" customWidth="1"/>
    <col min="6386" max="6386" width="19.109375" style="8" customWidth="1"/>
    <col min="6387" max="6387" width="50.109375" style="8" customWidth="1"/>
    <col min="6388" max="6635" width="11.44140625" style="8"/>
    <col min="6636" max="6636" width="42.6640625" style="8" customWidth="1"/>
    <col min="6637" max="6637" width="18.33203125" style="8" customWidth="1"/>
    <col min="6638" max="6639" width="16.88671875" style="8" customWidth="1"/>
    <col min="6640" max="6640" width="17.88671875" style="8" customWidth="1"/>
    <col min="6641" max="6641" width="14.33203125" style="8" customWidth="1"/>
    <col min="6642" max="6642" width="19.109375" style="8" customWidth="1"/>
    <col min="6643" max="6643" width="50.109375" style="8" customWidth="1"/>
    <col min="6644" max="6891" width="11.44140625" style="8"/>
    <col min="6892" max="6892" width="42.6640625" style="8" customWidth="1"/>
    <col min="6893" max="6893" width="18.33203125" style="8" customWidth="1"/>
    <col min="6894" max="6895" width="16.88671875" style="8" customWidth="1"/>
    <col min="6896" max="6896" width="17.88671875" style="8" customWidth="1"/>
    <col min="6897" max="6897" width="14.33203125" style="8" customWidth="1"/>
    <col min="6898" max="6898" width="19.109375" style="8" customWidth="1"/>
    <col min="6899" max="6899" width="50.109375" style="8" customWidth="1"/>
    <col min="6900" max="7147" width="11.44140625" style="8"/>
    <col min="7148" max="7148" width="42.6640625" style="8" customWidth="1"/>
    <col min="7149" max="7149" width="18.33203125" style="8" customWidth="1"/>
    <col min="7150" max="7151" width="16.88671875" style="8" customWidth="1"/>
    <col min="7152" max="7152" width="17.88671875" style="8" customWidth="1"/>
    <col min="7153" max="7153" width="14.33203125" style="8" customWidth="1"/>
    <col min="7154" max="7154" width="19.109375" style="8" customWidth="1"/>
    <col min="7155" max="7155" width="50.109375" style="8" customWidth="1"/>
    <col min="7156" max="7403" width="11.44140625" style="8"/>
    <col min="7404" max="7404" width="42.6640625" style="8" customWidth="1"/>
    <col min="7405" max="7405" width="18.33203125" style="8" customWidth="1"/>
    <col min="7406" max="7407" width="16.88671875" style="8" customWidth="1"/>
    <col min="7408" max="7408" width="17.88671875" style="8" customWidth="1"/>
    <col min="7409" max="7409" width="14.33203125" style="8" customWidth="1"/>
    <col min="7410" max="7410" width="19.109375" style="8" customWidth="1"/>
    <col min="7411" max="7411" width="50.109375" style="8" customWidth="1"/>
    <col min="7412" max="7659" width="11.44140625" style="8"/>
    <col min="7660" max="7660" width="42.6640625" style="8" customWidth="1"/>
    <col min="7661" max="7661" width="18.33203125" style="8" customWidth="1"/>
    <col min="7662" max="7663" width="16.88671875" style="8" customWidth="1"/>
    <col min="7664" max="7664" width="17.88671875" style="8" customWidth="1"/>
    <col min="7665" max="7665" width="14.33203125" style="8" customWidth="1"/>
    <col min="7666" max="7666" width="19.109375" style="8" customWidth="1"/>
    <col min="7667" max="7667" width="50.109375" style="8" customWidth="1"/>
    <col min="7668" max="7915" width="11.44140625" style="8"/>
    <col min="7916" max="7916" width="42.6640625" style="8" customWidth="1"/>
    <col min="7917" max="7917" width="18.33203125" style="8" customWidth="1"/>
    <col min="7918" max="7919" width="16.88671875" style="8" customWidth="1"/>
    <col min="7920" max="7920" width="17.88671875" style="8" customWidth="1"/>
    <col min="7921" max="7921" width="14.33203125" style="8" customWidth="1"/>
    <col min="7922" max="7922" width="19.109375" style="8" customWidth="1"/>
    <col min="7923" max="7923" width="50.109375" style="8" customWidth="1"/>
    <col min="7924" max="8171" width="11.44140625" style="8"/>
    <col min="8172" max="8172" width="42.6640625" style="8" customWidth="1"/>
    <col min="8173" max="8173" width="18.33203125" style="8" customWidth="1"/>
    <col min="8174" max="8175" width="16.88671875" style="8" customWidth="1"/>
    <col min="8176" max="8176" width="17.88671875" style="8" customWidth="1"/>
    <col min="8177" max="8177" width="14.33203125" style="8" customWidth="1"/>
    <col min="8178" max="8178" width="19.109375" style="8" customWidth="1"/>
    <col min="8179" max="8179" width="50.109375" style="8" customWidth="1"/>
    <col min="8180" max="8427" width="11.44140625" style="8"/>
    <col min="8428" max="8428" width="42.6640625" style="8" customWidth="1"/>
    <col min="8429" max="8429" width="18.33203125" style="8" customWidth="1"/>
    <col min="8430" max="8431" width="16.88671875" style="8" customWidth="1"/>
    <col min="8432" max="8432" width="17.88671875" style="8" customWidth="1"/>
    <col min="8433" max="8433" width="14.33203125" style="8" customWidth="1"/>
    <col min="8434" max="8434" width="19.109375" style="8" customWidth="1"/>
    <col min="8435" max="8435" width="50.109375" style="8" customWidth="1"/>
    <col min="8436" max="8683" width="11.44140625" style="8"/>
    <col min="8684" max="8684" width="42.6640625" style="8" customWidth="1"/>
    <col min="8685" max="8685" width="18.33203125" style="8" customWidth="1"/>
    <col min="8686" max="8687" width="16.88671875" style="8" customWidth="1"/>
    <col min="8688" max="8688" width="17.88671875" style="8" customWidth="1"/>
    <col min="8689" max="8689" width="14.33203125" style="8" customWidth="1"/>
    <col min="8690" max="8690" width="19.109375" style="8" customWidth="1"/>
    <col min="8691" max="8691" width="50.109375" style="8" customWidth="1"/>
    <col min="8692" max="8939" width="11.44140625" style="8"/>
    <col min="8940" max="8940" width="42.6640625" style="8" customWidth="1"/>
    <col min="8941" max="8941" width="18.33203125" style="8" customWidth="1"/>
    <col min="8942" max="8943" width="16.88671875" style="8" customWidth="1"/>
    <col min="8944" max="8944" width="17.88671875" style="8" customWidth="1"/>
    <col min="8945" max="8945" width="14.33203125" style="8" customWidth="1"/>
    <col min="8946" max="8946" width="19.109375" style="8" customWidth="1"/>
    <col min="8947" max="8947" width="50.109375" style="8" customWidth="1"/>
    <col min="8948" max="9195" width="11.44140625" style="8"/>
    <col min="9196" max="9196" width="42.6640625" style="8" customWidth="1"/>
    <col min="9197" max="9197" width="18.33203125" style="8" customWidth="1"/>
    <col min="9198" max="9199" width="16.88671875" style="8" customWidth="1"/>
    <col min="9200" max="9200" width="17.88671875" style="8" customWidth="1"/>
    <col min="9201" max="9201" width="14.33203125" style="8" customWidth="1"/>
    <col min="9202" max="9202" width="19.109375" style="8" customWidth="1"/>
    <col min="9203" max="9203" width="50.109375" style="8" customWidth="1"/>
    <col min="9204" max="9451" width="11.44140625" style="8"/>
    <col min="9452" max="9452" width="42.6640625" style="8" customWidth="1"/>
    <col min="9453" max="9453" width="18.33203125" style="8" customWidth="1"/>
    <col min="9454" max="9455" width="16.88671875" style="8" customWidth="1"/>
    <col min="9456" max="9456" width="17.88671875" style="8" customWidth="1"/>
    <col min="9457" max="9457" width="14.33203125" style="8" customWidth="1"/>
    <col min="9458" max="9458" width="19.109375" style="8" customWidth="1"/>
    <col min="9459" max="9459" width="50.109375" style="8" customWidth="1"/>
    <col min="9460" max="9707" width="11.44140625" style="8"/>
    <col min="9708" max="9708" width="42.6640625" style="8" customWidth="1"/>
    <col min="9709" max="9709" width="18.33203125" style="8" customWidth="1"/>
    <col min="9710" max="9711" width="16.88671875" style="8" customWidth="1"/>
    <col min="9712" max="9712" width="17.88671875" style="8" customWidth="1"/>
    <col min="9713" max="9713" width="14.33203125" style="8" customWidth="1"/>
    <col min="9714" max="9714" width="19.109375" style="8" customWidth="1"/>
    <col min="9715" max="9715" width="50.109375" style="8" customWidth="1"/>
    <col min="9716" max="9963" width="11.44140625" style="8"/>
    <col min="9964" max="9964" width="42.6640625" style="8" customWidth="1"/>
    <col min="9965" max="9965" width="18.33203125" style="8" customWidth="1"/>
    <col min="9966" max="9967" width="16.88671875" style="8" customWidth="1"/>
    <col min="9968" max="9968" width="17.88671875" style="8" customWidth="1"/>
    <col min="9969" max="9969" width="14.33203125" style="8" customWidth="1"/>
    <col min="9970" max="9970" width="19.109375" style="8" customWidth="1"/>
    <col min="9971" max="9971" width="50.109375" style="8" customWidth="1"/>
    <col min="9972" max="10219" width="11.44140625" style="8"/>
    <col min="10220" max="10220" width="42.6640625" style="8" customWidth="1"/>
    <col min="10221" max="10221" width="18.33203125" style="8" customWidth="1"/>
    <col min="10222" max="10223" width="16.88671875" style="8" customWidth="1"/>
    <col min="10224" max="10224" width="17.88671875" style="8" customWidth="1"/>
    <col min="10225" max="10225" width="14.33203125" style="8" customWidth="1"/>
    <col min="10226" max="10226" width="19.109375" style="8" customWidth="1"/>
    <col min="10227" max="10227" width="50.109375" style="8" customWidth="1"/>
    <col min="10228" max="10475" width="11.44140625" style="8"/>
    <col min="10476" max="10476" width="42.6640625" style="8" customWidth="1"/>
    <col min="10477" max="10477" width="18.33203125" style="8" customWidth="1"/>
    <col min="10478" max="10479" width="16.88671875" style="8" customWidth="1"/>
    <col min="10480" max="10480" width="17.88671875" style="8" customWidth="1"/>
    <col min="10481" max="10481" width="14.33203125" style="8" customWidth="1"/>
    <col min="10482" max="10482" width="19.109375" style="8" customWidth="1"/>
    <col min="10483" max="10483" width="50.109375" style="8" customWidth="1"/>
    <col min="10484" max="10731" width="11.44140625" style="8"/>
    <col min="10732" max="10732" width="42.6640625" style="8" customWidth="1"/>
    <col min="10733" max="10733" width="18.33203125" style="8" customWidth="1"/>
    <col min="10734" max="10735" width="16.88671875" style="8" customWidth="1"/>
    <col min="10736" max="10736" width="17.88671875" style="8" customWidth="1"/>
    <col min="10737" max="10737" width="14.33203125" style="8" customWidth="1"/>
    <col min="10738" max="10738" width="19.109375" style="8" customWidth="1"/>
    <col min="10739" max="10739" width="50.109375" style="8" customWidth="1"/>
    <col min="10740" max="10987" width="11.44140625" style="8"/>
    <col min="10988" max="10988" width="42.6640625" style="8" customWidth="1"/>
    <col min="10989" max="10989" width="18.33203125" style="8" customWidth="1"/>
    <col min="10990" max="10991" width="16.88671875" style="8" customWidth="1"/>
    <col min="10992" max="10992" width="17.88671875" style="8" customWidth="1"/>
    <col min="10993" max="10993" width="14.33203125" style="8" customWidth="1"/>
    <col min="10994" max="10994" width="19.109375" style="8" customWidth="1"/>
    <col min="10995" max="10995" width="50.109375" style="8" customWidth="1"/>
    <col min="10996" max="11243" width="11.44140625" style="8"/>
    <col min="11244" max="11244" width="42.6640625" style="8" customWidth="1"/>
    <col min="11245" max="11245" width="18.33203125" style="8" customWidth="1"/>
    <col min="11246" max="11247" width="16.88671875" style="8" customWidth="1"/>
    <col min="11248" max="11248" width="17.88671875" style="8" customWidth="1"/>
    <col min="11249" max="11249" width="14.33203125" style="8" customWidth="1"/>
    <col min="11250" max="11250" width="19.109375" style="8" customWidth="1"/>
    <col min="11251" max="11251" width="50.109375" style="8" customWidth="1"/>
    <col min="11252" max="11499" width="11.44140625" style="8"/>
    <col min="11500" max="11500" width="42.6640625" style="8" customWidth="1"/>
    <col min="11501" max="11501" width="18.33203125" style="8" customWidth="1"/>
    <col min="11502" max="11503" width="16.88671875" style="8" customWidth="1"/>
    <col min="11504" max="11504" width="17.88671875" style="8" customWidth="1"/>
    <col min="11505" max="11505" width="14.33203125" style="8" customWidth="1"/>
    <col min="11506" max="11506" width="19.109375" style="8" customWidth="1"/>
    <col min="11507" max="11507" width="50.109375" style="8" customWidth="1"/>
    <col min="11508" max="11755" width="11.44140625" style="8"/>
    <col min="11756" max="11756" width="42.6640625" style="8" customWidth="1"/>
    <col min="11757" max="11757" width="18.33203125" style="8" customWidth="1"/>
    <col min="11758" max="11759" width="16.88671875" style="8" customWidth="1"/>
    <col min="11760" max="11760" width="17.88671875" style="8" customWidth="1"/>
    <col min="11761" max="11761" width="14.33203125" style="8" customWidth="1"/>
    <col min="11762" max="11762" width="19.109375" style="8" customWidth="1"/>
    <col min="11763" max="11763" width="50.109375" style="8" customWidth="1"/>
    <col min="11764" max="12011" width="11.44140625" style="8"/>
    <col min="12012" max="12012" width="42.6640625" style="8" customWidth="1"/>
    <col min="12013" max="12013" width="18.33203125" style="8" customWidth="1"/>
    <col min="12014" max="12015" width="16.88671875" style="8" customWidth="1"/>
    <col min="12016" max="12016" width="17.88671875" style="8" customWidth="1"/>
    <col min="12017" max="12017" width="14.33203125" style="8" customWidth="1"/>
    <col min="12018" max="12018" width="19.109375" style="8" customWidth="1"/>
    <col min="12019" max="12019" width="50.109375" style="8" customWidth="1"/>
    <col min="12020" max="12267" width="11.44140625" style="8"/>
    <col min="12268" max="12268" width="42.6640625" style="8" customWidth="1"/>
    <col min="12269" max="12269" width="18.33203125" style="8" customWidth="1"/>
    <col min="12270" max="12271" width="16.88671875" style="8" customWidth="1"/>
    <col min="12272" max="12272" width="17.88671875" style="8" customWidth="1"/>
    <col min="12273" max="12273" width="14.33203125" style="8" customWidth="1"/>
    <col min="12274" max="12274" width="19.109375" style="8" customWidth="1"/>
    <col min="12275" max="12275" width="50.109375" style="8" customWidth="1"/>
    <col min="12276" max="12523" width="11.44140625" style="8"/>
    <col min="12524" max="12524" width="42.6640625" style="8" customWidth="1"/>
    <col min="12525" max="12525" width="18.33203125" style="8" customWidth="1"/>
    <col min="12526" max="12527" width="16.88671875" style="8" customWidth="1"/>
    <col min="12528" max="12528" width="17.88671875" style="8" customWidth="1"/>
    <col min="12529" max="12529" width="14.33203125" style="8" customWidth="1"/>
    <col min="12530" max="12530" width="19.109375" style="8" customWidth="1"/>
    <col min="12531" max="12531" width="50.109375" style="8" customWidth="1"/>
    <col min="12532" max="12779" width="11.44140625" style="8"/>
    <col min="12780" max="12780" width="42.6640625" style="8" customWidth="1"/>
    <col min="12781" max="12781" width="18.33203125" style="8" customWidth="1"/>
    <col min="12782" max="12783" width="16.88671875" style="8" customWidth="1"/>
    <col min="12784" max="12784" width="17.88671875" style="8" customWidth="1"/>
    <col min="12785" max="12785" width="14.33203125" style="8" customWidth="1"/>
    <col min="12786" max="12786" width="19.109375" style="8" customWidth="1"/>
    <col min="12787" max="12787" width="50.109375" style="8" customWidth="1"/>
    <col min="12788" max="13035" width="11.44140625" style="8"/>
    <col min="13036" max="13036" width="42.6640625" style="8" customWidth="1"/>
    <col min="13037" max="13037" width="18.33203125" style="8" customWidth="1"/>
    <col min="13038" max="13039" width="16.88671875" style="8" customWidth="1"/>
    <col min="13040" max="13040" width="17.88671875" style="8" customWidth="1"/>
    <col min="13041" max="13041" width="14.33203125" style="8" customWidth="1"/>
    <col min="13042" max="13042" width="19.109375" style="8" customWidth="1"/>
    <col min="13043" max="13043" width="50.109375" style="8" customWidth="1"/>
    <col min="13044" max="13291" width="11.44140625" style="8"/>
    <col min="13292" max="13292" width="42.6640625" style="8" customWidth="1"/>
    <col min="13293" max="13293" width="18.33203125" style="8" customWidth="1"/>
    <col min="13294" max="13295" width="16.88671875" style="8" customWidth="1"/>
    <col min="13296" max="13296" width="17.88671875" style="8" customWidth="1"/>
    <col min="13297" max="13297" width="14.33203125" style="8" customWidth="1"/>
    <col min="13298" max="13298" width="19.109375" style="8" customWidth="1"/>
    <col min="13299" max="13299" width="50.109375" style="8" customWidth="1"/>
    <col min="13300" max="13547" width="11.44140625" style="8"/>
    <col min="13548" max="13548" width="42.6640625" style="8" customWidth="1"/>
    <col min="13549" max="13549" width="18.33203125" style="8" customWidth="1"/>
    <col min="13550" max="13551" width="16.88671875" style="8" customWidth="1"/>
    <col min="13552" max="13552" width="17.88671875" style="8" customWidth="1"/>
    <col min="13553" max="13553" width="14.33203125" style="8" customWidth="1"/>
    <col min="13554" max="13554" width="19.109375" style="8" customWidth="1"/>
    <col min="13555" max="13555" width="50.109375" style="8" customWidth="1"/>
    <col min="13556" max="13803" width="11.44140625" style="8"/>
    <col min="13804" max="13804" width="42.6640625" style="8" customWidth="1"/>
    <col min="13805" max="13805" width="18.33203125" style="8" customWidth="1"/>
    <col min="13806" max="13807" width="16.88671875" style="8" customWidth="1"/>
    <col min="13808" max="13808" width="17.88671875" style="8" customWidth="1"/>
    <col min="13809" max="13809" width="14.33203125" style="8" customWidth="1"/>
    <col min="13810" max="13810" width="19.109375" style="8" customWidth="1"/>
    <col min="13811" max="13811" width="50.109375" style="8" customWidth="1"/>
    <col min="13812" max="14059" width="11.44140625" style="8"/>
    <col min="14060" max="14060" width="42.6640625" style="8" customWidth="1"/>
    <col min="14061" max="14061" width="18.33203125" style="8" customWidth="1"/>
    <col min="14062" max="14063" width="16.88671875" style="8" customWidth="1"/>
    <col min="14064" max="14064" width="17.88671875" style="8" customWidth="1"/>
    <col min="14065" max="14065" width="14.33203125" style="8" customWidth="1"/>
    <col min="14066" max="14066" width="19.109375" style="8" customWidth="1"/>
    <col min="14067" max="14067" width="50.109375" style="8" customWidth="1"/>
    <col min="14068" max="14315" width="11.44140625" style="8"/>
    <col min="14316" max="14316" width="42.6640625" style="8" customWidth="1"/>
    <col min="14317" max="14317" width="18.33203125" style="8" customWidth="1"/>
    <col min="14318" max="14319" width="16.88671875" style="8" customWidth="1"/>
    <col min="14320" max="14320" width="17.88671875" style="8" customWidth="1"/>
    <col min="14321" max="14321" width="14.33203125" style="8" customWidth="1"/>
    <col min="14322" max="14322" width="19.109375" style="8" customWidth="1"/>
    <col min="14323" max="14323" width="50.109375" style="8" customWidth="1"/>
    <col min="14324" max="14571" width="11.44140625" style="8"/>
    <col min="14572" max="14572" width="42.6640625" style="8" customWidth="1"/>
    <col min="14573" max="14573" width="18.33203125" style="8" customWidth="1"/>
    <col min="14574" max="14575" width="16.88671875" style="8" customWidth="1"/>
    <col min="14576" max="14576" width="17.88671875" style="8" customWidth="1"/>
    <col min="14577" max="14577" width="14.33203125" style="8" customWidth="1"/>
    <col min="14578" max="14578" width="19.109375" style="8" customWidth="1"/>
    <col min="14579" max="14579" width="50.109375" style="8" customWidth="1"/>
    <col min="14580" max="14827" width="11.44140625" style="8"/>
    <col min="14828" max="14828" width="42.6640625" style="8" customWidth="1"/>
    <col min="14829" max="14829" width="18.33203125" style="8" customWidth="1"/>
    <col min="14830" max="14831" width="16.88671875" style="8" customWidth="1"/>
    <col min="14832" max="14832" width="17.88671875" style="8" customWidth="1"/>
    <col min="14833" max="14833" width="14.33203125" style="8" customWidth="1"/>
    <col min="14834" max="14834" width="19.109375" style="8" customWidth="1"/>
    <col min="14835" max="14835" width="50.109375" style="8" customWidth="1"/>
    <col min="14836" max="15083" width="11.44140625" style="8"/>
    <col min="15084" max="15084" width="42.6640625" style="8" customWidth="1"/>
    <col min="15085" max="15085" width="18.33203125" style="8" customWidth="1"/>
    <col min="15086" max="15087" width="16.88671875" style="8" customWidth="1"/>
    <col min="15088" max="15088" width="17.88671875" style="8" customWidth="1"/>
    <col min="15089" max="15089" width="14.33203125" style="8" customWidth="1"/>
    <col min="15090" max="15090" width="19.109375" style="8" customWidth="1"/>
    <col min="15091" max="15091" width="50.109375" style="8" customWidth="1"/>
    <col min="15092" max="15339" width="11.44140625" style="8"/>
    <col min="15340" max="15340" width="42.6640625" style="8" customWidth="1"/>
    <col min="15341" max="15341" width="18.33203125" style="8" customWidth="1"/>
    <col min="15342" max="15343" width="16.88671875" style="8" customWidth="1"/>
    <col min="15344" max="15344" width="17.88671875" style="8" customWidth="1"/>
    <col min="15345" max="15345" width="14.33203125" style="8" customWidth="1"/>
    <col min="15346" max="15346" width="19.109375" style="8" customWidth="1"/>
    <col min="15347" max="15347" width="50.109375" style="8" customWidth="1"/>
    <col min="15348" max="15595" width="11.44140625" style="8"/>
    <col min="15596" max="15596" width="42.6640625" style="8" customWidth="1"/>
    <col min="15597" max="15597" width="18.33203125" style="8" customWidth="1"/>
    <col min="15598" max="15599" width="16.88671875" style="8" customWidth="1"/>
    <col min="15600" max="15600" width="17.88671875" style="8" customWidth="1"/>
    <col min="15601" max="15601" width="14.33203125" style="8" customWidth="1"/>
    <col min="15602" max="15602" width="19.109375" style="8" customWidth="1"/>
    <col min="15603" max="15603" width="50.109375" style="8" customWidth="1"/>
    <col min="15604" max="15851" width="11.44140625" style="8"/>
    <col min="15852" max="15852" width="42.6640625" style="8" customWidth="1"/>
    <col min="15853" max="15853" width="18.33203125" style="8" customWidth="1"/>
    <col min="15854" max="15855" width="16.88671875" style="8" customWidth="1"/>
    <col min="15856" max="15856" width="17.88671875" style="8" customWidth="1"/>
    <col min="15857" max="15857" width="14.33203125" style="8" customWidth="1"/>
    <col min="15858" max="15858" width="19.109375" style="8" customWidth="1"/>
    <col min="15859" max="15859" width="50.109375" style="8" customWidth="1"/>
    <col min="15860" max="16107" width="11.44140625" style="8"/>
    <col min="16108" max="16108" width="42.6640625" style="8" customWidth="1"/>
    <col min="16109" max="16109" width="18.33203125" style="8" customWidth="1"/>
    <col min="16110" max="16111" width="16.88671875" style="8" customWidth="1"/>
    <col min="16112" max="16112" width="17.88671875" style="8" customWidth="1"/>
    <col min="16113" max="16113" width="14.33203125" style="8" customWidth="1"/>
    <col min="16114" max="16114" width="19.109375" style="8" customWidth="1"/>
    <col min="16115" max="16115" width="50.109375" style="8" customWidth="1"/>
    <col min="16116" max="16384" width="11.44140625" style="8"/>
  </cols>
  <sheetData>
    <row r="1" spans="1:11" s="223" customFormat="1" ht="15" x14ac:dyDescent="0.25">
      <c r="A1" s="583" t="s">
        <v>183</v>
      </c>
      <c r="B1" s="583"/>
      <c r="C1" s="583"/>
      <c r="D1" s="583"/>
      <c r="E1" s="583"/>
      <c r="F1" s="583"/>
      <c r="G1" s="583"/>
      <c r="H1" s="583"/>
      <c r="I1" s="583"/>
    </row>
    <row r="2" spans="1:11" s="223" customFormat="1" ht="15.75" customHeight="1" x14ac:dyDescent="0.25">
      <c r="A2" s="583" t="s">
        <v>80</v>
      </c>
      <c r="B2" s="583"/>
      <c r="C2" s="583"/>
      <c r="D2" s="583"/>
      <c r="E2" s="583"/>
      <c r="F2" s="583"/>
      <c r="G2" s="583"/>
      <c r="H2" s="583"/>
      <c r="I2" s="583"/>
    </row>
    <row r="3" spans="1:11" s="223" customFormat="1" ht="15.75" customHeight="1" x14ac:dyDescent="0.25">
      <c r="A3" s="584" t="s">
        <v>199</v>
      </c>
      <c r="B3" s="584"/>
      <c r="C3" s="584"/>
      <c r="D3" s="584"/>
      <c r="E3" s="584"/>
      <c r="F3" s="584"/>
      <c r="G3" s="584"/>
      <c r="H3" s="584"/>
      <c r="I3" s="584"/>
    </row>
    <row r="4" spans="1:11" s="223" customFormat="1" ht="15.6" customHeight="1" x14ac:dyDescent="0.25">
      <c r="A4" s="585" t="s">
        <v>299</v>
      </c>
      <c r="B4" s="585"/>
      <c r="C4" s="585"/>
      <c r="D4" s="585"/>
      <c r="E4" s="585"/>
      <c r="F4" s="585"/>
      <c r="G4" s="585"/>
      <c r="H4" s="585"/>
      <c r="I4" s="585"/>
      <c r="J4" s="224"/>
      <c r="K4" s="224"/>
    </row>
    <row r="5" spans="1:11" x14ac:dyDescent="0.25">
      <c r="A5" s="545"/>
      <c r="B5" s="545"/>
      <c r="C5" s="545"/>
      <c r="D5" s="545"/>
      <c r="E5" s="545"/>
      <c r="F5" s="545"/>
      <c r="G5" s="545"/>
    </row>
    <row r="6" spans="1:11" s="11" customFormat="1" ht="33" customHeight="1" x14ac:dyDescent="0.25">
      <c r="A6" s="586" t="s">
        <v>185</v>
      </c>
      <c r="B6" s="586"/>
      <c r="C6" s="587" t="s">
        <v>8</v>
      </c>
      <c r="D6" s="588"/>
      <c r="E6" s="591" t="s">
        <v>39</v>
      </c>
      <c r="F6" s="592"/>
      <c r="G6" s="593"/>
      <c r="H6" s="225" t="s">
        <v>186</v>
      </c>
      <c r="I6" s="199">
        <v>20</v>
      </c>
    </row>
    <row r="7" spans="1:11" s="11" customFormat="1" ht="12.75" customHeight="1" x14ac:dyDescent="0.25">
      <c r="A7" s="594" t="s">
        <v>200</v>
      </c>
      <c r="B7" s="595"/>
      <c r="C7" s="589"/>
      <c r="D7" s="590"/>
      <c r="E7" s="424" t="s">
        <v>33</v>
      </c>
      <c r="F7" s="424" t="s">
        <v>38</v>
      </c>
      <c r="G7" s="426" t="s">
        <v>34</v>
      </c>
      <c r="H7" s="425" t="s">
        <v>188</v>
      </c>
      <c r="I7" s="401" t="s">
        <v>35</v>
      </c>
    </row>
    <row r="8" spans="1:11" s="11" customFormat="1" ht="42" customHeight="1" x14ac:dyDescent="0.25">
      <c r="A8" s="596"/>
      <c r="B8" s="518"/>
      <c r="C8" s="226" t="s">
        <v>36</v>
      </c>
      <c r="D8" s="110" t="s">
        <v>37</v>
      </c>
      <c r="E8" s="425"/>
      <c r="F8" s="425"/>
      <c r="G8" s="597"/>
      <c r="H8" s="598"/>
      <c r="I8" s="599"/>
    </row>
    <row r="9" spans="1:11" s="11" customFormat="1" ht="36" customHeight="1" x14ac:dyDescent="0.25">
      <c r="A9" s="434" t="s">
        <v>201</v>
      </c>
      <c r="B9" s="435"/>
      <c r="C9" s="227"/>
      <c r="D9" s="228"/>
      <c r="E9" s="229"/>
      <c r="F9" s="229"/>
      <c r="G9" s="229"/>
      <c r="H9" s="230"/>
      <c r="I9" s="231"/>
    </row>
    <row r="10" spans="1:11" s="11" customFormat="1" ht="93" customHeight="1" x14ac:dyDescent="0.25">
      <c r="A10" s="451">
        <v>1</v>
      </c>
      <c r="B10" s="600" t="s">
        <v>202</v>
      </c>
      <c r="C10" s="581">
        <v>60644800</v>
      </c>
      <c r="D10" s="581">
        <f>+C10/I6</f>
        <v>3032240</v>
      </c>
      <c r="E10" s="581">
        <f>+C10</f>
        <v>60644800</v>
      </c>
      <c r="F10" s="581">
        <v>0</v>
      </c>
      <c r="G10" s="581">
        <f>+E10+F10</f>
        <v>60644800</v>
      </c>
      <c r="H10" s="582">
        <v>7</v>
      </c>
      <c r="I10" s="600" t="s">
        <v>203</v>
      </c>
    </row>
    <row r="11" spans="1:11" s="11" customFormat="1" ht="93" customHeight="1" x14ac:dyDescent="0.25">
      <c r="A11" s="451"/>
      <c r="B11" s="600"/>
      <c r="C11" s="581"/>
      <c r="D11" s="581"/>
      <c r="E11" s="581"/>
      <c r="F11" s="581"/>
      <c r="G11" s="581"/>
      <c r="H11" s="582"/>
      <c r="I11" s="600"/>
    </row>
    <row r="12" spans="1:11" s="11" customFormat="1" ht="93" customHeight="1" x14ac:dyDescent="0.25">
      <c r="A12" s="451">
        <v>2</v>
      </c>
      <c r="B12" s="600" t="s">
        <v>204</v>
      </c>
      <c r="C12" s="581">
        <v>100781707</v>
      </c>
      <c r="D12" s="581">
        <f>+C12/I6</f>
        <v>5039085.3499999996</v>
      </c>
      <c r="E12" s="581">
        <f>+C12</f>
        <v>100781707</v>
      </c>
      <c r="F12" s="581">
        <v>0</v>
      </c>
      <c r="G12" s="581">
        <f>SUM(E12:F13)</f>
        <v>100781707</v>
      </c>
      <c r="H12" s="582">
        <v>7</v>
      </c>
      <c r="I12" s="600" t="s">
        <v>205</v>
      </c>
    </row>
    <row r="13" spans="1:11" s="11" customFormat="1" ht="93" customHeight="1" x14ac:dyDescent="0.25">
      <c r="A13" s="451"/>
      <c r="B13" s="600"/>
      <c r="C13" s="581"/>
      <c r="D13" s="581"/>
      <c r="E13" s="581"/>
      <c r="F13" s="581"/>
      <c r="G13" s="581"/>
      <c r="H13" s="582"/>
      <c r="I13" s="600"/>
    </row>
    <row r="14" spans="1:11" s="11" customFormat="1" ht="93" customHeight="1" x14ac:dyDescent="0.25">
      <c r="A14" s="451">
        <v>3</v>
      </c>
      <c r="B14" s="600" t="s">
        <v>206</v>
      </c>
      <c r="C14" s="581">
        <v>2095600</v>
      </c>
      <c r="D14" s="581">
        <f>+C14/I6</f>
        <v>104780</v>
      </c>
      <c r="E14" s="581">
        <f>+C14</f>
        <v>2095600</v>
      </c>
      <c r="F14" s="581">
        <v>0</v>
      </c>
      <c r="G14" s="581">
        <f>SUM(E14:F15)</f>
        <v>2095600</v>
      </c>
      <c r="H14" s="582">
        <v>7</v>
      </c>
      <c r="I14" s="600" t="s">
        <v>207</v>
      </c>
    </row>
    <row r="15" spans="1:11" s="11" customFormat="1" ht="93" customHeight="1" x14ac:dyDescent="0.25">
      <c r="A15" s="451"/>
      <c r="B15" s="600"/>
      <c r="C15" s="581"/>
      <c r="D15" s="581"/>
      <c r="E15" s="581"/>
      <c r="F15" s="581"/>
      <c r="G15" s="581"/>
      <c r="H15" s="582"/>
      <c r="I15" s="600"/>
    </row>
    <row r="16" spans="1:11" s="11" customFormat="1" ht="93" customHeight="1" x14ac:dyDescent="0.25">
      <c r="A16" s="451">
        <v>4</v>
      </c>
      <c r="B16" s="600" t="s">
        <v>208</v>
      </c>
      <c r="C16" s="581">
        <v>10050000</v>
      </c>
      <c r="D16" s="581">
        <f>+C16/I6</f>
        <v>502500</v>
      </c>
      <c r="E16" s="581">
        <f>+C16</f>
        <v>10050000</v>
      </c>
      <c r="F16" s="581">
        <v>0</v>
      </c>
      <c r="G16" s="581">
        <f>SUM(E16:F17)</f>
        <v>10050000</v>
      </c>
      <c r="H16" s="582">
        <v>7</v>
      </c>
      <c r="I16" s="600" t="s">
        <v>209</v>
      </c>
    </row>
    <row r="17" spans="1:12" s="11" customFormat="1" ht="93" customHeight="1" x14ac:dyDescent="0.25">
      <c r="A17" s="451"/>
      <c r="B17" s="600"/>
      <c r="C17" s="581"/>
      <c r="D17" s="581"/>
      <c r="E17" s="581"/>
      <c r="F17" s="581"/>
      <c r="G17" s="581"/>
      <c r="H17" s="582"/>
      <c r="I17" s="600"/>
    </row>
    <row r="18" spans="1:12" s="11" customFormat="1" ht="30" customHeight="1" x14ac:dyDescent="0.25">
      <c r="A18" s="434" t="s">
        <v>280</v>
      </c>
      <c r="B18" s="435"/>
      <c r="C18" s="232">
        <f>SUM(C10:C17)</f>
        <v>173572107</v>
      </c>
      <c r="D18" s="232">
        <f>SUM(D10:D17)</f>
        <v>8678605.3499999996</v>
      </c>
      <c r="E18" s="232">
        <f>SUM(E10:E17)</f>
        <v>173572107</v>
      </c>
      <c r="F18" s="232">
        <f>SUM(F10:F17)</f>
        <v>0</v>
      </c>
      <c r="G18" s="232">
        <f>SUM(G10:G17)</f>
        <v>173572107</v>
      </c>
      <c r="H18" s="233"/>
      <c r="I18" s="233"/>
    </row>
    <row r="19" spans="1:12" x14ac:dyDescent="0.25">
      <c r="A19" s="180"/>
      <c r="B19" s="180"/>
      <c r="C19" s="234"/>
      <c r="D19" s="234"/>
      <c r="E19" s="234"/>
      <c r="F19" s="235"/>
      <c r="G19" s="234"/>
      <c r="H19" s="236"/>
      <c r="I19" s="236"/>
    </row>
    <row r="20" spans="1:12" ht="36" customHeight="1" x14ac:dyDescent="0.25">
      <c r="A20" s="601" t="s">
        <v>210</v>
      </c>
      <c r="B20" s="601"/>
      <c r="C20" s="601"/>
      <c r="D20" s="601"/>
      <c r="E20" s="601"/>
      <c r="F20" s="601"/>
      <c r="G20" s="601"/>
      <c r="H20" s="601"/>
      <c r="I20" s="601"/>
      <c r="J20" s="120"/>
      <c r="K20" s="120"/>
      <c r="L20" s="120"/>
    </row>
    <row r="21" spans="1:12" ht="8.4" customHeight="1" x14ac:dyDescent="0.25">
      <c r="A21" s="95"/>
      <c r="B21" s="95"/>
      <c r="C21" s="95"/>
      <c r="D21" s="95"/>
      <c r="E21" s="95"/>
      <c r="F21" s="95"/>
      <c r="G21" s="95"/>
      <c r="H21" s="95"/>
      <c r="I21" s="95"/>
      <c r="J21" s="120"/>
      <c r="K21" s="120"/>
      <c r="L21" s="120"/>
    </row>
    <row r="22" spans="1:12" x14ac:dyDescent="0.25">
      <c r="C22" s="23"/>
      <c r="D22" s="23"/>
      <c r="E22" s="23"/>
      <c r="F22" s="23"/>
      <c r="G22" s="23"/>
      <c r="H22" s="236"/>
      <c r="I22" s="236"/>
      <c r="J22" s="120"/>
      <c r="K22" s="120"/>
      <c r="L22" s="120"/>
    </row>
    <row r="23" spans="1:12" x14ac:dyDescent="0.25">
      <c r="A23" s="534" t="s">
        <v>41</v>
      </c>
      <c r="B23" s="466"/>
      <c r="C23" s="466"/>
      <c r="D23" s="466"/>
      <c r="E23" s="466"/>
      <c r="F23" s="466"/>
      <c r="G23" s="535"/>
      <c r="H23" s="236"/>
      <c r="I23" s="236"/>
      <c r="J23" s="120"/>
      <c r="K23" s="120"/>
      <c r="L23" s="120"/>
    </row>
    <row r="24" spans="1:12" x14ac:dyDescent="0.25">
      <c r="A24" s="452" t="s">
        <v>211</v>
      </c>
      <c r="B24" s="453"/>
      <c r="C24" s="453"/>
      <c r="D24" s="453"/>
      <c r="E24" s="453"/>
      <c r="F24" s="453"/>
      <c r="G24" s="454"/>
      <c r="H24" s="236"/>
      <c r="I24" s="236"/>
      <c r="J24" s="180"/>
      <c r="K24" s="180"/>
      <c r="L24" s="180"/>
    </row>
    <row r="25" spans="1:12" x14ac:dyDescent="0.25">
      <c r="A25" s="104"/>
      <c r="B25" s="105"/>
      <c r="C25" s="105"/>
      <c r="D25" s="105"/>
      <c r="E25" s="105"/>
      <c r="F25" s="105"/>
      <c r="G25" s="106"/>
      <c r="H25" s="236"/>
      <c r="I25" s="236"/>
      <c r="J25" s="180"/>
      <c r="K25" s="180"/>
      <c r="L25" s="180"/>
    </row>
    <row r="26" spans="1:12" x14ac:dyDescent="0.25">
      <c r="A26" s="104"/>
      <c r="B26" s="105"/>
      <c r="C26" s="105"/>
      <c r="D26" s="105"/>
      <c r="E26" s="105"/>
      <c r="F26" s="105"/>
      <c r="G26" s="106"/>
      <c r="H26" s="236"/>
      <c r="I26" s="236"/>
    </row>
    <row r="27" spans="1:12" x14ac:dyDescent="0.25">
      <c r="A27" s="104"/>
      <c r="B27" s="105"/>
      <c r="C27" s="105"/>
      <c r="D27" s="105"/>
      <c r="E27" s="105"/>
      <c r="F27" s="105"/>
      <c r="G27" s="106"/>
      <c r="H27" s="236"/>
      <c r="I27" s="236"/>
    </row>
    <row r="28" spans="1:12" x14ac:dyDescent="0.25">
      <c r="A28" s="602" t="s">
        <v>212</v>
      </c>
      <c r="B28" s="603"/>
      <c r="C28" s="603"/>
      <c r="D28" s="603"/>
      <c r="E28" s="603"/>
      <c r="F28" s="603"/>
      <c r="G28" s="604"/>
      <c r="H28" s="236"/>
      <c r="I28" s="236"/>
    </row>
    <row r="29" spans="1:12" x14ac:dyDescent="0.25">
      <c r="A29" s="455" t="s">
        <v>213</v>
      </c>
      <c r="B29" s="456"/>
      <c r="C29" s="456"/>
      <c r="D29" s="456"/>
      <c r="E29" s="456"/>
      <c r="F29" s="456"/>
      <c r="G29" s="457"/>
      <c r="H29" s="236"/>
      <c r="I29" s="236"/>
    </row>
    <row r="30" spans="1:12" x14ac:dyDescent="0.25">
      <c r="A30" s="8" t="s">
        <v>198</v>
      </c>
    </row>
  </sheetData>
  <mergeCells count="57">
    <mergeCell ref="F16:F17"/>
    <mergeCell ref="G16:G17"/>
    <mergeCell ref="H16:H17"/>
    <mergeCell ref="A29:G29"/>
    <mergeCell ref="I16:I17"/>
    <mergeCell ref="A18:B18"/>
    <mergeCell ref="A20:I20"/>
    <mergeCell ref="A23:G23"/>
    <mergeCell ref="A24:G24"/>
    <mergeCell ref="A28:G28"/>
    <mergeCell ref="A16:A17"/>
    <mergeCell ref="B16:B17"/>
    <mergeCell ref="C16:C17"/>
    <mergeCell ref="D16:D17"/>
    <mergeCell ref="E16:E17"/>
    <mergeCell ref="I12:I13"/>
    <mergeCell ref="A14:A15"/>
    <mergeCell ref="B14:B15"/>
    <mergeCell ref="C14:C15"/>
    <mergeCell ref="D14:D15"/>
    <mergeCell ref="E14:E15"/>
    <mergeCell ref="F14:F15"/>
    <mergeCell ref="G14:G15"/>
    <mergeCell ref="H14:H15"/>
    <mergeCell ref="I14:I15"/>
    <mergeCell ref="F12:F13"/>
    <mergeCell ref="A12:A13"/>
    <mergeCell ref="B12:B13"/>
    <mergeCell ref="C12:C13"/>
    <mergeCell ref="D12:D13"/>
    <mergeCell ref="E12:E13"/>
    <mergeCell ref="A9:B9"/>
    <mergeCell ref="F10:F11"/>
    <mergeCell ref="G10:G11"/>
    <mergeCell ref="H10:H11"/>
    <mergeCell ref="I10:I11"/>
    <mergeCell ref="A10:A11"/>
    <mergeCell ref="B10:B11"/>
    <mergeCell ref="C10:C11"/>
    <mergeCell ref="D10:D11"/>
    <mergeCell ref="E10:E11"/>
    <mergeCell ref="G12:G13"/>
    <mergeCell ref="H12:H13"/>
    <mergeCell ref="A1:I1"/>
    <mergeCell ref="A2:I2"/>
    <mergeCell ref="A3:I3"/>
    <mergeCell ref="A4:I4"/>
    <mergeCell ref="A5:G5"/>
    <mergeCell ref="A6:B6"/>
    <mergeCell ref="C6:D7"/>
    <mergeCell ref="E6:G6"/>
    <mergeCell ref="A7:B8"/>
    <mergeCell ref="E7:E8"/>
    <mergeCell ref="F7:F8"/>
    <mergeCell ref="G7:G8"/>
    <mergeCell ref="H7:H8"/>
    <mergeCell ref="I7:I8"/>
  </mergeCells>
  <printOptions horizontalCentered="1"/>
  <pageMargins left="0.59055118110236227" right="0.39370078740157483" top="0.78740157480314965" bottom="0.78740157480314965" header="0" footer="0.39370078740157483"/>
  <pageSetup paperSize="5" scale="60" fitToHeight="2" orientation="landscape" r:id="rId1"/>
  <headerFooter alignWithMargins="0">
    <oddFooter>&amp;R&amp;P de &amp;N
&amp;D
PAC 2018. 1ra. Modificicación.
Marzo 2018</oddFooter>
  </headerFooter>
  <rowBreaks count="1" manualBreakCount="1">
    <brk id="1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3"/>
  <sheetViews>
    <sheetView zoomScaleNormal="100" zoomScaleSheetLayoutView="100" workbookViewId="0">
      <selection sqref="A1:Z1"/>
    </sheetView>
  </sheetViews>
  <sheetFormatPr baseColWidth="10" defaultRowHeight="18.600000000000001" x14ac:dyDescent="0.3"/>
  <cols>
    <col min="1" max="1" width="3.88671875" style="238" customWidth="1"/>
    <col min="2" max="2" width="38.44140625" style="238" customWidth="1"/>
    <col min="3" max="26" width="14.44140625" style="238" customWidth="1"/>
    <col min="27" max="27" width="15" style="237" bestFit="1" customWidth="1"/>
    <col min="28" max="184" width="11.5546875" style="238"/>
    <col min="185" max="185" width="4" style="238" bestFit="1" customWidth="1"/>
    <col min="186" max="186" width="32.6640625" style="238" customWidth="1"/>
    <col min="187" max="187" width="9.88671875" style="238" customWidth="1"/>
    <col min="188" max="188" width="9.6640625" style="238" customWidth="1"/>
    <col min="189" max="189" width="12.44140625" style="238" customWidth="1"/>
    <col min="190" max="190" width="12.88671875" style="238" customWidth="1"/>
    <col min="191" max="191" width="9.88671875" style="238" customWidth="1"/>
    <col min="192" max="192" width="12.6640625" style="238" customWidth="1"/>
    <col min="193" max="193" width="14.109375" style="238" customWidth="1"/>
    <col min="194" max="196" width="11.5546875" style="238" customWidth="1"/>
    <col min="197" max="197" width="13.109375" style="238" customWidth="1"/>
    <col min="198" max="201" width="11.5546875" style="238" customWidth="1"/>
    <col min="202" max="202" width="12.6640625" style="238" bestFit="1" customWidth="1"/>
    <col min="203" max="203" width="15.5546875" style="238" customWidth="1"/>
    <col min="204" max="205" width="11.5546875" style="238" customWidth="1"/>
    <col min="206" max="206" width="15.5546875" style="238" customWidth="1"/>
    <col min="207" max="207" width="13.33203125" style="238" bestFit="1" customWidth="1"/>
    <col min="208" max="208" width="12.6640625" style="238" bestFit="1" customWidth="1"/>
    <col min="209" max="209" width="14" style="238" customWidth="1"/>
    <col min="210" max="210" width="18.33203125" style="238" customWidth="1"/>
    <col min="211" max="211" width="11.88671875" style="238" customWidth="1"/>
    <col min="212" max="212" width="11.6640625" style="238" bestFit="1" customWidth="1"/>
    <col min="213" max="440" width="11.5546875" style="238"/>
    <col min="441" max="441" width="4" style="238" bestFit="1" customWidth="1"/>
    <col min="442" max="442" width="32.6640625" style="238" customWidth="1"/>
    <col min="443" max="443" width="9.88671875" style="238" customWidth="1"/>
    <col min="444" max="444" width="9.6640625" style="238" customWidth="1"/>
    <col min="445" max="445" width="12.44140625" style="238" customWidth="1"/>
    <col min="446" max="446" width="12.88671875" style="238" customWidth="1"/>
    <col min="447" max="447" width="9.88671875" style="238" customWidth="1"/>
    <col min="448" max="448" width="12.6640625" style="238" customWidth="1"/>
    <col min="449" max="449" width="14.109375" style="238" customWidth="1"/>
    <col min="450" max="452" width="11.5546875" style="238" customWidth="1"/>
    <col min="453" max="453" width="13.109375" style="238" customWidth="1"/>
    <col min="454" max="457" width="11.5546875" style="238" customWidth="1"/>
    <col min="458" max="458" width="12.6640625" style="238" bestFit="1" customWidth="1"/>
    <col min="459" max="459" width="15.5546875" style="238" customWidth="1"/>
    <col min="460" max="461" width="11.5546875" style="238" customWidth="1"/>
    <col min="462" max="462" width="15.5546875" style="238" customWidth="1"/>
    <col min="463" max="463" width="13.33203125" style="238" bestFit="1" customWidth="1"/>
    <col min="464" max="464" width="12.6640625" style="238" bestFit="1" customWidth="1"/>
    <col min="465" max="465" width="14" style="238" customWidth="1"/>
    <col min="466" max="466" width="18.33203125" style="238" customWidth="1"/>
    <col min="467" max="467" width="11.88671875" style="238" customWidth="1"/>
    <col min="468" max="468" width="11.6640625" style="238" bestFit="1" customWidth="1"/>
    <col min="469" max="696" width="11.5546875" style="238"/>
    <col min="697" max="697" width="4" style="238" bestFit="1" customWidth="1"/>
    <col min="698" max="698" width="32.6640625" style="238" customWidth="1"/>
    <col min="699" max="699" width="9.88671875" style="238" customWidth="1"/>
    <col min="700" max="700" width="9.6640625" style="238" customWidth="1"/>
    <col min="701" max="701" width="12.44140625" style="238" customWidth="1"/>
    <col min="702" max="702" width="12.88671875" style="238" customWidth="1"/>
    <col min="703" max="703" width="9.88671875" style="238" customWidth="1"/>
    <col min="704" max="704" width="12.6640625" style="238" customWidth="1"/>
    <col min="705" max="705" width="14.109375" style="238" customWidth="1"/>
    <col min="706" max="708" width="11.5546875" style="238" customWidth="1"/>
    <col min="709" max="709" width="13.109375" style="238" customWidth="1"/>
    <col min="710" max="713" width="11.5546875" style="238" customWidth="1"/>
    <col min="714" max="714" width="12.6640625" style="238" bestFit="1" customWidth="1"/>
    <col min="715" max="715" width="15.5546875" style="238" customWidth="1"/>
    <col min="716" max="717" width="11.5546875" style="238" customWidth="1"/>
    <col min="718" max="718" width="15.5546875" style="238" customWidth="1"/>
    <col min="719" max="719" width="13.33203125" style="238" bestFit="1" customWidth="1"/>
    <col min="720" max="720" width="12.6640625" style="238" bestFit="1" customWidth="1"/>
    <col min="721" max="721" width="14" style="238" customWidth="1"/>
    <col min="722" max="722" width="18.33203125" style="238" customWidth="1"/>
    <col min="723" max="723" width="11.88671875" style="238" customWidth="1"/>
    <col min="724" max="724" width="11.6640625" style="238" bestFit="1" customWidth="1"/>
    <col min="725" max="952" width="11.5546875" style="238"/>
    <col min="953" max="953" width="4" style="238" bestFit="1" customWidth="1"/>
    <col min="954" max="954" width="32.6640625" style="238" customWidth="1"/>
    <col min="955" max="955" width="9.88671875" style="238" customWidth="1"/>
    <col min="956" max="956" width="9.6640625" style="238" customWidth="1"/>
    <col min="957" max="957" width="12.44140625" style="238" customWidth="1"/>
    <col min="958" max="958" width="12.88671875" style="238" customWidth="1"/>
    <col min="959" max="959" width="9.88671875" style="238" customWidth="1"/>
    <col min="960" max="960" width="12.6640625" style="238" customWidth="1"/>
    <col min="961" max="961" width="14.109375" style="238" customWidth="1"/>
    <col min="962" max="964" width="11.5546875" style="238" customWidth="1"/>
    <col min="965" max="965" width="13.109375" style="238" customWidth="1"/>
    <col min="966" max="969" width="11.5546875" style="238" customWidth="1"/>
    <col min="970" max="970" width="12.6640625" style="238" bestFit="1" customWidth="1"/>
    <col min="971" max="971" width="15.5546875" style="238" customWidth="1"/>
    <col min="972" max="973" width="11.5546875" style="238" customWidth="1"/>
    <col min="974" max="974" width="15.5546875" style="238" customWidth="1"/>
    <col min="975" max="975" width="13.33203125" style="238" bestFit="1" customWidth="1"/>
    <col min="976" max="976" width="12.6640625" style="238" bestFit="1" customWidth="1"/>
    <col min="977" max="977" width="14" style="238" customWidth="1"/>
    <col min="978" max="978" width="18.33203125" style="238" customWidth="1"/>
    <col min="979" max="979" width="11.88671875" style="238" customWidth="1"/>
    <col min="980" max="980" width="11.6640625" style="238" bestFit="1" customWidth="1"/>
    <col min="981" max="1208" width="11.5546875" style="238"/>
    <col min="1209" max="1209" width="4" style="238" bestFit="1" customWidth="1"/>
    <col min="1210" max="1210" width="32.6640625" style="238" customWidth="1"/>
    <col min="1211" max="1211" width="9.88671875" style="238" customWidth="1"/>
    <col min="1212" max="1212" width="9.6640625" style="238" customWidth="1"/>
    <col min="1213" max="1213" width="12.44140625" style="238" customWidth="1"/>
    <col min="1214" max="1214" width="12.88671875" style="238" customWidth="1"/>
    <col min="1215" max="1215" width="9.88671875" style="238" customWidth="1"/>
    <col min="1216" max="1216" width="12.6640625" style="238" customWidth="1"/>
    <col min="1217" max="1217" width="14.109375" style="238" customWidth="1"/>
    <col min="1218" max="1220" width="11.5546875" style="238" customWidth="1"/>
    <col min="1221" max="1221" width="13.109375" style="238" customWidth="1"/>
    <col min="1222" max="1225" width="11.5546875" style="238" customWidth="1"/>
    <col min="1226" max="1226" width="12.6640625" style="238" bestFit="1" customWidth="1"/>
    <col min="1227" max="1227" width="15.5546875" style="238" customWidth="1"/>
    <col min="1228" max="1229" width="11.5546875" style="238" customWidth="1"/>
    <col min="1230" max="1230" width="15.5546875" style="238" customWidth="1"/>
    <col min="1231" max="1231" width="13.33203125" style="238" bestFit="1" customWidth="1"/>
    <col min="1232" max="1232" width="12.6640625" style="238" bestFit="1" customWidth="1"/>
    <col min="1233" max="1233" width="14" style="238" customWidth="1"/>
    <col min="1234" max="1234" width="18.33203125" style="238" customWidth="1"/>
    <col min="1235" max="1235" width="11.88671875" style="238" customWidth="1"/>
    <col min="1236" max="1236" width="11.6640625" style="238" bestFit="1" customWidth="1"/>
    <col min="1237" max="1464" width="11.5546875" style="238"/>
    <col min="1465" max="1465" width="4" style="238" bestFit="1" customWidth="1"/>
    <col min="1466" max="1466" width="32.6640625" style="238" customWidth="1"/>
    <col min="1467" max="1467" width="9.88671875" style="238" customWidth="1"/>
    <col min="1468" max="1468" width="9.6640625" style="238" customWidth="1"/>
    <col min="1469" max="1469" width="12.44140625" style="238" customWidth="1"/>
    <col min="1470" max="1470" width="12.88671875" style="238" customWidth="1"/>
    <col min="1471" max="1471" width="9.88671875" style="238" customWidth="1"/>
    <col min="1472" max="1472" width="12.6640625" style="238" customWidth="1"/>
    <col min="1473" max="1473" width="14.109375" style="238" customWidth="1"/>
    <col min="1474" max="1476" width="11.5546875" style="238" customWidth="1"/>
    <col min="1477" max="1477" width="13.109375" style="238" customWidth="1"/>
    <col min="1478" max="1481" width="11.5546875" style="238" customWidth="1"/>
    <col min="1482" max="1482" width="12.6640625" style="238" bestFit="1" customWidth="1"/>
    <col min="1483" max="1483" width="15.5546875" style="238" customWidth="1"/>
    <col min="1484" max="1485" width="11.5546875" style="238" customWidth="1"/>
    <col min="1486" max="1486" width="15.5546875" style="238" customWidth="1"/>
    <col min="1487" max="1487" width="13.33203125" style="238" bestFit="1" customWidth="1"/>
    <col min="1488" max="1488" width="12.6640625" style="238" bestFit="1" customWidth="1"/>
    <col min="1489" max="1489" width="14" style="238" customWidth="1"/>
    <col min="1490" max="1490" width="18.33203125" style="238" customWidth="1"/>
    <col min="1491" max="1491" width="11.88671875" style="238" customWidth="1"/>
    <col min="1492" max="1492" width="11.6640625" style="238" bestFit="1" customWidth="1"/>
    <col min="1493" max="1720" width="11.5546875" style="238"/>
    <col min="1721" max="1721" width="4" style="238" bestFit="1" customWidth="1"/>
    <col min="1722" max="1722" width="32.6640625" style="238" customWidth="1"/>
    <col min="1723" max="1723" width="9.88671875" style="238" customWidth="1"/>
    <col min="1724" max="1724" width="9.6640625" style="238" customWidth="1"/>
    <col min="1725" max="1725" width="12.44140625" style="238" customWidth="1"/>
    <col min="1726" max="1726" width="12.88671875" style="238" customWidth="1"/>
    <col min="1727" max="1727" width="9.88671875" style="238" customWidth="1"/>
    <col min="1728" max="1728" width="12.6640625" style="238" customWidth="1"/>
    <col min="1729" max="1729" width="14.109375" style="238" customWidth="1"/>
    <col min="1730" max="1732" width="11.5546875" style="238" customWidth="1"/>
    <col min="1733" max="1733" width="13.109375" style="238" customWidth="1"/>
    <col min="1734" max="1737" width="11.5546875" style="238" customWidth="1"/>
    <col min="1738" max="1738" width="12.6640625" style="238" bestFit="1" customWidth="1"/>
    <col min="1739" max="1739" width="15.5546875" style="238" customWidth="1"/>
    <col min="1740" max="1741" width="11.5546875" style="238" customWidth="1"/>
    <col min="1742" max="1742" width="15.5546875" style="238" customWidth="1"/>
    <col min="1743" max="1743" width="13.33203125" style="238" bestFit="1" customWidth="1"/>
    <col min="1744" max="1744" width="12.6640625" style="238" bestFit="1" customWidth="1"/>
    <col min="1745" max="1745" width="14" style="238" customWidth="1"/>
    <col min="1746" max="1746" width="18.33203125" style="238" customWidth="1"/>
    <col min="1747" max="1747" width="11.88671875" style="238" customWidth="1"/>
    <col min="1748" max="1748" width="11.6640625" style="238" bestFit="1" customWidth="1"/>
    <col min="1749" max="1976" width="11.5546875" style="238"/>
    <col min="1977" max="1977" width="4" style="238" bestFit="1" customWidth="1"/>
    <col min="1978" max="1978" width="32.6640625" style="238" customWidth="1"/>
    <col min="1979" max="1979" width="9.88671875" style="238" customWidth="1"/>
    <col min="1980" max="1980" width="9.6640625" style="238" customWidth="1"/>
    <col min="1981" max="1981" width="12.44140625" style="238" customWidth="1"/>
    <col min="1982" max="1982" width="12.88671875" style="238" customWidth="1"/>
    <col min="1983" max="1983" width="9.88671875" style="238" customWidth="1"/>
    <col min="1984" max="1984" width="12.6640625" style="238" customWidth="1"/>
    <col min="1985" max="1985" width="14.109375" style="238" customWidth="1"/>
    <col min="1986" max="1988" width="11.5546875" style="238" customWidth="1"/>
    <col min="1989" max="1989" width="13.109375" style="238" customWidth="1"/>
    <col min="1990" max="1993" width="11.5546875" style="238" customWidth="1"/>
    <col min="1994" max="1994" width="12.6640625" style="238" bestFit="1" customWidth="1"/>
    <col min="1995" max="1995" width="15.5546875" style="238" customWidth="1"/>
    <col min="1996" max="1997" width="11.5546875" style="238" customWidth="1"/>
    <col min="1998" max="1998" width="15.5546875" style="238" customWidth="1"/>
    <col min="1999" max="1999" width="13.33203125" style="238" bestFit="1" customWidth="1"/>
    <col min="2000" max="2000" width="12.6640625" style="238" bestFit="1" customWidth="1"/>
    <col min="2001" max="2001" width="14" style="238" customWidth="1"/>
    <col min="2002" max="2002" width="18.33203125" style="238" customWidth="1"/>
    <col min="2003" max="2003" width="11.88671875" style="238" customWidth="1"/>
    <col min="2004" max="2004" width="11.6640625" style="238" bestFit="1" customWidth="1"/>
    <col min="2005" max="2232" width="11.5546875" style="238"/>
    <col min="2233" max="2233" width="4" style="238" bestFit="1" customWidth="1"/>
    <col min="2234" max="2234" width="32.6640625" style="238" customWidth="1"/>
    <col min="2235" max="2235" width="9.88671875" style="238" customWidth="1"/>
    <col min="2236" max="2236" width="9.6640625" style="238" customWidth="1"/>
    <col min="2237" max="2237" width="12.44140625" style="238" customWidth="1"/>
    <col min="2238" max="2238" width="12.88671875" style="238" customWidth="1"/>
    <col min="2239" max="2239" width="9.88671875" style="238" customWidth="1"/>
    <col min="2240" max="2240" width="12.6640625" style="238" customWidth="1"/>
    <col min="2241" max="2241" width="14.109375" style="238" customWidth="1"/>
    <col min="2242" max="2244" width="11.5546875" style="238" customWidth="1"/>
    <col min="2245" max="2245" width="13.109375" style="238" customWidth="1"/>
    <col min="2246" max="2249" width="11.5546875" style="238" customWidth="1"/>
    <col min="2250" max="2250" width="12.6640625" style="238" bestFit="1" customWidth="1"/>
    <col min="2251" max="2251" width="15.5546875" style="238" customWidth="1"/>
    <col min="2252" max="2253" width="11.5546875" style="238" customWidth="1"/>
    <col min="2254" max="2254" width="15.5546875" style="238" customWidth="1"/>
    <col min="2255" max="2255" width="13.33203125" style="238" bestFit="1" customWidth="1"/>
    <col min="2256" max="2256" width="12.6640625" style="238" bestFit="1" customWidth="1"/>
    <col min="2257" max="2257" width="14" style="238" customWidth="1"/>
    <col min="2258" max="2258" width="18.33203125" style="238" customWidth="1"/>
    <col min="2259" max="2259" width="11.88671875" style="238" customWidth="1"/>
    <col min="2260" max="2260" width="11.6640625" style="238" bestFit="1" customWidth="1"/>
    <col min="2261" max="2488" width="11.5546875" style="238"/>
    <col min="2489" max="2489" width="4" style="238" bestFit="1" customWidth="1"/>
    <col min="2490" max="2490" width="32.6640625" style="238" customWidth="1"/>
    <col min="2491" max="2491" width="9.88671875" style="238" customWidth="1"/>
    <col min="2492" max="2492" width="9.6640625" style="238" customWidth="1"/>
    <col min="2493" max="2493" width="12.44140625" style="238" customWidth="1"/>
    <col min="2494" max="2494" width="12.88671875" style="238" customWidth="1"/>
    <col min="2495" max="2495" width="9.88671875" style="238" customWidth="1"/>
    <col min="2496" max="2496" width="12.6640625" style="238" customWidth="1"/>
    <col min="2497" max="2497" width="14.109375" style="238" customWidth="1"/>
    <col min="2498" max="2500" width="11.5546875" style="238" customWidth="1"/>
    <col min="2501" max="2501" width="13.109375" style="238" customWidth="1"/>
    <col min="2502" max="2505" width="11.5546875" style="238" customWidth="1"/>
    <col min="2506" max="2506" width="12.6640625" style="238" bestFit="1" customWidth="1"/>
    <col min="2507" max="2507" width="15.5546875" style="238" customWidth="1"/>
    <col min="2508" max="2509" width="11.5546875" style="238" customWidth="1"/>
    <col min="2510" max="2510" width="15.5546875" style="238" customWidth="1"/>
    <col min="2511" max="2511" width="13.33203125" style="238" bestFit="1" customWidth="1"/>
    <col min="2512" max="2512" width="12.6640625" style="238" bestFit="1" customWidth="1"/>
    <col min="2513" max="2513" width="14" style="238" customWidth="1"/>
    <col min="2514" max="2514" width="18.33203125" style="238" customWidth="1"/>
    <col min="2515" max="2515" width="11.88671875" style="238" customWidth="1"/>
    <col min="2516" max="2516" width="11.6640625" style="238" bestFit="1" customWidth="1"/>
    <col min="2517" max="2744" width="11.5546875" style="238"/>
    <col min="2745" max="2745" width="4" style="238" bestFit="1" customWidth="1"/>
    <col min="2746" max="2746" width="32.6640625" style="238" customWidth="1"/>
    <col min="2747" max="2747" width="9.88671875" style="238" customWidth="1"/>
    <col min="2748" max="2748" width="9.6640625" style="238" customWidth="1"/>
    <col min="2749" max="2749" width="12.44140625" style="238" customWidth="1"/>
    <col min="2750" max="2750" width="12.88671875" style="238" customWidth="1"/>
    <col min="2751" max="2751" width="9.88671875" style="238" customWidth="1"/>
    <col min="2752" max="2752" width="12.6640625" style="238" customWidth="1"/>
    <col min="2753" max="2753" width="14.109375" style="238" customWidth="1"/>
    <col min="2754" max="2756" width="11.5546875" style="238" customWidth="1"/>
    <col min="2757" max="2757" width="13.109375" style="238" customWidth="1"/>
    <col min="2758" max="2761" width="11.5546875" style="238" customWidth="1"/>
    <col min="2762" max="2762" width="12.6640625" style="238" bestFit="1" customWidth="1"/>
    <col min="2763" max="2763" width="15.5546875" style="238" customWidth="1"/>
    <col min="2764" max="2765" width="11.5546875" style="238" customWidth="1"/>
    <col min="2766" max="2766" width="15.5546875" style="238" customWidth="1"/>
    <col min="2767" max="2767" width="13.33203125" style="238" bestFit="1" customWidth="1"/>
    <col min="2768" max="2768" width="12.6640625" style="238" bestFit="1" customWidth="1"/>
    <col min="2769" max="2769" width="14" style="238" customWidth="1"/>
    <col min="2770" max="2770" width="18.33203125" style="238" customWidth="1"/>
    <col min="2771" max="2771" width="11.88671875" style="238" customWidth="1"/>
    <col min="2772" max="2772" width="11.6640625" style="238" bestFit="1" customWidth="1"/>
    <col min="2773" max="3000" width="11.5546875" style="238"/>
    <col min="3001" max="3001" width="4" style="238" bestFit="1" customWidth="1"/>
    <col min="3002" max="3002" width="32.6640625" style="238" customWidth="1"/>
    <col min="3003" max="3003" width="9.88671875" style="238" customWidth="1"/>
    <col min="3004" max="3004" width="9.6640625" style="238" customWidth="1"/>
    <col min="3005" max="3005" width="12.44140625" style="238" customWidth="1"/>
    <col min="3006" max="3006" width="12.88671875" style="238" customWidth="1"/>
    <col min="3007" max="3007" width="9.88671875" style="238" customWidth="1"/>
    <col min="3008" max="3008" width="12.6640625" style="238" customWidth="1"/>
    <col min="3009" max="3009" width="14.109375" style="238" customWidth="1"/>
    <col min="3010" max="3012" width="11.5546875" style="238" customWidth="1"/>
    <col min="3013" max="3013" width="13.109375" style="238" customWidth="1"/>
    <col min="3014" max="3017" width="11.5546875" style="238" customWidth="1"/>
    <col min="3018" max="3018" width="12.6640625" style="238" bestFit="1" customWidth="1"/>
    <col min="3019" max="3019" width="15.5546875" style="238" customWidth="1"/>
    <col min="3020" max="3021" width="11.5546875" style="238" customWidth="1"/>
    <col min="3022" max="3022" width="15.5546875" style="238" customWidth="1"/>
    <col min="3023" max="3023" width="13.33203125" style="238" bestFit="1" customWidth="1"/>
    <col min="3024" max="3024" width="12.6640625" style="238" bestFit="1" customWidth="1"/>
    <col min="3025" max="3025" width="14" style="238" customWidth="1"/>
    <col min="3026" max="3026" width="18.33203125" style="238" customWidth="1"/>
    <col min="3027" max="3027" width="11.88671875" style="238" customWidth="1"/>
    <col min="3028" max="3028" width="11.6640625" style="238" bestFit="1" customWidth="1"/>
    <col min="3029" max="3256" width="11.5546875" style="238"/>
    <col min="3257" max="3257" width="4" style="238" bestFit="1" customWidth="1"/>
    <col min="3258" max="3258" width="32.6640625" style="238" customWidth="1"/>
    <col min="3259" max="3259" width="9.88671875" style="238" customWidth="1"/>
    <col min="3260" max="3260" width="9.6640625" style="238" customWidth="1"/>
    <col min="3261" max="3261" width="12.44140625" style="238" customWidth="1"/>
    <col min="3262" max="3262" width="12.88671875" style="238" customWidth="1"/>
    <col min="3263" max="3263" width="9.88671875" style="238" customWidth="1"/>
    <col min="3264" max="3264" width="12.6640625" style="238" customWidth="1"/>
    <col min="3265" max="3265" width="14.109375" style="238" customWidth="1"/>
    <col min="3266" max="3268" width="11.5546875" style="238" customWidth="1"/>
    <col min="3269" max="3269" width="13.109375" style="238" customWidth="1"/>
    <col min="3270" max="3273" width="11.5546875" style="238" customWidth="1"/>
    <col min="3274" max="3274" width="12.6640625" style="238" bestFit="1" customWidth="1"/>
    <col min="3275" max="3275" width="15.5546875" style="238" customWidth="1"/>
    <col min="3276" max="3277" width="11.5546875" style="238" customWidth="1"/>
    <col min="3278" max="3278" width="15.5546875" style="238" customWidth="1"/>
    <col min="3279" max="3279" width="13.33203125" style="238" bestFit="1" customWidth="1"/>
    <col min="3280" max="3280" width="12.6640625" style="238" bestFit="1" customWidth="1"/>
    <col min="3281" max="3281" width="14" style="238" customWidth="1"/>
    <col min="3282" max="3282" width="18.33203125" style="238" customWidth="1"/>
    <col min="3283" max="3283" width="11.88671875" style="238" customWidth="1"/>
    <col min="3284" max="3284" width="11.6640625" style="238" bestFit="1" customWidth="1"/>
    <col min="3285" max="3512" width="11.5546875" style="238"/>
    <col min="3513" max="3513" width="4" style="238" bestFit="1" customWidth="1"/>
    <col min="3514" max="3514" width="32.6640625" style="238" customWidth="1"/>
    <col min="3515" max="3515" width="9.88671875" style="238" customWidth="1"/>
    <col min="3516" max="3516" width="9.6640625" style="238" customWidth="1"/>
    <col min="3517" max="3517" width="12.44140625" style="238" customWidth="1"/>
    <col min="3518" max="3518" width="12.88671875" style="238" customWidth="1"/>
    <col min="3519" max="3519" width="9.88671875" style="238" customWidth="1"/>
    <col min="3520" max="3520" width="12.6640625" style="238" customWidth="1"/>
    <col min="3521" max="3521" width="14.109375" style="238" customWidth="1"/>
    <col min="3522" max="3524" width="11.5546875" style="238" customWidth="1"/>
    <col min="3525" max="3525" width="13.109375" style="238" customWidth="1"/>
    <col min="3526" max="3529" width="11.5546875" style="238" customWidth="1"/>
    <col min="3530" max="3530" width="12.6640625" style="238" bestFit="1" customWidth="1"/>
    <col min="3531" max="3531" width="15.5546875" style="238" customWidth="1"/>
    <col min="3532" max="3533" width="11.5546875" style="238" customWidth="1"/>
    <col min="3534" max="3534" width="15.5546875" style="238" customWidth="1"/>
    <col min="3535" max="3535" width="13.33203125" style="238" bestFit="1" customWidth="1"/>
    <col min="3536" max="3536" width="12.6640625" style="238" bestFit="1" customWidth="1"/>
    <col min="3537" max="3537" width="14" style="238" customWidth="1"/>
    <col min="3538" max="3538" width="18.33203125" style="238" customWidth="1"/>
    <col min="3539" max="3539" width="11.88671875" style="238" customWidth="1"/>
    <col min="3540" max="3540" width="11.6640625" style="238" bestFit="1" customWidth="1"/>
    <col min="3541" max="3768" width="11.5546875" style="238"/>
    <col min="3769" max="3769" width="4" style="238" bestFit="1" customWidth="1"/>
    <col min="3770" max="3770" width="32.6640625" style="238" customWidth="1"/>
    <col min="3771" max="3771" width="9.88671875" style="238" customWidth="1"/>
    <col min="3772" max="3772" width="9.6640625" style="238" customWidth="1"/>
    <col min="3773" max="3773" width="12.44140625" style="238" customWidth="1"/>
    <col min="3774" max="3774" width="12.88671875" style="238" customWidth="1"/>
    <col min="3775" max="3775" width="9.88671875" style="238" customWidth="1"/>
    <col min="3776" max="3776" width="12.6640625" style="238" customWidth="1"/>
    <col min="3777" max="3777" width="14.109375" style="238" customWidth="1"/>
    <col min="3778" max="3780" width="11.5546875" style="238" customWidth="1"/>
    <col min="3781" max="3781" width="13.109375" style="238" customWidth="1"/>
    <col min="3782" max="3785" width="11.5546875" style="238" customWidth="1"/>
    <col min="3786" max="3786" width="12.6640625" style="238" bestFit="1" customWidth="1"/>
    <col min="3787" max="3787" width="15.5546875" style="238" customWidth="1"/>
    <col min="3788" max="3789" width="11.5546875" style="238" customWidth="1"/>
    <col min="3790" max="3790" width="15.5546875" style="238" customWidth="1"/>
    <col min="3791" max="3791" width="13.33203125" style="238" bestFit="1" customWidth="1"/>
    <col min="3792" max="3792" width="12.6640625" style="238" bestFit="1" customWidth="1"/>
    <col min="3793" max="3793" width="14" style="238" customWidth="1"/>
    <col min="3794" max="3794" width="18.33203125" style="238" customWidth="1"/>
    <col min="3795" max="3795" width="11.88671875" style="238" customWidth="1"/>
    <col min="3796" max="3796" width="11.6640625" style="238" bestFit="1" customWidth="1"/>
    <col min="3797" max="4024" width="11.5546875" style="238"/>
    <col min="4025" max="4025" width="4" style="238" bestFit="1" customWidth="1"/>
    <col min="4026" max="4026" width="32.6640625" style="238" customWidth="1"/>
    <col min="4027" max="4027" width="9.88671875" style="238" customWidth="1"/>
    <col min="4028" max="4028" width="9.6640625" style="238" customWidth="1"/>
    <col min="4029" max="4029" width="12.44140625" style="238" customWidth="1"/>
    <col min="4030" max="4030" width="12.88671875" style="238" customWidth="1"/>
    <col min="4031" max="4031" width="9.88671875" style="238" customWidth="1"/>
    <col min="4032" max="4032" width="12.6640625" style="238" customWidth="1"/>
    <col min="4033" max="4033" width="14.109375" style="238" customWidth="1"/>
    <col min="4034" max="4036" width="11.5546875" style="238" customWidth="1"/>
    <col min="4037" max="4037" width="13.109375" style="238" customWidth="1"/>
    <col min="4038" max="4041" width="11.5546875" style="238" customWidth="1"/>
    <col min="4042" max="4042" width="12.6640625" style="238" bestFit="1" customWidth="1"/>
    <col min="4043" max="4043" width="15.5546875" style="238" customWidth="1"/>
    <col min="4044" max="4045" width="11.5546875" style="238" customWidth="1"/>
    <col min="4046" max="4046" width="15.5546875" style="238" customWidth="1"/>
    <col min="4047" max="4047" width="13.33203125" style="238" bestFit="1" customWidth="1"/>
    <col min="4048" max="4048" width="12.6640625" style="238" bestFit="1" customWidth="1"/>
    <col min="4049" max="4049" width="14" style="238" customWidth="1"/>
    <col min="4050" max="4050" width="18.33203125" style="238" customWidth="1"/>
    <col min="4051" max="4051" width="11.88671875" style="238" customWidth="1"/>
    <col min="4052" max="4052" width="11.6640625" style="238" bestFit="1" customWidth="1"/>
    <col min="4053" max="4280" width="11.5546875" style="238"/>
    <col min="4281" max="4281" width="4" style="238" bestFit="1" customWidth="1"/>
    <col min="4282" max="4282" width="32.6640625" style="238" customWidth="1"/>
    <col min="4283" max="4283" width="9.88671875" style="238" customWidth="1"/>
    <col min="4284" max="4284" width="9.6640625" style="238" customWidth="1"/>
    <col min="4285" max="4285" width="12.44140625" style="238" customWidth="1"/>
    <col min="4286" max="4286" width="12.88671875" style="238" customWidth="1"/>
    <col min="4287" max="4287" width="9.88671875" style="238" customWidth="1"/>
    <col min="4288" max="4288" width="12.6640625" style="238" customWidth="1"/>
    <col min="4289" max="4289" width="14.109375" style="238" customWidth="1"/>
    <col min="4290" max="4292" width="11.5546875" style="238" customWidth="1"/>
    <col min="4293" max="4293" width="13.109375" style="238" customWidth="1"/>
    <col min="4294" max="4297" width="11.5546875" style="238" customWidth="1"/>
    <col min="4298" max="4298" width="12.6640625" style="238" bestFit="1" customWidth="1"/>
    <col min="4299" max="4299" width="15.5546875" style="238" customWidth="1"/>
    <col min="4300" max="4301" width="11.5546875" style="238" customWidth="1"/>
    <col min="4302" max="4302" width="15.5546875" style="238" customWidth="1"/>
    <col min="4303" max="4303" width="13.33203125" style="238" bestFit="1" customWidth="1"/>
    <col min="4304" max="4304" width="12.6640625" style="238" bestFit="1" customWidth="1"/>
    <col min="4305" max="4305" width="14" style="238" customWidth="1"/>
    <col min="4306" max="4306" width="18.33203125" style="238" customWidth="1"/>
    <col min="4307" max="4307" width="11.88671875" style="238" customWidth="1"/>
    <col min="4308" max="4308" width="11.6640625" style="238" bestFit="1" customWidth="1"/>
    <col min="4309" max="4536" width="11.5546875" style="238"/>
    <col min="4537" max="4537" width="4" style="238" bestFit="1" customWidth="1"/>
    <col min="4538" max="4538" width="32.6640625" style="238" customWidth="1"/>
    <col min="4539" max="4539" width="9.88671875" style="238" customWidth="1"/>
    <col min="4540" max="4540" width="9.6640625" style="238" customWidth="1"/>
    <col min="4541" max="4541" width="12.44140625" style="238" customWidth="1"/>
    <col min="4542" max="4542" width="12.88671875" style="238" customWidth="1"/>
    <col min="4543" max="4543" width="9.88671875" style="238" customWidth="1"/>
    <col min="4544" max="4544" width="12.6640625" style="238" customWidth="1"/>
    <col min="4545" max="4545" width="14.109375" style="238" customWidth="1"/>
    <col min="4546" max="4548" width="11.5546875" style="238" customWidth="1"/>
    <col min="4549" max="4549" width="13.109375" style="238" customWidth="1"/>
    <col min="4550" max="4553" width="11.5546875" style="238" customWidth="1"/>
    <col min="4554" max="4554" width="12.6640625" style="238" bestFit="1" customWidth="1"/>
    <col min="4555" max="4555" width="15.5546875" style="238" customWidth="1"/>
    <col min="4556" max="4557" width="11.5546875" style="238" customWidth="1"/>
    <col min="4558" max="4558" width="15.5546875" style="238" customWidth="1"/>
    <col min="4559" max="4559" width="13.33203125" style="238" bestFit="1" customWidth="1"/>
    <col min="4560" max="4560" width="12.6640625" style="238" bestFit="1" customWidth="1"/>
    <col min="4561" max="4561" width="14" style="238" customWidth="1"/>
    <col min="4562" max="4562" width="18.33203125" style="238" customWidth="1"/>
    <col min="4563" max="4563" width="11.88671875" style="238" customWidth="1"/>
    <col min="4564" max="4564" width="11.6640625" style="238" bestFit="1" customWidth="1"/>
    <col min="4565" max="4792" width="11.5546875" style="238"/>
    <col min="4793" max="4793" width="4" style="238" bestFit="1" customWidth="1"/>
    <col min="4794" max="4794" width="32.6640625" style="238" customWidth="1"/>
    <col min="4795" max="4795" width="9.88671875" style="238" customWidth="1"/>
    <col min="4796" max="4796" width="9.6640625" style="238" customWidth="1"/>
    <col min="4797" max="4797" width="12.44140625" style="238" customWidth="1"/>
    <col min="4798" max="4798" width="12.88671875" style="238" customWidth="1"/>
    <col min="4799" max="4799" width="9.88671875" style="238" customWidth="1"/>
    <col min="4800" max="4800" width="12.6640625" style="238" customWidth="1"/>
    <col min="4801" max="4801" width="14.109375" style="238" customWidth="1"/>
    <col min="4802" max="4804" width="11.5546875" style="238" customWidth="1"/>
    <col min="4805" max="4805" width="13.109375" style="238" customWidth="1"/>
    <col min="4806" max="4809" width="11.5546875" style="238" customWidth="1"/>
    <col min="4810" max="4810" width="12.6640625" style="238" bestFit="1" customWidth="1"/>
    <col min="4811" max="4811" width="15.5546875" style="238" customWidth="1"/>
    <col min="4812" max="4813" width="11.5546875" style="238" customWidth="1"/>
    <col min="4814" max="4814" width="15.5546875" style="238" customWidth="1"/>
    <col min="4815" max="4815" width="13.33203125" style="238" bestFit="1" customWidth="1"/>
    <col min="4816" max="4816" width="12.6640625" style="238" bestFit="1" customWidth="1"/>
    <col min="4817" max="4817" width="14" style="238" customWidth="1"/>
    <col min="4818" max="4818" width="18.33203125" style="238" customWidth="1"/>
    <col min="4819" max="4819" width="11.88671875" style="238" customWidth="1"/>
    <col min="4820" max="4820" width="11.6640625" style="238" bestFit="1" customWidth="1"/>
    <col min="4821" max="5048" width="11.5546875" style="238"/>
    <col min="5049" max="5049" width="4" style="238" bestFit="1" customWidth="1"/>
    <col min="5050" max="5050" width="32.6640625" style="238" customWidth="1"/>
    <col min="5051" max="5051" width="9.88671875" style="238" customWidth="1"/>
    <col min="5052" max="5052" width="9.6640625" style="238" customWidth="1"/>
    <col min="5053" max="5053" width="12.44140625" style="238" customWidth="1"/>
    <col min="5054" max="5054" width="12.88671875" style="238" customWidth="1"/>
    <col min="5055" max="5055" width="9.88671875" style="238" customWidth="1"/>
    <col min="5056" max="5056" width="12.6640625" style="238" customWidth="1"/>
    <col min="5057" max="5057" width="14.109375" style="238" customWidth="1"/>
    <col min="5058" max="5060" width="11.5546875" style="238" customWidth="1"/>
    <col min="5061" max="5061" width="13.109375" style="238" customWidth="1"/>
    <col min="5062" max="5065" width="11.5546875" style="238" customWidth="1"/>
    <col min="5066" max="5066" width="12.6640625" style="238" bestFit="1" customWidth="1"/>
    <col min="5067" max="5067" width="15.5546875" style="238" customWidth="1"/>
    <col min="5068" max="5069" width="11.5546875" style="238" customWidth="1"/>
    <col min="5070" max="5070" width="15.5546875" style="238" customWidth="1"/>
    <col min="5071" max="5071" width="13.33203125" style="238" bestFit="1" customWidth="1"/>
    <col min="5072" max="5072" width="12.6640625" style="238" bestFit="1" customWidth="1"/>
    <col min="5073" max="5073" width="14" style="238" customWidth="1"/>
    <col min="5074" max="5074" width="18.33203125" style="238" customWidth="1"/>
    <col min="5075" max="5075" width="11.88671875" style="238" customWidth="1"/>
    <col min="5076" max="5076" width="11.6640625" style="238" bestFit="1" customWidth="1"/>
    <col min="5077" max="5304" width="11.5546875" style="238"/>
    <col min="5305" max="5305" width="4" style="238" bestFit="1" customWidth="1"/>
    <col min="5306" max="5306" width="32.6640625" style="238" customWidth="1"/>
    <col min="5307" max="5307" width="9.88671875" style="238" customWidth="1"/>
    <col min="5308" max="5308" width="9.6640625" style="238" customWidth="1"/>
    <col min="5309" max="5309" width="12.44140625" style="238" customWidth="1"/>
    <col min="5310" max="5310" width="12.88671875" style="238" customWidth="1"/>
    <col min="5311" max="5311" width="9.88671875" style="238" customWidth="1"/>
    <col min="5312" max="5312" width="12.6640625" style="238" customWidth="1"/>
    <col min="5313" max="5313" width="14.109375" style="238" customWidth="1"/>
    <col min="5314" max="5316" width="11.5546875" style="238" customWidth="1"/>
    <col min="5317" max="5317" width="13.109375" style="238" customWidth="1"/>
    <col min="5318" max="5321" width="11.5546875" style="238" customWidth="1"/>
    <col min="5322" max="5322" width="12.6640625" style="238" bestFit="1" customWidth="1"/>
    <col min="5323" max="5323" width="15.5546875" style="238" customWidth="1"/>
    <col min="5324" max="5325" width="11.5546875" style="238" customWidth="1"/>
    <col min="5326" max="5326" width="15.5546875" style="238" customWidth="1"/>
    <col min="5327" max="5327" width="13.33203125" style="238" bestFit="1" customWidth="1"/>
    <col min="5328" max="5328" width="12.6640625" style="238" bestFit="1" customWidth="1"/>
    <col min="5329" max="5329" width="14" style="238" customWidth="1"/>
    <col min="5330" max="5330" width="18.33203125" style="238" customWidth="1"/>
    <col min="5331" max="5331" width="11.88671875" style="238" customWidth="1"/>
    <col min="5332" max="5332" width="11.6640625" style="238" bestFit="1" customWidth="1"/>
    <col min="5333" max="5560" width="11.5546875" style="238"/>
    <col min="5561" max="5561" width="4" style="238" bestFit="1" customWidth="1"/>
    <col min="5562" max="5562" width="32.6640625" style="238" customWidth="1"/>
    <col min="5563" max="5563" width="9.88671875" style="238" customWidth="1"/>
    <col min="5564" max="5564" width="9.6640625" style="238" customWidth="1"/>
    <col min="5565" max="5565" width="12.44140625" style="238" customWidth="1"/>
    <col min="5566" max="5566" width="12.88671875" style="238" customWidth="1"/>
    <col min="5567" max="5567" width="9.88671875" style="238" customWidth="1"/>
    <col min="5568" max="5568" width="12.6640625" style="238" customWidth="1"/>
    <col min="5569" max="5569" width="14.109375" style="238" customWidth="1"/>
    <col min="5570" max="5572" width="11.5546875" style="238" customWidth="1"/>
    <col min="5573" max="5573" width="13.109375" style="238" customWidth="1"/>
    <col min="5574" max="5577" width="11.5546875" style="238" customWidth="1"/>
    <col min="5578" max="5578" width="12.6640625" style="238" bestFit="1" customWidth="1"/>
    <col min="5579" max="5579" width="15.5546875" style="238" customWidth="1"/>
    <col min="5580" max="5581" width="11.5546875" style="238" customWidth="1"/>
    <col min="5582" max="5582" width="15.5546875" style="238" customWidth="1"/>
    <col min="5583" max="5583" width="13.33203125" style="238" bestFit="1" customWidth="1"/>
    <col min="5584" max="5584" width="12.6640625" style="238" bestFit="1" customWidth="1"/>
    <col min="5585" max="5585" width="14" style="238" customWidth="1"/>
    <col min="5586" max="5586" width="18.33203125" style="238" customWidth="1"/>
    <col min="5587" max="5587" width="11.88671875" style="238" customWidth="1"/>
    <col min="5588" max="5588" width="11.6640625" style="238" bestFit="1" customWidth="1"/>
    <col min="5589" max="5816" width="11.5546875" style="238"/>
    <col min="5817" max="5817" width="4" style="238" bestFit="1" customWidth="1"/>
    <col min="5818" max="5818" width="32.6640625" style="238" customWidth="1"/>
    <col min="5819" max="5819" width="9.88671875" style="238" customWidth="1"/>
    <col min="5820" max="5820" width="9.6640625" style="238" customWidth="1"/>
    <col min="5821" max="5821" width="12.44140625" style="238" customWidth="1"/>
    <col min="5822" max="5822" width="12.88671875" style="238" customWidth="1"/>
    <col min="5823" max="5823" width="9.88671875" style="238" customWidth="1"/>
    <col min="5824" max="5824" width="12.6640625" style="238" customWidth="1"/>
    <col min="5825" max="5825" width="14.109375" style="238" customWidth="1"/>
    <col min="5826" max="5828" width="11.5546875" style="238" customWidth="1"/>
    <col min="5829" max="5829" width="13.109375" style="238" customWidth="1"/>
    <col min="5830" max="5833" width="11.5546875" style="238" customWidth="1"/>
    <col min="5834" max="5834" width="12.6640625" style="238" bestFit="1" customWidth="1"/>
    <col min="5835" max="5835" width="15.5546875" style="238" customWidth="1"/>
    <col min="5836" max="5837" width="11.5546875" style="238" customWidth="1"/>
    <col min="5838" max="5838" width="15.5546875" style="238" customWidth="1"/>
    <col min="5839" max="5839" width="13.33203125" style="238" bestFit="1" customWidth="1"/>
    <col min="5840" max="5840" width="12.6640625" style="238" bestFit="1" customWidth="1"/>
    <col min="5841" max="5841" width="14" style="238" customWidth="1"/>
    <col min="5842" max="5842" width="18.33203125" style="238" customWidth="1"/>
    <col min="5843" max="5843" width="11.88671875" style="238" customWidth="1"/>
    <col min="5844" max="5844" width="11.6640625" style="238" bestFit="1" customWidth="1"/>
    <col min="5845" max="6072" width="11.5546875" style="238"/>
    <col min="6073" max="6073" width="4" style="238" bestFit="1" customWidth="1"/>
    <col min="6074" max="6074" width="32.6640625" style="238" customWidth="1"/>
    <col min="6075" max="6075" width="9.88671875" style="238" customWidth="1"/>
    <col min="6076" max="6076" width="9.6640625" style="238" customWidth="1"/>
    <col min="6077" max="6077" width="12.44140625" style="238" customWidth="1"/>
    <col min="6078" max="6078" width="12.88671875" style="238" customWidth="1"/>
    <col min="6079" max="6079" width="9.88671875" style="238" customWidth="1"/>
    <col min="6080" max="6080" width="12.6640625" style="238" customWidth="1"/>
    <col min="6081" max="6081" width="14.109375" style="238" customWidth="1"/>
    <col min="6082" max="6084" width="11.5546875" style="238" customWidth="1"/>
    <col min="6085" max="6085" width="13.109375" style="238" customWidth="1"/>
    <col min="6086" max="6089" width="11.5546875" style="238" customWidth="1"/>
    <col min="6090" max="6090" width="12.6640625" style="238" bestFit="1" customWidth="1"/>
    <col min="6091" max="6091" width="15.5546875" style="238" customWidth="1"/>
    <col min="6092" max="6093" width="11.5546875" style="238" customWidth="1"/>
    <col min="6094" max="6094" width="15.5546875" style="238" customWidth="1"/>
    <col min="6095" max="6095" width="13.33203125" style="238" bestFit="1" customWidth="1"/>
    <col min="6096" max="6096" width="12.6640625" style="238" bestFit="1" customWidth="1"/>
    <col min="6097" max="6097" width="14" style="238" customWidth="1"/>
    <col min="6098" max="6098" width="18.33203125" style="238" customWidth="1"/>
    <col min="6099" max="6099" width="11.88671875" style="238" customWidth="1"/>
    <col min="6100" max="6100" width="11.6640625" style="238" bestFit="1" customWidth="1"/>
    <col min="6101" max="6328" width="11.5546875" style="238"/>
    <col min="6329" max="6329" width="4" style="238" bestFit="1" customWidth="1"/>
    <col min="6330" max="6330" width="32.6640625" style="238" customWidth="1"/>
    <col min="6331" max="6331" width="9.88671875" style="238" customWidth="1"/>
    <col min="6332" max="6332" width="9.6640625" style="238" customWidth="1"/>
    <col min="6333" max="6333" width="12.44140625" style="238" customWidth="1"/>
    <col min="6334" max="6334" width="12.88671875" style="238" customWidth="1"/>
    <col min="6335" max="6335" width="9.88671875" style="238" customWidth="1"/>
    <col min="6336" max="6336" width="12.6640625" style="238" customWidth="1"/>
    <col min="6337" max="6337" width="14.109375" style="238" customWidth="1"/>
    <col min="6338" max="6340" width="11.5546875" style="238" customWidth="1"/>
    <col min="6341" max="6341" width="13.109375" style="238" customWidth="1"/>
    <col min="6342" max="6345" width="11.5546875" style="238" customWidth="1"/>
    <col min="6346" max="6346" width="12.6640625" style="238" bestFit="1" customWidth="1"/>
    <col min="6347" max="6347" width="15.5546875" style="238" customWidth="1"/>
    <col min="6348" max="6349" width="11.5546875" style="238" customWidth="1"/>
    <col min="6350" max="6350" width="15.5546875" style="238" customWidth="1"/>
    <col min="6351" max="6351" width="13.33203125" style="238" bestFit="1" customWidth="1"/>
    <col min="6352" max="6352" width="12.6640625" style="238" bestFit="1" customWidth="1"/>
    <col min="6353" max="6353" width="14" style="238" customWidth="1"/>
    <col min="6354" max="6354" width="18.33203125" style="238" customWidth="1"/>
    <col min="6355" max="6355" width="11.88671875" style="238" customWidth="1"/>
    <col min="6356" max="6356" width="11.6640625" style="238" bestFit="1" customWidth="1"/>
    <col min="6357" max="6584" width="11.5546875" style="238"/>
    <col min="6585" max="6585" width="4" style="238" bestFit="1" customWidth="1"/>
    <col min="6586" max="6586" width="32.6640625" style="238" customWidth="1"/>
    <col min="6587" max="6587" width="9.88671875" style="238" customWidth="1"/>
    <col min="6588" max="6588" width="9.6640625" style="238" customWidth="1"/>
    <col min="6589" max="6589" width="12.44140625" style="238" customWidth="1"/>
    <col min="6590" max="6590" width="12.88671875" style="238" customWidth="1"/>
    <col min="6591" max="6591" width="9.88671875" style="238" customWidth="1"/>
    <col min="6592" max="6592" width="12.6640625" style="238" customWidth="1"/>
    <col min="6593" max="6593" width="14.109375" style="238" customWidth="1"/>
    <col min="6594" max="6596" width="11.5546875" style="238" customWidth="1"/>
    <col min="6597" max="6597" width="13.109375" style="238" customWidth="1"/>
    <col min="6598" max="6601" width="11.5546875" style="238" customWidth="1"/>
    <col min="6602" max="6602" width="12.6640625" style="238" bestFit="1" customWidth="1"/>
    <col min="6603" max="6603" width="15.5546875" style="238" customWidth="1"/>
    <col min="6604" max="6605" width="11.5546875" style="238" customWidth="1"/>
    <col min="6606" max="6606" width="15.5546875" style="238" customWidth="1"/>
    <col min="6607" max="6607" width="13.33203125" style="238" bestFit="1" customWidth="1"/>
    <col min="6608" max="6608" width="12.6640625" style="238" bestFit="1" customWidth="1"/>
    <col min="6609" max="6609" width="14" style="238" customWidth="1"/>
    <col min="6610" max="6610" width="18.33203125" style="238" customWidth="1"/>
    <col min="6611" max="6611" width="11.88671875" style="238" customWidth="1"/>
    <col min="6612" max="6612" width="11.6640625" style="238" bestFit="1" customWidth="1"/>
    <col min="6613" max="6840" width="11.5546875" style="238"/>
    <col min="6841" max="6841" width="4" style="238" bestFit="1" customWidth="1"/>
    <col min="6842" max="6842" width="32.6640625" style="238" customWidth="1"/>
    <col min="6843" max="6843" width="9.88671875" style="238" customWidth="1"/>
    <col min="6844" max="6844" width="9.6640625" style="238" customWidth="1"/>
    <col min="6845" max="6845" width="12.44140625" style="238" customWidth="1"/>
    <col min="6846" max="6846" width="12.88671875" style="238" customWidth="1"/>
    <col min="6847" max="6847" width="9.88671875" style="238" customWidth="1"/>
    <col min="6848" max="6848" width="12.6640625" style="238" customWidth="1"/>
    <col min="6849" max="6849" width="14.109375" style="238" customWidth="1"/>
    <col min="6850" max="6852" width="11.5546875" style="238" customWidth="1"/>
    <col min="6853" max="6853" width="13.109375" style="238" customWidth="1"/>
    <col min="6854" max="6857" width="11.5546875" style="238" customWidth="1"/>
    <col min="6858" max="6858" width="12.6640625" style="238" bestFit="1" customWidth="1"/>
    <col min="6859" max="6859" width="15.5546875" style="238" customWidth="1"/>
    <col min="6860" max="6861" width="11.5546875" style="238" customWidth="1"/>
    <col min="6862" max="6862" width="15.5546875" style="238" customWidth="1"/>
    <col min="6863" max="6863" width="13.33203125" style="238" bestFit="1" customWidth="1"/>
    <col min="6864" max="6864" width="12.6640625" style="238" bestFit="1" customWidth="1"/>
    <col min="6865" max="6865" width="14" style="238" customWidth="1"/>
    <col min="6866" max="6866" width="18.33203125" style="238" customWidth="1"/>
    <col min="6867" max="6867" width="11.88671875" style="238" customWidth="1"/>
    <col min="6868" max="6868" width="11.6640625" style="238" bestFit="1" customWidth="1"/>
    <col min="6869" max="7096" width="11.5546875" style="238"/>
    <col min="7097" max="7097" width="4" style="238" bestFit="1" customWidth="1"/>
    <col min="7098" max="7098" width="32.6640625" style="238" customWidth="1"/>
    <col min="7099" max="7099" width="9.88671875" style="238" customWidth="1"/>
    <col min="7100" max="7100" width="9.6640625" style="238" customWidth="1"/>
    <col min="7101" max="7101" width="12.44140625" style="238" customWidth="1"/>
    <col min="7102" max="7102" width="12.88671875" style="238" customWidth="1"/>
    <col min="7103" max="7103" width="9.88671875" style="238" customWidth="1"/>
    <col min="7104" max="7104" width="12.6640625" style="238" customWidth="1"/>
    <col min="7105" max="7105" width="14.109375" style="238" customWidth="1"/>
    <col min="7106" max="7108" width="11.5546875" style="238" customWidth="1"/>
    <col min="7109" max="7109" width="13.109375" style="238" customWidth="1"/>
    <col min="7110" max="7113" width="11.5546875" style="238" customWidth="1"/>
    <col min="7114" max="7114" width="12.6640625" style="238" bestFit="1" customWidth="1"/>
    <col min="7115" max="7115" width="15.5546875" style="238" customWidth="1"/>
    <col min="7116" max="7117" width="11.5546875" style="238" customWidth="1"/>
    <col min="7118" max="7118" width="15.5546875" style="238" customWidth="1"/>
    <col min="7119" max="7119" width="13.33203125" style="238" bestFit="1" customWidth="1"/>
    <col min="7120" max="7120" width="12.6640625" style="238" bestFit="1" customWidth="1"/>
    <col min="7121" max="7121" width="14" style="238" customWidth="1"/>
    <col min="7122" max="7122" width="18.33203125" style="238" customWidth="1"/>
    <col min="7123" max="7123" width="11.88671875" style="238" customWidth="1"/>
    <col min="7124" max="7124" width="11.6640625" style="238" bestFit="1" customWidth="1"/>
    <col min="7125" max="7352" width="11.5546875" style="238"/>
    <col min="7353" max="7353" width="4" style="238" bestFit="1" customWidth="1"/>
    <col min="7354" max="7354" width="32.6640625" style="238" customWidth="1"/>
    <col min="7355" max="7355" width="9.88671875" style="238" customWidth="1"/>
    <col min="7356" max="7356" width="9.6640625" style="238" customWidth="1"/>
    <col min="7357" max="7357" width="12.44140625" style="238" customWidth="1"/>
    <col min="7358" max="7358" width="12.88671875" style="238" customWidth="1"/>
    <col min="7359" max="7359" width="9.88671875" style="238" customWidth="1"/>
    <col min="7360" max="7360" width="12.6640625" style="238" customWidth="1"/>
    <col min="7361" max="7361" width="14.109375" style="238" customWidth="1"/>
    <col min="7362" max="7364" width="11.5546875" style="238" customWidth="1"/>
    <col min="7365" max="7365" width="13.109375" style="238" customWidth="1"/>
    <col min="7366" max="7369" width="11.5546875" style="238" customWidth="1"/>
    <col min="7370" max="7370" width="12.6640625" style="238" bestFit="1" customWidth="1"/>
    <col min="7371" max="7371" width="15.5546875" style="238" customWidth="1"/>
    <col min="7372" max="7373" width="11.5546875" style="238" customWidth="1"/>
    <col min="7374" max="7374" width="15.5546875" style="238" customWidth="1"/>
    <col min="7375" max="7375" width="13.33203125" style="238" bestFit="1" customWidth="1"/>
    <col min="7376" max="7376" width="12.6640625" style="238" bestFit="1" customWidth="1"/>
    <col min="7377" max="7377" width="14" style="238" customWidth="1"/>
    <col min="7378" max="7378" width="18.33203125" style="238" customWidth="1"/>
    <col min="7379" max="7379" width="11.88671875" style="238" customWidth="1"/>
    <col min="7380" max="7380" width="11.6640625" style="238" bestFit="1" customWidth="1"/>
    <col min="7381" max="7608" width="11.5546875" style="238"/>
    <col min="7609" max="7609" width="4" style="238" bestFit="1" customWidth="1"/>
    <col min="7610" max="7610" width="32.6640625" style="238" customWidth="1"/>
    <col min="7611" max="7611" width="9.88671875" style="238" customWidth="1"/>
    <col min="7612" max="7612" width="9.6640625" style="238" customWidth="1"/>
    <col min="7613" max="7613" width="12.44140625" style="238" customWidth="1"/>
    <col min="7614" max="7614" width="12.88671875" style="238" customWidth="1"/>
    <col min="7615" max="7615" width="9.88671875" style="238" customWidth="1"/>
    <col min="7616" max="7616" width="12.6640625" style="238" customWidth="1"/>
    <col min="7617" max="7617" width="14.109375" style="238" customWidth="1"/>
    <col min="7618" max="7620" width="11.5546875" style="238" customWidth="1"/>
    <col min="7621" max="7621" width="13.109375" style="238" customWidth="1"/>
    <col min="7622" max="7625" width="11.5546875" style="238" customWidth="1"/>
    <col min="7626" max="7626" width="12.6640625" style="238" bestFit="1" customWidth="1"/>
    <col min="7627" max="7627" width="15.5546875" style="238" customWidth="1"/>
    <col min="7628" max="7629" width="11.5546875" style="238" customWidth="1"/>
    <col min="7630" max="7630" width="15.5546875" style="238" customWidth="1"/>
    <col min="7631" max="7631" width="13.33203125" style="238" bestFit="1" customWidth="1"/>
    <col min="7632" max="7632" width="12.6640625" style="238" bestFit="1" customWidth="1"/>
    <col min="7633" max="7633" width="14" style="238" customWidth="1"/>
    <col min="7634" max="7634" width="18.33203125" style="238" customWidth="1"/>
    <col min="7635" max="7635" width="11.88671875" style="238" customWidth="1"/>
    <col min="7636" max="7636" width="11.6640625" style="238" bestFit="1" customWidth="1"/>
    <col min="7637" max="7864" width="11.5546875" style="238"/>
    <col min="7865" max="7865" width="4" style="238" bestFit="1" customWidth="1"/>
    <col min="7866" max="7866" width="32.6640625" style="238" customWidth="1"/>
    <col min="7867" max="7867" width="9.88671875" style="238" customWidth="1"/>
    <col min="7868" max="7868" width="9.6640625" style="238" customWidth="1"/>
    <col min="7869" max="7869" width="12.44140625" style="238" customWidth="1"/>
    <col min="7870" max="7870" width="12.88671875" style="238" customWidth="1"/>
    <col min="7871" max="7871" width="9.88671875" style="238" customWidth="1"/>
    <col min="7872" max="7872" width="12.6640625" style="238" customWidth="1"/>
    <col min="7873" max="7873" width="14.109375" style="238" customWidth="1"/>
    <col min="7874" max="7876" width="11.5546875" style="238" customWidth="1"/>
    <col min="7877" max="7877" width="13.109375" style="238" customWidth="1"/>
    <col min="7878" max="7881" width="11.5546875" style="238" customWidth="1"/>
    <col min="7882" max="7882" width="12.6640625" style="238" bestFit="1" customWidth="1"/>
    <col min="7883" max="7883" width="15.5546875" style="238" customWidth="1"/>
    <col min="7884" max="7885" width="11.5546875" style="238" customWidth="1"/>
    <col min="7886" max="7886" width="15.5546875" style="238" customWidth="1"/>
    <col min="7887" max="7887" width="13.33203125" style="238" bestFit="1" customWidth="1"/>
    <col min="7888" max="7888" width="12.6640625" style="238" bestFit="1" customWidth="1"/>
    <col min="7889" max="7889" width="14" style="238" customWidth="1"/>
    <col min="7890" max="7890" width="18.33203125" style="238" customWidth="1"/>
    <col min="7891" max="7891" width="11.88671875" style="238" customWidth="1"/>
    <col min="7892" max="7892" width="11.6640625" style="238" bestFit="1" customWidth="1"/>
    <col min="7893" max="8120" width="11.5546875" style="238"/>
    <col min="8121" max="8121" width="4" style="238" bestFit="1" customWidth="1"/>
    <col min="8122" max="8122" width="32.6640625" style="238" customWidth="1"/>
    <col min="8123" max="8123" width="9.88671875" style="238" customWidth="1"/>
    <col min="8124" max="8124" width="9.6640625" style="238" customWidth="1"/>
    <col min="8125" max="8125" width="12.44140625" style="238" customWidth="1"/>
    <col min="8126" max="8126" width="12.88671875" style="238" customWidth="1"/>
    <col min="8127" max="8127" width="9.88671875" style="238" customWidth="1"/>
    <col min="8128" max="8128" width="12.6640625" style="238" customWidth="1"/>
    <col min="8129" max="8129" width="14.109375" style="238" customWidth="1"/>
    <col min="8130" max="8132" width="11.5546875" style="238" customWidth="1"/>
    <col min="8133" max="8133" width="13.109375" style="238" customWidth="1"/>
    <col min="8134" max="8137" width="11.5546875" style="238" customWidth="1"/>
    <col min="8138" max="8138" width="12.6640625" style="238" bestFit="1" customWidth="1"/>
    <col min="8139" max="8139" width="15.5546875" style="238" customWidth="1"/>
    <col min="8140" max="8141" width="11.5546875" style="238" customWidth="1"/>
    <col min="8142" max="8142" width="15.5546875" style="238" customWidth="1"/>
    <col min="8143" max="8143" width="13.33203125" style="238" bestFit="1" customWidth="1"/>
    <col min="8144" max="8144" width="12.6640625" style="238" bestFit="1" customWidth="1"/>
    <col min="8145" max="8145" width="14" style="238" customWidth="1"/>
    <col min="8146" max="8146" width="18.33203125" style="238" customWidth="1"/>
    <col min="8147" max="8147" width="11.88671875" style="238" customWidth="1"/>
    <col min="8148" max="8148" width="11.6640625" style="238" bestFit="1" customWidth="1"/>
    <col min="8149" max="8376" width="11.5546875" style="238"/>
    <col min="8377" max="8377" width="4" style="238" bestFit="1" customWidth="1"/>
    <col min="8378" max="8378" width="32.6640625" style="238" customWidth="1"/>
    <col min="8379" max="8379" width="9.88671875" style="238" customWidth="1"/>
    <col min="8380" max="8380" width="9.6640625" style="238" customWidth="1"/>
    <col min="8381" max="8381" width="12.44140625" style="238" customWidth="1"/>
    <col min="8382" max="8382" width="12.88671875" style="238" customWidth="1"/>
    <col min="8383" max="8383" width="9.88671875" style="238" customWidth="1"/>
    <col min="8384" max="8384" width="12.6640625" style="238" customWidth="1"/>
    <col min="8385" max="8385" width="14.109375" style="238" customWidth="1"/>
    <col min="8386" max="8388" width="11.5546875" style="238" customWidth="1"/>
    <col min="8389" max="8389" width="13.109375" style="238" customWidth="1"/>
    <col min="8390" max="8393" width="11.5546875" style="238" customWidth="1"/>
    <col min="8394" max="8394" width="12.6640625" style="238" bestFit="1" customWidth="1"/>
    <col min="8395" max="8395" width="15.5546875" style="238" customWidth="1"/>
    <col min="8396" max="8397" width="11.5546875" style="238" customWidth="1"/>
    <col min="8398" max="8398" width="15.5546875" style="238" customWidth="1"/>
    <col min="8399" max="8399" width="13.33203125" style="238" bestFit="1" customWidth="1"/>
    <col min="8400" max="8400" width="12.6640625" style="238" bestFit="1" customWidth="1"/>
    <col min="8401" max="8401" width="14" style="238" customWidth="1"/>
    <col min="8402" max="8402" width="18.33203125" style="238" customWidth="1"/>
    <col min="8403" max="8403" width="11.88671875" style="238" customWidth="1"/>
    <col min="8404" max="8404" width="11.6640625" style="238" bestFit="1" customWidth="1"/>
    <col min="8405" max="8632" width="11.5546875" style="238"/>
    <col min="8633" max="8633" width="4" style="238" bestFit="1" customWidth="1"/>
    <col min="8634" max="8634" width="32.6640625" style="238" customWidth="1"/>
    <col min="8635" max="8635" width="9.88671875" style="238" customWidth="1"/>
    <col min="8636" max="8636" width="9.6640625" style="238" customWidth="1"/>
    <col min="8637" max="8637" width="12.44140625" style="238" customWidth="1"/>
    <col min="8638" max="8638" width="12.88671875" style="238" customWidth="1"/>
    <col min="8639" max="8639" width="9.88671875" style="238" customWidth="1"/>
    <col min="8640" max="8640" width="12.6640625" style="238" customWidth="1"/>
    <col min="8641" max="8641" width="14.109375" style="238" customWidth="1"/>
    <col min="8642" max="8644" width="11.5546875" style="238" customWidth="1"/>
    <col min="8645" max="8645" width="13.109375" style="238" customWidth="1"/>
    <col min="8646" max="8649" width="11.5546875" style="238" customWidth="1"/>
    <col min="8650" max="8650" width="12.6640625" style="238" bestFit="1" customWidth="1"/>
    <col min="8651" max="8651" width="15.5546875" style="238" customWidth="1"/>
    <col min="8652" max="8653" width="11.5546875" style="238" customWidth="1"/>
    <col min="8654" max="8654" width="15.5546875" style="238" customWidth="1"/>
    <col min="8655" max="8655" width="13.33203125" style="238" bestFit="1" customWidth="1"/>
    <col min="8656" max="8656" width="12.6640625" style="238" bestFit="1" customWidth="1"/>
    <col min="8657" max="8657" width="14" style="238" customWidth="1"/>
    <col min="8658" max="8658" width="18.33203125" style="238" customWidth="1"/>
    <col min="8659" max="8659" width="11.88671875" style="238" customWidth="1"/>
    <col min="8660" max="8660" width="11.6640625" style="238" bestFit="1" customWidth="1"/>
    <col min="8661" max="8888" width="11.5546875" style="238"/>
    <col min="8889" max="8889" width="4" style="238" bestFit="1" customWidth="1"/>
    <col min="8890" max="8890" width="32.6640625" style="238" customWidth="1"/>
    <col min="8891" max="8891" width="9.88671875" style="238" customWidth="1"/>
    <col min="8892" max="8892" width="9.6640625" style="238" customWidth="1"/>
    <col min="8893" max="8893" width="12.44140625" style="238" customWidth="1"/>
    <col min="8894" max="8894" width="12.88671875" style="238" customWidth="1"/>
    <col min="8895" max="8895" width="9.88671875" style="238" customWidth="1"/>
    <col min="8896" max="8896" width="12.6640625" style="238" customWidth="1"/>
    <col min="8897" max="8897" width="14.109375" style="238" customWidth="1"/>
    <col min="8898" max="8900" width="11.5546875" style="238" customWidth="1"/>
    <col min="8901" max="8901" width="13.109375" style="238" customWidth="1"/>
    <col min="8902" max="8905" width="11.5546875" style="238" customWidth="1"/>
    <col min="8906" max="8906" width="12.6640625" style="238" bestFit="1" customWidth="1"/>
    <col min="8907" max="8907" width="15.5546875" style="238" customWidth="1"/>
    <col min="8908" max="8909" width="11.5546875" style="238" customWidth="1"/>
    <col min="8910" max="8910" width="15.5546875" style="238" customWidth="1"/>
    <col min="8911" max="8911" width="13.33203125" style="238" bestFit="1" customWidth="1"/>
    <col min="8912" max="8912" width="12.6640625" style="238" bestFit="1" customWidth="1"/>
    <col min="8913" max="8913" width="14" style="238" customWidth="1"/>
    <col min="8914" max="8914" width="18.33203125" style="238" customWidth="1"/>
    <col min="8915" max="8915" width="11.88671875" style="238" customWidth="1"/>
    <col min="8916" max="8916" width="11.6640625" style="238" bestFit="1" customWidth="1"/>
    <col min="8917" max="9144" width="11.5546875" style="238"/>
    <col min="9145" max="9145" width="4" style="238" bestFit="1" customWidth="1"/>
    <col min="9146" max="9146" width="32.6640625" style="238" customWidth="1"/>
    <col min="9147" max="9147" width="9.88671875" style="238" customWidth="1"/>
    <col min="9148" max="9148" width="9.6640625" style="238" customWidth="1"/>
    <col min="9149" max="9149" width="12.44140625" style="238" customWidth="1"/>
    <col min="9150" max="9150" width="12.88671875" style="238" customWidth="1"/>
    <col min="9151" max="9151" width="9.88671875" style="238" customWidth="1"/>
    <col min="9152" max="9152" width="12.6640625" style="238" customWidth="1"/>
    <col min="9153" max="9153" width="14.109375" style="238" customWidth="1"/>
    <col min="9154" max="9156" width="11.5546875" style="238" customWidth="1"/>
    <col min="9157" max="9157" width="13.109375" style="238" customWidth="1"/>
    <col min="9158" max="9161" width="11.5546875" style="238" customWidth="1"/>
    <col min="9162" max="9162" width="12.6640625" style="238" bestFit="1" customWidth="1"/>
    <col min="9163" max="9163" width="15.5546875" style="238" customWidth="1"/>
    <col min="9164" max="9165" width="11.5546875" style="238" customWidth="1"/>
    <col min="9166" max="9166" width="15.5546875" style="238" customWidth="1"/>
    <col min="9167" max="9167" width="13.33203125" style="238" bestFit="1" customWidth="1"/>
    <col min="9168" max="9168" width="12.6640625" style="238" bestFit="1" customWidth="1"/>
    <col min="9169" max="9169" width="14" style="238" customWidth="1"/>
    <col min="9170" max="9170" width="18.33203125" style="238" customWidth="1"/>
    <col min="9171" max="9171" width="11.88671875" style="238" customWidth="1"/>
    <col min="9172" max="9172" width="11.6640625" style="238" bestFit="1" customWidth="1"/>
    <col min="9173" max="9400" width="11.5546875" style="238"/>
    <col min="9401" max="9401" width="4" style="238" bestFit="1" customWidth="1"/>
    <col min="9402" max="9402" width="32.6640625" style="238" customWidth="1"/>
    <col min="9403" max="9403" width="9.88671875" style="238" customWidth="1"/>
    <col min="9404" max="9404" width="9.6640625" style="238" customWidth="1"/>
    <col min="9405" max="9405" width="12.44140625" style="238" customWidth="1"/>
    <col min="9406" max="9406" width="12.88671875" style="238" customWidth="1"/>
    <col min="9407" max="9407" width="9.88671875" style="238" customWidth="1"/>
    <col min="9408" max="9408" width="12.6640625" style="238" customWidth="1"/>
    <col min="9409" max="9409" width="14.109375" style="238" customWidth="1"/>
    <col min="9410" max="9412" width="11.5546875" style="238" customWidth="1"/>
    <col min="9413" max="9413" width="13.109375" style="238" customWidth="1"/>
    <col min="9414" max="9417" width="11.5546875" style="238" customWidth="1"/>
    <col min="9418" max="9418" width="12.6640625" style="238" bestFit="1" customWidth="1"/>
    <col min="9419" max="9419" width="15.5546875" style="238" customWidth="1"/>
    <col min="9420" max="9421" width="11.5546875" style="238" customWidth="1"/>
    <col min="9422" max="9422" width="15.5546875" style="238" customWidth="1"/>
    <col min="9423" max="9423" width="13.33203125" style="238" bestFit="1" customWidth="1"/>
    <col min="9424" max="9424" width="12.6640625" style="238" bestFit="1" customWidth="1"/>
    <col min="9425" max="9425" width="14" style="238" customWidth="1"/>
    <col min="9426" max="9426" width="18.33203125" style="238" customWidth="1"/>
    <col min="9427" max="9427" width="11.88671875" style="238" customWidth="1"/>
    <col min="9428" max="9428" width="11.6640625" style="238" bestFit="1" customWidth="1"/>
    <col min="9429" max="9656" width="11.5546875" style="238"/>
    <col min="9657" max="9657" width="4" style="238" bestFit="1" customWidth="1"/>
    <col min="9658" max="9658" width="32.6640625" style="238" customWidth="1"/>
    <col min="9659" max="9659" width="9.88671875" style="238" customWidth="1"/>
    <col min="9660" max="9660" width="9.6640625" style="238" customWidth="1"/>
    <col min="9661" max="9661" width="12.44140625" style="238" customWidth="1"/>
    <col min="9662" max="9662" width="12.88671875" style="238" customWidth="1"/>
    <col min="9663" max="9663" width="9.88671875" style="238" customWidth="1"/>
    <col min="9664" max="9664" width="12.6640625" style="238" customWidth="1"/>
    <col min="9665" max="9665" width="14.109375" style="238" customWidth="1"/>
    <col min="9666" max="9668" width="11.5546875" style="238" customWidth="1"/>
    <col min="9669" max="9669" width="13.109375" style="238" customWidth="1"/>
    <col min="9670" max="9673" width="11.5546875" style="238" customWidth="1"/>
    <col min="9674" max="9674" width="12.6640625" style="238" bestFit="1" customWidth="1"/>
    <col min="9675" max="9675" width="15.5546875" style="238" customWidth="1"/>
    <col min="9676" max="9677" width="11.5546875" style="238" customWidth="1"/>
    <col min="9678" max="9678" width="15.5546875" style="238" customWidth="1"/>
    <col min="9679" max="9679" width="13.33203125" style="238" bestFit="1" customWidth="1"/>
    <col min="9680" max="9680" width="12.6640625" style="238" bestFit="1" customWidth="1"/>
    <col min="9681" max="9681" width="14" style="238" customWidth="1"/>
    <col min="9682" max="9682" width="18.33203125" style="238" customWidth="1"/>
    <col min="9683" max="9683" width="11.88671875" style="238" customWidth="1"/>
    <col min="9684" max="9684" width="11.6640625" style="238" bestFit="1" customWidth="1"/>
    <col min="9685" max="9912" width="11.5546875" style="238"/>
    <col min="9913" max="9913" width="4" style="238" bestFit="1" customWidth="1"/>
    <col min="9914" max="9914" width="32.6640625" style="238" customWidth="1"/>
    <col min="9915" max="9915" width="9.88671875" style="238" customWidth="1"/>
    <col min="9916" max="9916" width="9.6640625" style="238" customWidth="1"/>
    <col min="9917" max="9917" width="12.44140625" style="238" customWidth="1"/>
    <col min="9918" max="9918" width="12.88671875" style="238" customWidth="1"/>
    <col min="9919" max="9919" width="9.88671875" style="238" customWidth="1"/>
    <col min="9920" max="9920" width="12.6640625" style="238" customWidth="1"/>
    <col min="9921" max="9921" width="14.109375" style="238" customWidth="1"/>
    <col min="9922" max="9924" width="11.5546875" style="238" customWidth="1"/>
    <col min="9925" max="9925" width="13.109375" style="238" customWidth="1"/>
    <col min="9926" max="9929" width="11.5546875" style="238" customWidth="1"/>
    <col min="9930" max="9930" width="12.6640625" style="238" bestFit="1" customWidth="1"/>
    <col min="9931" max="9931" width="15.5546875" style="238" customWidth="1"/>
    <col min="9932" max="9933" width="11.5546875" style="238" customWidth="1"/>
    <col min="9934" max="9934" width="15.5546875" style="238" customWidth="1"/>
    <col min="9935" max="9935" width="13.33203125" style="238" bestFit="1" customWidth="1"/>
    <col min="9936" max="9936" width="12.6640625" style="238" bestFit="1" customWidth="1"/>
    <col min="9937" max="9937" width="14" style="238" customWidth="1"/>
    <col min="9938" max="9938" width="18.33203125" style="238" customWidth="1"/>
    <col min="9939" max="9939" width="11.88671875" style="238" customWidth="1"/>
    <col min="9940" max="9940" width="11.6640625" style="238" bestFit="1" customWidth="1"/>
    <col min="9941" max="10168" width="11.5546875" style="238"/>
    <col min="10169" max="10169" width="4" style="238" bestFit="1" customWidth="1"/>
    <col min="10170" max="10170" width="32.6640625" style="238" customWidth="1"/>
    <col min="10171" max="10171" width="9.88671875" style="238" customWidth="1"/>
    <col min="10172" max="10172" width="9.6640625" style="238" customWidth="1"/>
    <col min="10173" max="10173" width="12.44140625" style="238" customWidth="1"/>
    <col min="10174" max="10174" width="12.88671875" style="238" customWidth="1"/>
    <col min="10175" max="10175" width="9.88671875" style="238" customWidth="1"/>
    <col min="10176" max="10176" width="12.6640625" style="238" customWidth="1"/>
    <col min="10177" max="10177" width="14.109375" style="238" customWidth="1"/>
    <col min="10178" max="10180" width="11.5546875" style="238" customWidth="1"/>
    <col min="10181" max="10181" width="13.109375" style="238" customWidth="1"/>
    <col min="10182" max="10185" width="11.5546875" style="238" customWidth="1"/>
    <col min="10186" max="10186" width="12.6640625" style="238" bestFit="1" customWidth="1"/>
    <col min="10187" max="10187" width="15.5546875" style="238" customWidth="1"/>
    <col min="10188" max="10189" width="11.5546875" style="238" customWidth="1"/>
    <col min="10190" max="10190" width="15.5546875" style="238" customWidth="1"/>
    <col min="10191" max="10191" width="13.33203125" style="238" bestFit="1" customWidth="1"/>
    <col min="10192" max="10192" width="12.6640625" style="238" bestFit="1" customWidth="1"/>
    <col min="10193" max="10193" width="14" style="238" customWidth="1"/>
    <col min="10194" max="10194" width="18.33203125" style="238" customWidth="1"/>
    <col min="10195" max="10195" width="11.88671875" style="238" customWidth="1"/>
    <col min="10196" max="10196" width="11.6640625" style="238" bestFit="1" customWidth="1"/>
    <col min="10197" max="10424" width="11.5546875" style="238"/>
    <col min="10425" max="10425" width="4" style="238" bestFit="1" customWidth="1"/>
    <col min="10426" max="10426" width="32.6640625" style="238" customWidth="1"/>
    <col min="10427" max="10427" width="9.88671875" style="238" customWidth="1"/>
    <col min="10428" max="10428" width="9.6640625" style="238" customWidth="1"/>
    <col min="10429" max="10429" width="12.44140625" style="238" customWidth="1"/>
    <col min="10430" max="10430" width="12.88671875" style="238" customWidth="1"/>
    <col min="10431" max="10431" width="9.88671875" style="238" customWidth="1"/>
    <col min="10432" max="10432" width="12.6640625" style="238" customWidth="1"/>
    <col min="10433" max="10433" width="14.109375" style="238" customWidth="1"/>
    <col min="10434" max="10436" width="11.5546875" style="238" customWidth="1"/>
    <col min="10437" max="10437" width="13.109375" style="238" customWidth="1"/>
    <col min="10438" max="10441" width="11.5546875" style="238" customWidth="1"/>
    <col min="10442" max="10442" width="12.6640625" style="238" bestFit="1" customWidth="1"/>
    <col min="10443" max="10443" width="15.5546875" style="238" customWidth="1"/>
    <col min="10444" max="10445" width="11.5546875" style="238" customWidth="1"/>
    <col min="10446" max="10446" width="15.5546875" style="238" customWidth="1"/>
    <col min="10447" max="10447" width="13.33203125" style="238" bestFit="1" customWidth="1"/>
    <col min="10448" max="10448" width="12.6640625" style="238" bestFit="1" customWidth="1"/>
    <col min="10449" max="10449" width="14" style="238" customWidth="1"/>
    <col min="10450" max="10450" width="18.33203125" style="238" customWidth="1"/>
    <col min="10451" max="10451" width="11.88671875" style="238" customWidth="1"/>
    <col min="10452" max="10452" width="11.6640625" style="238" bestFit="1" customWidth="1"/>
    <col min="10453" max="10680" width="11.5546875" style="238"/>
    <col min="10681" max="10681" width="4" style="238" bestFit="1" customWidth="1"/>
    <col min="10682" max="10682" width="32.6640625" style="238" customWidth="1"/>
    <col min="10683" max="10683" width="9.88671875" style="238" customWidth="1"/>
    <col min="10684" max="10684" width="9.6640625" style="238" customWidth="1"/>
    <col min="10685" max="10685" width="12.44140625" style="238" customWidth="1"/>
    <col min="10686" max="10686" width="12.88671875" style="238" customWidth="1"/>
    <col min="10687" max="10687" width="9.88671875" style="238" customWidth="1"/>
    <col min="10688" max="10688" width="12.6640625" style="238" customWidth="1"/>
    <col min="10689" max="10689" width="14.109375" style="238" customWidth="1"/>
    <col min="10690" max="10692" width="11.5546875" style="238" customWidth="1"/>
    <col min="10693" max="10693" width="13.109375" style="238" customWidth="1"/>
    <col min="10694" max="10697" width="11.5546875" style="238" customWidth="1"/>
    <col min="10698" max="10698" width="12.6640625" style="238" bestFit="1" customWidth="1"/>
    <col min="10699" max="10699" width="15.5546875" style="238" customWidth="1"/>
    <col min="10700" max="10701" width="11.5546875" style="238" customWidth="1"/>
    <col min="10702" max="10702" width="15.5546875" style="238" customWidth="1"/>
    <col min="10703" max="10703" width="13.33203125" style="238" bestFit="1" customWidth="1"/>
    <col min="10704" max="10704" width="12.6640625" style="238" bestFit="1" customWidth="1"/>
    <col min="10705" max="10705" width="14" style="238" customWidth="1"/>
    <col min="10706" max="10706" width="18.33203125" style="238" customWidth="1"/>
    <col min="10707" max="10707" width="11.88671875" style="238" customWidth="1"/>
    <col min="10708" max="10708" width="11.6640625" style="238" bestFit="1" customWidth="1"/>
    <col min="10709" max="10936" width="11.5546875" style="238"/>
    <col min="10937" max="10937" width="4" style="238" bestFit="1" customWidth="1"/>
    <col min="10938" max="10938" width="32.6640625" style="238" customWidth="1"/>
    <col min="10939" max="10939" width="9.88671875" style="238" customWidth="1"/>
    <col min="10940" max="10940" width="9.6640625" style="238" customWidth="1"/>
    <col min="10941" max="10941" width="12.44140625" style="238" customWidth="1"/>
    <col min="10942" max="10942" width="12.88671875" style="238" customWidth="1"/>
    <col min="10943" max="10943" width="9.88671875" style="238" customWidth="1"/>
    <col min="10944" max="10944" width="12.6640625" style="238" customWidth="1"/>
    <col min="10945" max="10945" width="14.109375" style="238" customWidth="1"/>
    <col min="10946" max="10948" width="11.5546875" style="238" customWidth="1"/>
    <col min="10949" max="10949" width="13.109375" style="238" customWidth="1"/>
    <col min="10950" max="10953" width="11.5546875" style="238" customWidth="1"/>
    <col min="10954" max="10954" width="12.6640625" style="238" bestFit="1" customWidth="1"/>
    <col min="10955" max="10955" width="15.5546875" style="238" customWidth="1"/>
    <col min="10956" max="10957" width="11.5546875" style="238" customWidth="1"/>
    <col min="10958" max="10958" width="15.5546875" style="238" customWidth="1"/>
    <col min="10959" max="10959" width="13.33203125" style="238" bestFit="1" customWidth="1"/>
    <col min="10960" max="10960" width="12.6640625" style="238" bestFit="1" customWidth="1"/>
    <col min="10961" max="10961" width="14" style="238" customWidth="1"/>
    <col min="10962" max="10962" width="18.33203125" style="238" customWidth="1"/>
    <col min="10963" max="10963" width="11.88671875" style="238" customWidth="1"/>
    <col min="10964" max="10964" width="11.6640625" style="238" bestFit="1" customWidth="1"/>
    <col min="10965" max="11192" width="11.5546875" style="238"/>
    <col min="11193" max="11193" width="4" style="238" bestFit="1" customWidth="1"/>
    <col min="11194" max="11194" width="32.6640625" style="238" customWidth="1"/>
    <col min="11195" max="11195" width="9.88671875" style="238" customWidth="1"/>
    <col min="11196" max="11196" width="9.6640625" style="238" customWidth="1"/>
    <col min="11197" max="11197" width="12.44140625" style="238" customWidth="1"/>
    <col min="11198" max="11198" width="12.88671875" style="238" customWidth="1"/>
    <col min="11199" max="11199" width="9.88671875" style="238" customWidth="1"/>
    <col min="11200" max="11200" width="12.6640625" style="238" customWidth="1"/>
    <col min="11201" max="11201" width="14.109375" style="238" customWidth="1"/>
    <col min="11202" max="11204" width="11.5546875" style="238" customWidth="1"/>
    <col min="11205" max="11205" width="13.109375" style="238" customWidth="1"/>
    <col min="11206" max="11209" width="11.5546875" style="238" customWidth="1"/>
    <col min="11210" max="11210" width="12.6640625" style="238" bestFit="1" customWidth="1"/>
    <col min="11211" max="11211" width="15.5546875" style="238" customWidth="1"/>
    <col min="11212" max="11213" width="11.5546875" style="238" customWidth="1"/>
    <col min="11214" max="11214" width="15.5546875" style="238" customWidth="1"/>
    <col min="11215" max="11215" width="13.33203125" style="238" bestFit="1" customWidth="1"/>
    <col min="11216" max="11216" width="12.6640625" style="238" bestFit="1" customWidth="1"/>
    <col min="11217" max="11217" width="14" style="238" customWidth="1"/>
    <col min="11218" max="11218" width="18.33203125" style="238" customWidth="1"/>
    <col min="11219" max="11219" width="11.88671875" style="238" customWidth="1"/>
    <col min="11220" max="11220" width="11.6640625" style="238" bestFit="1" customWidth="1"/>
    <col min="11221" max="11448" width="11.5546875" style="238"/>
    <col min="11449" max="11449" width="4" style="238" bestFit="1" customWidth="1"/>
    <col min="11450" max="11450" width="32.6640625" style="238" customWidth="1"/>
    <col min="11451" max="11451" width="9.88671875" style="238" customWidth="1"/>
    <col min="11452" max="11452" width="9.6640625" style="238" customWidth="1"/>
    <col min="11453" max="11453" width="12.44140625" style="238" customWidth="1"/>
    <col min="11454" max="11454" width="12.88671875" style="238" customWidth="1"/>
    <col min="11455" max="11455" width="9.88671875" style="238" customWidth="1"/>
    <col min="11456" max="11456" width="12.6640625" style="238" customWidth="1"/>
    <col min="11457" max="11457" width="14.109375" style="238" customWidth="1"/>
    <col min="11458" max="11460" width="11.5546875" style="238" customWidth="1"/>
    <col min="11461" max="11461" width="13.109375" style="238" customWidth="1"/>
    <col min="11462" max="11465" width="11.5546875" style="238" customWidth="1"/>
    <col min="11466" max="11466" width="12.6640625" style="238" bestFit="1" customWidth="1"/>
    <col min="11467" max="11467" width="15.5546875" style="238" customWidth="1"/>
    <col min="11468" max="11469" width="11.5546875" style="238" customWidth="1"/>
    <col min="11470" max="11470" width="15.5546875" style="238" customWidth="1"/>
    <col min="11471" max="11471" width="13.33203125" style="238" bestFit="1" customWidth="1"/>
    <col min="11472" max="11472" width="12.6640625" style="238" bestFit="1" customWidth="1"/>
    <col min="11473" max="11473" width="14" style="238" customWidth="1"/>
    <col min="11474" max="11474" width="18.33203125" style="238" customWidth="1"/>
    <col min="11475" max="11475" width="11.88671875" style="238" customWidth="1"/>
    <col min="11476" max="11476" width="11.6640625" style="238" bestFit="1" customWidth="1"/>
    <col min="11477" max="11704" width="11.5546875" style="238"/>
    <col min="11705" max="11705" width="4" style="238" bestFit="1" customWidth="1"/>
    <col min="11706" max="11706" width="32.6640625" style="238" customWidth="1"/>
    <col min="11707" max="11707" width="9.88671875" style="238" customWidth="1"/>
    <col min="11708" max="11708" width="9.6640625" style="238" customWidth="1"/>
    <col min="11709" max="11709" width="12.44140625" style="238" customWidth="1"/>
    <col min="11710" max="11710" width="12.88671875" style="238" customWidth="1"/>
    <col min="11711" max="11711" width="9.88671875" style="238" customWidth="1"/>
    <col min="11712" max="11712" width="12.6640625" style="238" customWidth="1"/>
    <col min="11713" max="11713" width="14.109375" style="238" customWidth="1"/>
    <col min="11714" max="11716" width="11.5546875" style="238" customWidth="1"/>
    <col min="11717" max="11717" width="13.109375" style="238" customWidth="1"/>
    <col min="11718" max="11721" width="11.5546875" style="238" customWidth="1"/>
    <col min="11722" max="11722" width="12.6640625" style="238" bestFit="1" customWidth="1"/>
    <col min="11723" max="11723" width="15.5546875" style="238" customWidth="1"/>
    <col min="11724" max="11725" width="11.5546875" style="238" customWidth="1"/>
    <col min="11726" max="11726" width="15.5546875" style="238" customWidth="1"/>
    <col min="11727" max="11727" width="13.33203125" style="238" bestFit="1" customWidth="1"/>
    <col min="11728" max="11728" width="12.6640625" style="238" bestFit="1" customWidth="1"/>
    <col min="11729" max="11729" width="14" style="238" customWidth="1"/>
    <col min="11730" max="11730" width="18.33203125" style="238" customWidth="1"/>
    <col min="11731" max="11731" width="11.88671875" style="238" customWidth="1"/>
    <col min="11732" max="11732" width="11.6640625" style="238" bestFit="1" customWidth="1"/>
    <col min="11733" max="11960" width="11.5546875" style="238"/>
    <col min="11961" max="11961" width="4" style="238" bestFit="1" customWidth="1"/>
    <col min="11962" max="11962" width="32.6640625" style="238" customWidth="1"/>
    <col min="11963" max="11963" width="9.88671875" style="238" customWidth="1"/>
    <col min="11964" max="11964" width="9.6640625" style="238" customWidth="1"/>
    <col min="11965" max="11965" width="12.44140625" style="238" customWidth="1"/>
    <col min="11966" max="11966" width="12.88671875" style="238" customWidth="1"/>
    <col min="11967" max="11967" width="9.88671875" style="238" customWidth="1"/>
    <col min="11968" max="11968" width="12.6640625" style="238" customWidth="1"/>
    <col min="11969" max="11969" width="14.109375" style="238" customWidth="1"/>
    <col min="11970" max="11972" width="11.5546875" style="238" customWidth="1"/>
    <col min="11973" max="11973" width="13.109375" style="238" customWidth="1"/>
    <col min="11974" max="11977" width="11.5546875" style="238" customWidth="1"/>
    <col min="11978" max="11978" width="12.6640625" style="238" bestFit="1" customWidth="1"/>
    <col min="11979" max="11979" width="15.5546875" style="238" customWidth="1"/>
    <col min="11980" max="11981" width="11.5546875" style="238" customWidth="1"/>
    <col min="11982" max="11982" width="15.5546875" style="238" customWidth="1"/>
    <col min="11983" max="11983" width="13.33203125" style="238" bestFit="1" customWidth="1"/>
    <col min="11984" max="11984" width="12.6640625" style="238" bestFit="1" customWidth="1"/>
    <col min="11985" max="11985" width="14" style="238" customWidth="1"/>
    <col min="11986" max="11986" width="18.33203125" style="238" customWidth="1"/>
    <col min="11987" max="11987" width="11.88671875" style="238" customWidth="1"/>
    <col min="11988" max="11988" width="11.6640625" style="238" bestFit="1" customWidth="1"/>
    <col min="11989" max="12216" width="11.5546875" style="238"/>
    <col min="12217" max="12217" width="4" style="238" bestFit="1" customWidth="1"/>
    <col min="12218" max="12218" width="32.6640625" style="238" customWidth="1"/>
    <col min="12219" max="12219" width="9.88671875" style="238" customWidth="1"/>
    <col min="12220" max="12220" width="9.6640625" style="238" customWidth="1"/>
    <col min="12221" max="12221" width="12.44140625" style="238" customWidth="1"/>
    <col min="12222" max="12222" width="12.88671875" style="238" customWidth="1"/>
    <col min="12223" max="12223" width="9.88671875" style="238" customWidth="1"/>
    <col min="12224" max="12224" width="12.6640625" style="238" customWidth="1"/>
    <col min="12225" max="12225" width="14.109375" style="238" customWidth="1"/>
    <col min="12226" max="12228" width="11.5546875" style="238" customWidth="1"/>
    <col min="12229" max="12229" width="13.109375" style="238" customWidth="1"/>
    <col min="12230" max="12233" width="11.5546875" style="238" customWidth="1"/>
    <col min="12234" max="12234" width="12.6640625" style="238" bestFit="1" customWidth="1"/>
    <col min="12235" max="12235" width="15.5546875" style="238" customWidth="1"/>
    <col min="12236" max="12237" width="11.5546875" style="238" customWidth="1"/>
    <col min="12238" max="12238" width="15.5546875" style="238" customWidth="1"/>
    <col min="12239" max="12239" width="13.33203125" style="238" bestFit="1" customWidth="1"/>
    <col min="12240" max="12240" width="12.6640625" style="238" bestFit="1" customWidth="1"/>
    <col min="12241" max="12241" width="14" style="238" customWidth="1"/>
    <col min="12242" max="12242" width="18.33203125" style="238" customWidth="1"/>
    <col min="12243" max="12243" width="11.88671875" style="238" customWidth="1"/>
    <col min="12244" max="12244" width="11.6640625" style="238" bestFit="1" customWidth="1"/>
    <col min="12245" max="12472" width="11.5546875" style="238"/>
    <col min="12473" max="12473" width="4" style="238" bestFit="1" customWidth="1"/>
    <col min="12474" max="12474" width="32.6640625" style="238" customWidth="1"/>
    <col min="12475" max="12475" width="9.88671875" style="238" customWidth="1"/>
    <col min="12476" max="12476" width="9.6640625" style="238" customWidth="1"/>
    <col min="12477" max="12477" width="12.44140625" style="238" customWidth="1"/>
    <col min="12478" max="12478" width="12.88671875" style="238" customWidth="1"/>
    <col min="12479" max="12479" width="9.88671875" style="238" customWidth="1"/>
    <col min="12480" max="12480" width="12.6640625" style="238" customWidth="1"/>
    <col min="12481" max="12481" width="14.109375" style="238" customWidth="1"/>
    <col min="12482" max="12484" width="11.5546875" style="238" customWidth="1"/>
    <col min="12485" max="12485" width="13.109375" style="238" customWidth="1"/>
    <col min="12486" max="12489" width="11.5546875" style="238" customWidth="1"/>
    <col min="12490" max="12490" width="12.6640625" style="238" bestFit="1" customWidth="1"/>
    <col min="12491" max="12491" width="15.5546875" style="238" customWidth="1"/>
    <col min="12492" max="12493" width="11.5546875" style="238" customWidth="1"/>
    <col min="12494" max="12494" width="15.5546875" style="238" customWidth="1"/>
    <col min="12495" max="12495" width="13.33203125" style="238" bestFit="1" customWidth="1"/>
    <col min="12496" max="12496" width="12.6640625" style="238" bestFit="1" customWidth="1"/>
    <col min="12497" max="12497" width="14" style="238" customWidth="1"/>
    <col min="12498" max="12498" width="18.33203125" style="238" customWidth="1"/>
    <col min="12499" max="12499" width="11.88671875" style="238" customWidth="1"/>
    <col min="12500" max="12500" width="11.6640625" style="238" bestFit="1" customWidth="1"/>
    <col min="12501" max="12728" width="11.5546875" style="238"/>
    <col min="12729" max="12729" width="4" style="238" bestFit="1" customWidth="1"/>
    <col min="12730" max="12730" width="32.6640625" style="238" customWidth="1"/>
    <col min="12731" max="12731" width="9.88671875" style="238" customWidth="1"/>
    <col min="12732" max="12732" width="9.6640625" style="238" customWidth="1"/>
    <col min="12733" max="12733" width="12.44140625" style="238" customWidth="1"/>
    <col min="12734" max="12734" width="12.88671875" style="238" customWidth="1"/>
    <col min="12735" max="12735" width="9.88671875" style="238" customWidth="1"/>
    <col min="12736" max="12736" width="12.6640625" style="238" customWidth="1"/>
    <col min="12737" max="12737" width="14.109375" style="238" customWidth="1"/>
    <col min="12738" max="12740" width="11.5546875" style="238" customWidth="1"/>
    <col min="12741" max="12741" width="13.109375" style="238" customWidth="1"/>
    <col min="12742" max="12745" width="11.5546875" style="238" customWidth="1"/>
    <col min="12746" max="12746" width="12.6640625" style="238" bestFit="1" customWidth="1"/>
    <col min="12747" max="12747" width="15.5546875" style="238" customWidth="1"/>
    <col min="12748" max="12749" width="11.5546875" style="238" customWidth="1"/>
    <col min="12750" max="12750" width="15.5546875" style="238" customWidth="1"/>
    <col min="12751" max="12751" width="13.33203125" style="238" bestFit="1" customWidth="1"/>
    <col min="12752" max="12752" width="12.6640625" style="238" bestFit="1" customWidth="1"/>
    <col min="12753" max="12753" width="14" style="238" customWidth="1"/>
    <col min="12754" max="12754" width="18.33203125" style="238" customWidth="1"/>
    <col min="12755" max="12755" width="11.88671875" style="238" customWidth="1"/>
    <col min="12756" max="12756" width="11.6640625" style="238" bestFit="1" customWidth="1"/>
    <col min="12757" max="12984" width="11.5546875" style="238"/>
    <col min="12985" max="12985" width="4" style="238" bestFit="1" customWidth="1"/>
    <col min="12986" max="12986" width="32.6640625" style="238" customWidth="1"/>
    <col min="12987" max="12987" width="9.88671875" style="238" customWidth="1"/>
    <col min="12988" max="12988" width="9.6640625" style="238" customWidth="1"/>
    <col min="12989" max="12989" width="12.44140625" style="238" customWidth="1"/>
    <col min="12990" max="12990" width="12.88671875" style="238" customWidth="1"/>
    <col min="12991" max="12991" width="9.88671875" style="238" customWidth="1"/>
    <col min="12992" max="12992" width="12.6640625" style="238" customWidth="1"/>
    <col min="12993" max="12993" width="14.109375" style="238" customWidth="1"/>
    <col min="12994" max="12996" width="11.5546875" style="238" customWidth="1"/>
    <col min="12997" max="12997" width="13.109375" style="238" customWidth="1"/>
    <col min="12998" max="13001" width="11.5546875" style="238" customWidth="1"/>
    <col min="13002" max="13002" width="12.6640625" style="238" bestFit="1" customWidth="1"/>
    <col min="13003" max="13003" width="15.5546875" style="238" customWidth="1"/>
    <col min="13004" max="13005" width="11.5546875" style="238" customWidth="1"/>
    <col min="13006" max="13006" width="15.5546875" style="238" customWidth="1"/>
    <col min="13007" max="13007" width="13.33203125" style="238" bestFit="1" customWidth="1"/>
    <col min="13008" max="13008" width="12.6640625" style="238" bestFit="1" customWidth="1"/>
    <col min="13009" max="13009" width="14" style="238" customWidth="1"/>
    <col min="13010" max="13010" width="18.33203125" style="238" customWidth="1"/>
    <col min="13011" max="13011" width="11.88671875" style="238" customWidth="1"/>
    <col min="13012" max="13012" width="11.6640625" style="238" bestFit="1" customWidth="1"/>
    <col min="13013" max="13240" width="11.5546875" style="238"/>
    <col min="13241" max="13241" width="4" style="238" bestFit="1" customWidth="1"/>
    <col min="13242" max="13242" width="32.6640625" style="238" customWidth="1"/>
    <col min="13243" max="13243" width="9.88671875" style="238" customWidth="1"/>
    <col min="13244" max="13244" width="9.6640625" style="238" customWidth="1"/>
    <col min="13245" max="13245" width="12.44140625" style="238" customWidth="1"/>
    <col min="13246" max="13246" width="12.88671875" style="238" customWidth="1"/>
    <col min="13247" max="13247" width="9.88671875" style="238" customWidth="1"/>
    <col min="13248" max="13248" width="12.6640625" style="238" customWidth="1"/>
    <col min="13249" max="13249" width="14.109375" style="238" customWidth="1"/>
    <col min="13250" max="13252" width="11.5546875" style="238" customWidth="1"/>
    <col min="13253" max="13253" width="13.109375" style="238" customWidth="1"/>
    <col min="13254" max="13257" width="11.5546875" style="238" customWidth="1"/>
    <col min="13258" max="13258" width="12.6640625" style="238" bestFit="1" customWidth="1"/>
    <col min="13259" max="13259" width="15.5546875" style="238" customWidth="1"/>
    <col min="13260" max="13261" width="11.5546875" style="238" customWidth="1"/>
    <col min="13262" max="13262" width="15.5546875" style="238" customWidth="1"/>
    <col min="13263" max="13263" width="13.33203125" style="238" bestFit="1" customWidth="1"/>
    <col min="13264" max="13264" width="12.6640625" style="238" bestFit="1" customWidth="1"/>
    <col min="13265" max="13265" width="14" style="238" customWidth="1"/>
    <col min="13266" max="13266" width="18.33203125" style="238" customWidth="1"/>
    <col min="13267" max="13267" width="11.88671875" style="238" customWidth="1"/>
    <col min="13268" max="13268" width="11.6640625" style="238" bestFit="1" customWidth="1"/>
    <col min="13269" max="13496" width="11.5546875" style="238"/>
    <col min="13497" max="13497" width="4" style="238" bestFit="1" customWidth="1"/>
    <col min="13498" max="13498" width="32.6640625" style="238" customWidth="1"/>
    <col min="13499" max="13499" width="9.88671875" style="238" customWidth="1"/>
    <col min="13500" max="13500" width="9.6640625" style="238" customWidth="1"/>
    <col min="13501" max="13501" width="12.44140625" style="238" customWidth="1"/>
    <col min="13502" max="13502" width="12.88671875" style="238" customWidth="1"/>
    <col min="13503" max="13503" width="9.88671875" style="238" customWidth="1"/>
    <col min="13504" max="13504" width="12.6640625" style="238" customWidth="1"/>
    <col min="13505" max="13505" width="14.109375" style="238" customWidth="1"/>
    <col min="13506" max="13508" width="11.5546875" style="238" customWidth="1"/>
    <col min="13509" max="13509" width="13.109375" style="238" customWidth="1"/>
    <col min="13510" max="13513" width="11.5546875" style="238" customWidth="1"/>
    <col min="13514" max="13514" width="12.6640625" style="238" bestFit="1" customWidth="1"/>
    <col min="13515" max="13515" width="15.5546875" style="238" customWidth="1"/>
    <col min="13516" max="13517" width="11.5546875" style="238" customWidth="1"/>
    <col min="13518" max="13518" width="15.5546875" style="238" customWidth="1"/>
    <col min="13519" max="13519" width="13.33203125" style="238" bestFit="1" customWidth="1"/>
    <col min="13520" max="13520" width="12.6640625" style="238" bestFit="1" customWidth="1"/>
    <col min="13521" max="13521" width="14" style="238" customWidth="1"/>
    <col min="13522" max="13522" width="18.33203125" style="238" customWidth="1"/>
    <col min="13523" max="13523" width="11.88671875" style="238" customWidth="1"/>
    <col min="13524" max="13524" width="11.6640625" style="238" bestFit="1" customWidth="1"/>
    <col min="13525" max="13752" width="11.5546875" style="238"/>
    <col min="13753" max="13753" width="4" style="238" bestFit="1" customWidth="1"/>
    <col min="13754" max="13754" width="32.6640625" style="238" customWidth="1"/>
    <col min="13755" max="13755" width="9.88671875" style="238" customWidth="1"/>
    <col min="13756" max="13756" width="9.6640625" style="238" customWidth="1"/>
    <col min="13757" max="13757" width="12.44140625" style="238" customWidth="1"/>
    <col min="13758" max="13758" width="12.88671875" style="238" customWidth="1"/>
    <col min="13759" max="13759" width="9.88671875" style="238" customWidth="1"/>
    <col min="13760" max="13760" width="12.6640625" style="238" customWidth="1"/>
    <col min="13761" max="13761" width="14.109375" style="238" customWidth="1"/>
    <col min="13762" max="13764" width="11.5546875" style="238" customWidth="1"/>
    <col min="13765" max="13765" width="13.109375" style="238" customWidth="1"/>
    <col min="13766" max="13769" width="11.5546875" style="238" customWidth="1"/>
    <col min="13770" max="13770" width="12.6640625" style="238" bestFit="1" customWidth="1"/>
    <col min="13771" max="13771" width="15.5546875" style="238" customWidth="1"/>
    <col min="13772" max="13773" width="11.5546875" style="238" customWidth="1"/>
    <col min="13774" max="13774" width="15.5546875" style="238" customWidth="1"/>
    <col min="13775" max="13775" width="13.33203125" style="238" bestFit="1" customWidth="1"/>
    <col min="13776" max="13776" width="12.6640625" style="238" bestFit="1" customWidth="1"/>
    <col min="13777" max="13777" width="14" style="238" customWidth="1"/>
    <col min="13778" max="13778" width="18.33203125" style="238" customWidth="1"/>
    <col min="13779" max="13779" width="11.88671875" style="238" customWidth="1"/>
    <col min="13780" max="13780" width="11.6640625" style="238" bestFit="1" customWidth="1"/>
    <col min="13781" max="14008" width="11.5546875" style="238"/>
    <col min="14009" max="14009" width="4" style="238" bestFit="1" customWidth="1"/>
    <col min="14010" max="14010" width="32.6640625" style="238" customWidth="1"/>
    <col min="14011" max="14011" width="9.88671875" style="238" customWidth="1"/>
    <col min="14012" max="14012" width="9.6640625" style="238" customWidth="1"/>
    <col min="14013" max="14013" width="12.44140625" style="238" customWidth="1"/>
    <col min="14014" max="14014" width="12.88671875" style="238" customWidth="1"/>
    <col min="14015" max="14015" width="9.88671875" style="238" customWidth="1"/>
    <col min="14016" max="14016" width="12.6640625" style="238" customWidth="1"/>
    <col min="14017" max="14017" width="14.109375" style="238" customWidth="1"/>
    <col min="14018" max="14020" width="11.5546875" style="238" customWidth="1"/>
    <col min="14021" max="14021" width="13.109375" style="238" customWidth="1"/>
    <col min="14022" max="14025" width="11.5546875" style="238" customWidth="1"/>
    <col min="14026" max="14026" width="12.6640625" style="238" bestFit="1" customWidth="1"/>
    <col min="14027" max="14027" width="15.5546875" style="238" customWidth="1"/>
    <col min="14028" max="14029" width="11.5546875" style="238" customWidth="1"/>
    <col min="14030" max="14030" width="15.5546875" style="238" customWidth="1"/>
    <col min="14031" max="14031" width="13.33203125" style="238" bestFit="1" customWidth="1"/>
    <col min="14032" max="14032" width="12.6640625" style="238" bestFit="1" customWidth="1"/>
    <col min="14033" max="14033" width="14" style="238" customWidth="1"/>
    <col min="14034" max="14034" width="18.33203125" style="238" customWidth="1"/>
    <col min="14035" max="14035" width="11.88671875" style="238" customWidth="1"/>
    <col min="14036" max="14036" width="11.6640625" style="238" bestFit="1" customWidth="1"/>
    <col min="14037" max="14264" width="11.5546875" style="238"/>
    <col min="14265" max="14265" width="4" style="238" bestFit="1" customWidth="1"/>
    <col min="14266" max="14266" width="32.6640625" style="238" customWidth="1"/>
    <col min="14267" max="14267" width="9.88671875" style="238" customWidth="1"/>
    <col min="14268" max="14268" width="9.6640625" style="238" customWidth="1"/>
    <col min="14269" max="14269" width="12.44140625" style="238" customWidth="1"/>
    <col min="14270" max="14270" width="12.88671875" style="238" customWidth="1"/>
    <col min="14271" max="14271" width="9.88671875" style="238" customWidth="1"/>
    <col min="14272" max="14272" width="12.6640625" style="238" customWidth="1"/>
    <col min="14273" max="14273" width="14.109375" style="238" customWidth="1"/>
    <col min="14274" max="14276" width="11.5546875" style="238" customWidth="1"/>
    <col min="14277" max="14277" width="13.109375" style="238" customWidth="1"/>
    <col min="14278" max="14281" width="11.5546875" style="238" customWidth="1"/>
    <col min="14282" max="14282" width="12.6640625" style="238" bestFit="1" customWidth="1"/>
    <col min="14283" max="14283" width="15.5546875" style="238" customWidth="1"/>
    <col min="14284" max="14285" width="11.5546875" style="238" customWidth="1"/>
    <col min="14286" max="14286" width="15.5546875" style="238" customWidth="1"/>
    <col min="14287" max="14287" width="13.33203125" style="238" bestFit="1" customWidth="1"/>
    <col min="14288" max="14288" width="12.6640625" style="238" bestFit="1" customWidth="1"/>
    <col min="14289" max="14289" width="14" style="238" customWidth="1"/>
    <col min="14290" max="14290" width="18.33203125" style="238" customWidth="1"/>
    <col min="14291" max="14291" width="11.88671875" style="238" customWidth="1"/>
    <col min="14292" max="14292" width="11.6640625" style="238" bestFit="1" customWidth="1"/>
    <col min="14293" max="14520" width="11.5546875" style="238"/>
    <col min="14521" max="14521" width="4" style="238" bestFit="1" customWidth="1"/>
    <col min="14522" max="14522" width="32.6640625" style="238" customWidth="1"/>
    <col min="14523" max="14523" width="9.88671875" style="238" customWidth="1"/>
    <col min="14524" max="14524" width="9.6640625" style="238" customWidth="1"/>
    <col min="14525" max="14525" width="12.44140625" style="238" customWidth="1"/>
    <col min="14526" max="14526" width="12.88671875" style="238" customWidth="1"/>
    <col min="14527" max="14527" width="9.88671875" style="238" customWidth="1"/>
    <col min="14528" max="14528" width="12.6640625" style="238" customWidth="1"/>
    <col min="14529" max="14529" width="14.109375" style="238" customWidth="1"/>
    <col min="14530" max="14532" width="11.5546875" style="238" customWidth="1"/>
    <col min="14533" max="14533" width="13.109375" style="238" customWidth="1"/>
    <col min="14534" max="14537" width="11.5546875" style="238" customWidth="1"/>
    <col min="14538" max="14538" width="12.6640625" style="238" bestFit="1" customWidth="1"/>
    <col min="14539" max="14539" width="15.5546875" style="238" customWidth="1"/>
    <col min="14540" max="14541" width="11.5546875" style="238" customWidth="1"/>
    <col min="14542" max="14542" width="15.5546875" style="238" customWidth="1"/>
    <col min="14543" max="14543" width="13.33203125" style="238" bestFit="1" customWidth="1"/>
    <col min="14544" max="14544" width="12.6640625" style="238" bestFit="1" customWidth="1"/>
    <col min="14545" max="14545" width="14" style="238" customWidth="1"/>
    <col min="14546" max="14546" width="18.33203125" style="238" customWidth="1"/>
    <col min="14547" max="14547" width="11.88671875" style="238" customWidth="1"/>
    <col min="14548" max="14548" width="11.6640625" style="238" bestFit="1" customWidth="1"/>
    <col min="14549" max="14776" width="11.5546875" style="238"/>
    <col min="14777" max="14777" width="4" style="238" bestFit="1" customWidth="1"/>
    <col min="14778" max="14778" width="32.6640625" style="238" customWidth="1"/>
    <col min="14779" max="14779" width="9.88671875" style="238" customWidth="1"/>
    <col min="14780" max="14780" width="9.6640625" style="238" customWidth="1"/>
    <col min="14781" max="14781" width="12.44140625" style="238" customWidth="1"/>
    <col min="14782" max="14782" width="12.88671875" style="238" customWidth="1"/>
    <col min="14783" max="14783" width="9.88671875" style="238" customWidth="1"/>
    <col min="14784" max="14784" width="12.6640625" style="238" customWidth="1"/>
    <col min="14785" max="14785" width="14.109375" style="238" customWidth="1"/>
    <col min="14786" max="14788" width="11.5546875" style="238" customWidth="1"/>
    <col min="14789" max="14789" width="13.109375" style="238" customWidth="1"/>
    <col min="14790" max="14793" width="11.5546875" style="238" customWidth="1"/>
    <col min="14794" max="14794" width="12.6640625" style="238" bestFit="1" customWidth="1"/>
    <col min="14795" max="14795" width="15.5546875" style="238" customWidth="1"/>
    <col min="14796" max="14797" width="11.5546875" style="238" customWidth="1"/>
    <col min="14798" max="14798" width="15.5546875" style="238" customWidth="1"/>
    <col min="14799" max="14799" width="13.33203125" style="238" bestFit="1" customWidth="1"/>
    <col min="14800" max="14800" width="12.6640625" style="238" bestFit="1" customWidth="1"/>
    <col min="14801" max="14801" width="14" style="238" customWidth="1"/>
    <col min="14802" max="14802" width="18.33203125" style="238" customWidth="1"/>
    <col min="14803" max="14803" width="11.88671875" style="238" customWidth="1"/>
    <col min="14804" max="14804" width="11.6640625" style="238" bestFit="1" customWidth="1"/>
    <col min="14805" max="15032" width="11.5546875" style="238"/>
    <col min="15033" max="15033" width="4" style="238" bestFit="1" customWidth="1"/>
    <col min="15034" max="15034" width="32.6640625" style="238" customWidth="1"/>
    <col min="15035" max="15035" width="9.88671875" style="238" customWidth="1"/>
    <col min="15036" max="15036" width="9.6640625" style="238" customWidth="1"/>
    <col min="15037" max="15037" width="12.44140625" style="238" customWidth="1"/>
    <col min="15038" max="15038" width="12.88671875" style="238" customWidth="1"/>
    <col min="15039" max="15039" width="9.88671875" style="238" customWidth="1"/>
    <col min="15040" max="15040" width="12.6640625" style="238" customWidth="1"/>
    <col min="15041" max="15041" width="14.109375" style="238" customWidth="1"/>
    <col min="15042" max="15044" width="11.5546875" style="238" customWidth="1"/>
    <col min="15045" max="15045" width="13.109375" style="238" customWidth="1"/>
    <col min="15046" max="15049" width="11.5546875" style="238" customWidth="1"/>
    <col min="15050" max="15050" width="12.6640625" style="238" bestFit="1" customWidth="1"/>
    <col min="15051" max="15051" width="15.5546875" style="238" customWidth="1"/>
    <col min="15052" max="15053" width="11.5546875" style="238" customWidth="1"/>
    <col min="15054" max="15054" width="15.5546875" style="238" customWidth="1"/>
    <col min="15055" max="15055" width="13.33203125" style="238" bestFit="1" customWidth="1"/>
    <col min="15056" max="15056" width="12.6640625" style="238" bestFit="1" customWidth="1"/>
    <col min="15057" max="15057" width="14" style="238" customWidth="1"/>
    <col min="15058" max="15058" width="18.33203125" style="238" customWidth="1"/>
    <col min="15059" max="15059" width="11.88671875" style="238" customWidth="1"/>
    <col min="15060" max="15060" width="11.6640625" style="238" bestFit="1" customWidth="1"/>
    <col min="15061" max="15288" width="11.5546875" style="238"/>
    <col min="15289" max="15289" width="4" style="238" bestFit="1" customWidth="1"/>
    <col min="15290" max="15290" width="32.6640625" style="238" customWidth="1"/>
    <col min="15291" max="15291" width="9.88671875" style="238" customWidth="1"/>
    <col min="15292" max="15292" width="9.6640625" style="238" customWidth="1"/>
    <col min="15293" max="15293" width="12.44140625" style="238" customWidth="1"/>
    <col min="15294" max="15294" width="12.88671875" style="238" customWidth="1"/>
    <col min="15295" max="15295" width="9.88671875" style="238" customWidth="1"/>
    <col min="15296" max="15296" width="12.6640625" style="238" customWidth="1"/>
    <col min="15297" max="15297" width="14.109375" style="238" customWidth="1"/>
    <col min="15298" max="15300" width="11.5546875" style="238" customWidth="1"/>
    <col min="15301" max="15301" width="13.109375" style="238" customWidth="1"/>
    <col min="15302" max="15305" width="11.5546875" style="238" customWidth="1"/>
    <col min="15306" max="15306" width="12.6640625" style="238" bestFit="1" customWidth="1"/>
    <col min="15307" max="15307" width="15.5546875" style="238" customWidth="1"/>
    <col min="15308" max="15309" width="11.5546875" style="238" customWidth="1"/>
    <col min="15310" max="15310" width="15.5546875" style="238" customWidth="1"/>
    <col min="15311" max="15311" width="13.33203125" style="238" bestFit="1" customWidth="1"/>
    <col min="15312" max="15312" width="12.6640625" style="238" bestFit="1" customWidth="1"/>
    <col min="15313" max="15313" width="14" style="238" customWidth="1"/>
    <col min="15314" max="15314" width="18.33203125" style="238" customWidth="1"/>
    <col min="15315" max="15315" width="11.88671875" style="238" customWidth="1"/>
    <col min="15316" max="15316" width="11.6640625" style="238" bestFit="1" customWidth="1"/>
    <col min="15317" max="15544" width="11.5546875" style="238"/>
    <col min="15545" max="15545" width="4" style="238" bestFit="1" customWidth="1"/>
    <col min="15546" max="15546" width="32.6640625" style="238" customWidth="1"/>
    <col min="15547" max="15547" width="9.88671875" style="238" customWidth="1"/>
    <col min="15548" max="15548" width="9.6640625" style="238" customWidth="1"/>
    <col min="15549" max="15549" width="12.44140625" style="238" customWidth="1"/>
    <col min="15550" max="15550" width="12.88671875" style="238" customWidth="1"/>
    <col min="15551" max="15551" width="9.88671875" style="238" customWidth="1"/>
    <col min="15552" max="15552" width="12.6640625" style="238" customWidth="1"/>
    <col min="15553" max="15553" width="14.109375" style="238" customWidth="1"/>
    <col min="15554" max="15556" width="11.5546875" style="238" customWidth="1"/>
    <col min="15557" max="15557" width="13.109375" style="238" customWidth="1"/>
    <col min="15558" max="15561" width="11.5546875" style="238" customWidth="1"/>
    <col min="15562" max="15562" width="12.6640625" style="238" bestFit="1" customWidth="1"/>
    <col min="15563" max="15563" width="15.5546875" style="238" customWidth="1"/>
    <col min="15564" max="15565" width="11.5546875" style="238" customWidth="1"/>
    <col min="15566" max="15566" width="15.5546875" style="238" customWidth="1"/>
    <col min="15567" max="15567" width="13.33203125" style="238" bestFit="1" customWidth="1"/>
    <col min="15568" max="15568" width="12.6640625" style="238" bestFit="1" customWidth="1"/>
    <col min="15569" max="15569" width="14" style="238" customWidth="1"/>
    <col min="15570" max="15570" width="18.33203125" style="238" customWidth="1"/>
    <col min="15571" max="15571" width="11.88671875" style="238" customWidth="1"/>
    <col min="15572" max="15572" width="11.6640625" style="238" bestFit="1" customWidth="1"/>
    <col min="15573" max="15800" width="11.5546875" style="238"/>
    <col min="15801" max="15801" width="4" style="238" bestFit="1" customWidth="1"/>
    <col min="15802" max="15802" width="32.6640625" style="238" customWidth="1"/>
    <col min="15803" max="15803" width="9.88671875" style="238" customWidth="1"/>
    <col min="15804" max="15804" width="9.6640625" style="238" customWidth="1"/>
    <col min="15805" max="15805" width="12.44140625" style="238" customWidth="1"/>
    <col min="15806" max="15806" width="12.88671875" style="238" customWidth="1"/>
    <col min="15807" max="15807" width="9.88671875" style="238" customWidth="1"/>
    <col min="15808" max="15808" width="12.6640625" style="238" customWidth="1"/>
    <col min="15809" max="15809" width="14.109375" style="238" customWidth="1"/>
    <col min="15810" max="15812" width="11.5546875" style="238" customWidth="1"/>
    <col min="15813" max="15813" width="13.109375" style="238" customWidth="1"/>
    <col min="15814" max="15817" width="11.5546875" style="238" customWidth="1"/>
    <col min="15818" max="15818" width="12.6640625" style="238" bestFit="1" customWidth="1"/>
    <col min="15819" max="15819" width="15.5546875" style="238" customWidth="1"/>
    <col min="15820" max="15821" width="11.5546875" style="238" customWidth="1"/>
    <col min="15822" max="15822" width="15.5546875" style="238" customWidth="1"/>
    <col min="15823" max="15823" width="13.33203125" style="238" bestFit="1" customWidth="1"/>
    <col min="15824" max="15824" width="12.6640625" style="238" bestFit="1" customWidth="1"/>
    <col min="15825" max="15825" width="14" style="238" customWidth="1"/>
    <col min="15826" max="15826" width="18.33203125" style="238" customWidth="1"/>
    <col min="15827" max="15827" width="11.88671875" style="238" customWidth="1"/>
    <col min="15828" max="15828" width="11.6640625" style="238" bestFit="1" customWidth="1"/>
    <col min="15829" max="16056" width="11.5546875" style="238"/>
    <col min="16057" max="16057" width="4" style="238" bestFit="1" customWidth="1"/>
    <col min="16058" max="16058" width="32.6640625" style="238" customWidth="1"/>
    <col min="16059" max="16059" width="9.88671875" style="238" customWidth="1"/>
    <col min="16060" max="16060" width="9.6640625" style="238" customWidth="1"/>
    <col min="16061" max="16061" width="12.44140625" style="238" customWidth="1"/>
    <col min="16062" max="16062" width="12.88671875" style="238" customWidth="1"/>
    <col min="16063" max="16063" width="9.88671875" style="238" customWidth="1"/>
    <col min="16064" max="16064" width="12.6640625" style="238" customWidth="1"/>
    <col min="16065" max="16065" width="14.109375" style="238" customWidth="1"/>
    <col min="16066" max="16068" width="11.5546875" style="238" customWidth="1"/>
    <col min="16069" max="16069" width="13.109375" style="238" customWidth="1"/>
    <col min="16070" max="16073" width="11.5546875" style="238" customWidth="1"/>
    <col min="16074" max="16074" width="12.6640625" style="238" bestFit="1" customWidth="1"/>
    <col min="16075" max="16075" width="15.5546875" style="238" customWidth="1"/>
    <col min="16076" max="16077" width="11.5546875" style="238" customWidth="1"/>
    <col min="16078" max="16078" width="15.5546875" style="238" customWidth="1"/>
    <col min="16079" max="16079" width="13.33203125" style="238" bestFit="1" customWidth="1"/>
    <col min="16080" max="16080" width="12.6640625" style="238" bestFit="1" customWidth="1"/>
    <col min="16081" max="16081" width="14" style="238" customWidth="1"/>
    <col min="16082" max="16082" width="18.33203125" style="238" customWidth="1"/>
    <col min="16083" max="16083" width="11.88671875" style="238" customWidth="1"/>
    <col min="16084" max="16084" width="11.6640625" style="238" bestFit="1" customWidth="1"/>
    <col min="16085" max="16384" width="11.5546875" style="238"/>
  </cols>
  <sheetData>
    <row r="1" spans="1:28" s="8" customFormat="1" ht="15.6" x14ac:dyDescent="0.3">
      <c r="A1" s="418" t="s">
        <v>45</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
    </row>
    <row r="2" spans="1:28" s="8" customFormat="1" ht="15.6" x14ac:dyDescent="0.3">
      <c r="A2" s="418" t="s">
        <v>80</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
    </row>
    <row r="3" spans="1:28" s="8" customFormat="1" ht="15.6" x14ac:dyDescent="0.3">
      <c r="A3" s="418" t="s">
        <v>214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
    </row>
    <row r="4" spans="1:28" s="8" customFormat="1" ht="15.6" x14ac:dyDescent="0.25">
      <c r="A4" s="419" t="s">
        <v>300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
    </row>
    <row r="5" spans="1:28" s="8" customFormat="1" ht="13.2" x14ac:dyDescent="0.25">
      <c r="B5" s="603"/>
      <c r="C5" s="603"/>
      <c r="D5" s="603"/>
      <c r="E5" s="603"/>
      <c r="F5" s="545"/>
      <c r="G5" s="545"/>
      <c r="H5" s="545"/>
      <c r="I5" s="545"/>
      <c r="J5" s="545"/>
      <c r="K5" s="545"/>
      <c r="L5" s="545"/>
      <c r="M5" s="545"/>
      <c r="N5" s="545"/>
      <c r="O5" s="545"/>
      <c r="P5" s="545"/>
      <c r="Q5" s="545"/>
      <c r="R5" s="545"/>
      <c r="S5" s="545"/>
      <c r="T5" s="545"/>
      <c r="U5" s="545"/>
      <c r="V5" s="545"/>
      <c r="W5" s="545"/>
      <c r="X5" s="545"/>
      <c r="AA5" s="41"/>
    </row>
    <row r="6" spans="1:28" s="8" customFormat="1" ht="13.2" x14ac:dyDescent="0.25">
      <c r="A6" s="403" t="s">
        <v>42</v>
      </c>
      <c r="B6" s="404"/>
      <c r="C6" s="404"/>
      <c r="D6" s="404"/>
      <c r="E6" s="405"/>
      <c r="F6" s="400"/>
      <c r="G6" s="400"/>
      <c r="H6" s="400"/>
      <c r="I6" s="406"/>
      <c r="J6" s="39" t="s">
        <v>4</v>
      </c>
      <c r="K6" s="400" t="s">
        <v>5</v>
      </c>
      <c r="L6" s="400"/>
      <c r="M6" s="400"/>
      <c r="N6" s="400" t="s">
        <v>6</v>
      </c>
      <c r="O6" s="400"/>
      <c r="P6" s="400"/>
      <c r="Q6" s="400"/>
      <c r="R6" s="430" t="s">
        <v>7</v>
      </c>
      <c r="S6" s="431"/>
      <c r="T6" s="431"/>
      <c r="U6" s="431"/>
      <c r="V6" s="1" t="s">
        <v>39</v>
      </c>
      <c r="W6" s="13"/>
      <c r="X6" s="381">
        <v>20</v>
      </c>
      <c r="Y6" s="14"/>
      <c r="Z6" s="15"/>
      <c r="AA6" s="41"/>
    </row>
    <row r="7" spans="1:28" s="8" customFormat="1" ht="22.95" customHeight="1" x14ac:dyDescent="0.25">
      <c r="A7" s="401" t="s">
        <v>23</v>
      </c>
      <c r="B7" s="407" t="s">
        <v>52</v>
      </c>
      <c r="C7" s="407" t="s">
        <v>24</v>
      </c>
      <c r="D7" s="401" t="s">
        <v>40</v>
      </c>
      <c r="E7" s="407" t="s">
        <v>25</v>
      </c>
      <c r="F7" s="401" t="s">
        <v>26</v>
      </c>
      <c r="G7" s="401" t="s">
        <v>0</v>
      </c>
      <c r="H7" s="401" t="s">
        <v>1</v>
      </c>
      <c r="I7" s="401" t="s">
        <v>27</v>
      </c>
      <c r="J7" s="401" t="s">
        <v>2</v>
      </c>
      <c r="K7" s="594" t="s">
        <v>28</v>
      </c>
      <c r="L7" s="410" t="s">
        <v>29</v>
      </c>
      <c r="M7" s="401" t="s">
        <v>3</v>
      </c>
      <c r="N7" s="401" t="s">
        <v>30</v>
      </c>
      <c r="O7" s="401" t="s">
        <v>215</v>
      </c>
      <c r="P7" s="401" t="s">
        <v>31</v>
      </c>
      <c r="Q7" s="401" t="s">
        <v>32</v>
      </c>
      <c r="R7" s="605" t="s">
        <v>8</v>
      </c>
      <c r="S7" s="588"/>
      <c r="T7" s="605" t="s">
        <v>9</v>
      </c>
      <c r="U7" s="588"/>
      <c r="V7" s="424" t="s">
        <v>33</v>
      </c>
      <c r="W7" s="424" t="s">
        <v>38</v>
      </c>
      <c r="X7" s="426" t="s">
        <v>34</v>
      </c>
      <c r="Y7" s="425" t="s">
        <v>44</v>
      </c>
      <c r="Z7" s="401" t="s">
        <v>35</v>
      </c>
      <c r="AA7" s="41"/>
    </row>
    <row r="8" spans="1:28" s="8" customFormat="1" ht="68.400000000000006" customHeight="1" x14ac:dyDescent="0.25">
      <c r="A8" s="402"/>
      <c r="B8" s="402"/>
      <c r="C8" s="402"/>
      <c r="D8" s="402"/>
      <c r="E8" s="402"/>
      <c r="F8" s="402"/>
      <c r="G8" s="402"/>
      <c r="H8" s="402"/>
      <c r="I8" s="402"/>
      <c r="J8" s="402"/>
      <c r="K8" s="596"/>
      <c r="L8" s="410"/>
      <c r="M8" s="402"/>
      <c r="N8" s="402"/>
      <c r="O8" s="402"/>
      <c r="P8" s="402"/>
      <c r="Q8" s="402"/>
      <c r="R8" s="378" t="s">
        <v>36</v>
      </c>
      <c r="S8" s="378" t="s">
        <v>37</v>
      </c>
      <c r="T8" s="378" t="s">
        <v>36</v>
      </c>
      <c r="U8" s="378" t="s">
        <v>37</v>
      </c>
      <c r="V8" s="425"/>
      <c r="W8" s="425"/>
      <c r="X8" s="427"/>
      <c r="Y8" s="598"/>
      <c r="Z8" s="402"/>
      <c r="AA8" s="41"/>
    </row>
    <row r="9" spans="1:28" s="11" customFormat="1" ht="25.95" customHeight="1" x14ac:dyDescent="0.25">
      <c r="A9" s="434" t="s">
        <v>79</v>
      </c>
      <c r="B9" s="435"/>
      <c r="C9" s="16"/>
      <c r="D9" s="17"/>
      <c r="E9" s="17"/>
      <c r="F9" s="17"/>
      <c r="G9" s="17"/>
      <c r="H9" s="17"/>
      <c r="I9" s="17"/>
      <c r="J9" s="17"/>
      <c r="K9" s="17"/>
      <c r="L9" s="17"/>
      <c r="M9" s="17"/>
      <c r="N9" s="17"/>
      <c r="O9" s="17"/>
      <c r="P9" s="17"/>
      <c r="Q9" s="17"/>
      <c r="R9" s="18"/>
      <c r="S9" s="18"/>
      <c r="T9" s="18"/>
      <c r="U9" s="18"/>
      <c r="V9" s="19"/>
      <c r="W9" s="19"/>
      <c r="X9" s="19"/>
      <c r="Y9" s="49"/>
      <c r="Z9" s="50"/>
      <c r="AA9" s="42"/>
    </row>
    <row r="10" spans="1:28" s="11" customFormat="1" ht="49.2" customHeight="1" x14ac:dyDescent="0.25">
      <c r="A10" s="446">
        <v>1</v>
      </c>
      <c r="B10" s="474" t="s">
        <v>282</v>
      </c>
      <c r="C10" s="449" t="s">
        <v>260</v>
      </c>
      <c r="D10" s="450" t="s">
        <v>53</v>
      </c>
      <c r="E10" s="451" t="s">
        <v>216</v>
      </c>
      <c r="F10" s="63">
        <v>43199</v>
      </c>
      <c r="G10" s="609" t="s">
        <v>78</v>
      </c>
      <c r="H10" s="609" t="s">
        <v>78</v>
      </c>
      <c r="I10" s="194">
        <v>43216</v>
      </c>
      <c r="J10" s="63">
        <v>43241</v>
      </c>
      <c r="K10" s="63">
        <v>43248</v>
      </c>
      <c r="L10" s="63">
        <v>43251</v>
      </c>
      <c r="M10" s="609" t="s">
        <v>78</v>
      </c>
      <c r="N10" s="63">
        <v>43266</v>
      </c>
      <c r="O10" s="194">
        <v>43280</v>
      </c>
      <c r="P10" s="606"/>
      <c r="Q10" s="606"/>
      <c r="R10" s="411">
        <v>6759759</v>
      </c>
      <c r="S10" s="413">
        <f>+R10/X6</f>
        <v>337987.95</v>
      </c>
      <c r="T10" s="413"/>
      <c r="U10" s="413"/>
      <c r="V10" s="411">
        <f>+R10</f>
        <v>6759759</v>
      </c>
      <c r="W10" s="438">
        <v>0</v>
      </c>
      <c r="X10" s="440">
        <f>+$W10+$V10</f>
        <v>6759759</v>
      </c>
      <c r="Y10" s="616">
        <v>5</v>
      </c>
      <c r="Z10" s="451"/>
      <c r="AA10" s="42"/>
    </row>
    <row r="11" spans="1:28" s="11" customFormat="1" ht="49.2" customHeight="1" x14ac:dyDescent="0.25">
      <c r="A11" s="446"/>
      <c r="B11" s="448"/>
      <c r="C11" s="449"/>
      <c r="D11" s="450"/>
      <c r="E11" s="451"/>
      <c r="F11" s="64" t="s">
        <v>10</v>
      </c>
      <c r="G11" s="610"/>
      <c r="H11" s="610"/>
      <c r="I11" s="64" t="s">
        <v>10</v>
      </c>
      <c r="J11" s="64" t="s">
        <v>10</v>
      </c>
      <c r="K11" s="64" t="s">
        <v>10</v>
      </c>
      <c r="L11" s="64" t="s">
        <v>10</v>
      </c>
      <c r="M11" s="610"/>
      <c r="N11" s="64" t="s">
        <v>10</v>
      </c>
      <c r="O11" s="64" t="s">
        <v>10</v>
      </c>
      <c r="P11" s="607"/>
      <c r="Q11" s="607"/>
      <c r="R11" s="608"/>
      <c r="S11" s="414"/>
      <c r="T11" s="415"/>
      <c r="U11" s="415"/>
      <c r="V11" s="608"/>
      <c r="W11" s="614"/>
      <c r="X11" s="615"/>
      <c r="Y11" s="616"/>
      <c r="Z11" s="451"/>
      <c r="AA11" s="300"/>
    </row>
    <row r="12" spans="1:28" s="11" customFormat="1" ht="42" customHeight="1" x14ac:dyDescent="0.25">
      <c r="A12" s="472" t="s">
        <v>217</v>
      </c>
      <c r="B12" s="473"/>
      <c r="C12" s="65"/>
      <c r="D12" s="380"/>
      <c r="E12" s="380"/>
      <c r="F12" s="380"/>
      <c r="G12" s="380"/>
      <c r="H12" s="380"/>
      <c r="I12" s="380"/>
      <c r="J12" s="380"/>
      <c r="K12" s="380"/>
      <c r="L12" s="380"/>
      <c r="M12" s="380"/>
      <c r="N12" s="380"/>
      <c r="O12" s="380"/>
      <c r="P12" s="380"/>
      <c r="Q12" s="379"/>
      <c r="R12" s="20">
        <f t="shared" ref="R12:X13" si="0">SUM(R10)</f>
        <v>6759759</v>
      </c>
      <c r="S12" s="20">
        <f t="shared" si="0"/>
        <v>337987.95</v>
      </c>
      <c r="T12" s="20">
        <f t="shared" si="0"/>
        <v>0</v>
      </c>
      <c r="U12" s="20">
        <f t="shared" si="0"/>
        <v>0</v>
      </c>
      <c r="V12" s="20">
        <f t="shared" si="0"/>
        <v>6759759</v>
      </c>
      <c r="W12" s="20">
        <f t="shared" si="0"/>
        <v>0</v>
      </c>
      <c r="X12" s="20">
        <f t="shared" si="0"/>
        <v>6759759</v>
      </c>
      <c r="Y12" s="66"/>
      <c r="Z12" s="67"/>
      <c r="AA12" s="56"/>
      <c r="AB12" s="52"/>
    </row>
    <row r="13" spans="1:28" s="11" customFormat="1" ht="33" customHeight="1" x14ac:dyDescent="0.25">
      <c r="A13" s="434" t="s">
        <v>218</v>
      </c>
      <c r="B13" s="471"/>
      <c r="C13" s="37"/>
      <c r="D13" s="37"/>
      <c r="E13" s="37"/>
      <c r="F13" s="37"/>
      <c r="G13" s="37"/>
      <c r="H13" s="37"/>
      <c r="I13" s="37"/>
      <c r="J13" s="37"/>
      <c r="K13" s="37"/>
      <c r="L13" s="37"/>
      <c r="M13" s="37"/>
      <c r="N13" s="37"/>
      <c r="O13" s="37"/>
      <c r="P13" s="37"/>
      <c r="Q13" s="38"/>
      <c r="R13" s="21">
        <f>R12</f>
        <v>6759759</v>
      </c>
      <c r="S13" s="21">
        <f>S12</f>
        <v>337987.95</v>
      </c>
      <c r="T13" s="20">
        <f t="shared" si="0"/>
        <v>0</v>
      </c>
      <c r="U13" s="20">
        <f t="shared" si="0"/>
        <v>0</v>
      </c>
      <c r="V13" s="20">
        <f>V12</f>
        <v>6759759</v>
      </c>
      <c r="W13" s="20">
        <f t="shared" si="0"/>
        <v>0</v>
      </c>
      <c r="X13" s="20">
        <f>X12</f>
        <v>6759759</v>
      </c>
      <c r="Y13" s="9"/>
      <c r="Z13" s="60"/>
      <c r="AA13" s="56"/>
      <c r="AB13" s="52"/>
    </row>
    <row r="14" spans="1:28" s="240" customFormat="1" ht="19.2" x14ac:dyDescent="0.3">
      <c r="A14" s="238"/>
      <c r="B14" s="238"/>
      <c r="C14" s="238"/>
      <c r="D14" s="243"/>
      <c r="E14" s="243"/>
      <c r="F14" s="243"/>
      <c r="G14" s="243"/>
      <c r="H14" s="243"/>
      <c r="I14" s="243"/>
      <c r="J14" s="243"/>
      <c r="K14" s="243"/>
      <c r="L14" s="243"/>
      <c r="M14" s="243"/>
      <c r="N14" s="243"/>
      <c r="O14" s="243"/>
      <c r="P14" s="243"/>
      <c r="Q14" s="243"/>
      <c r="U14" s="245"/>
      <c r="V14" s="246"/>
      <c r="W14" s="246"/>
      <c r="X14" s="246"/>
      <c r="Y14" s="247"/>
      <c r="Z14" s="244"/>
      <c r="AA14" s="241"/>
      <c r="AB14" s="242"/>
    </row>
    <row r="15" spans="1:28" s="240" customFormat="1" ht="30.6" customHeight="1" x14ac:dyDescent="0.3">
      <c r="A15" s="617" t="s">
        <v>281</v>
      </c>
      <c r="B15" s="617"/>
      <c r="C15" s="617"/>
      <c r="D15" s="617"/>
      <c r="E15" s="617"/>
      <c r="F15" s="617"/>
      <c r="G15" s="617"/>
      <c r="H15" s="617"/>
      <c r="I15" s="617"/>
      <c r="J15" s="617"/>
      <c r="K15" s="617"/>
      <c r="L15" s="617"/>
      <c r="M15" s="617"/>
      <c r="N15" s="617"/>
      <c r="O15" s="248"/>
      <c r="P15" s="243"/>
      <c r="Q15" s="243"/>
      <c r="U15" s="245"/>
      <c r="V15" s="246"/>
      <c r="W15" s="246"/>
      <c r="X15" s="246"/>
      <c r="Y15" s="247"/>
      <c r="Z15" s="244"/>
      <c r="AA15" s="241"/>
      <c r="AB15" s="242"/>
    </row>
    <row r="16" spans="1:28" s="240" customFormat="1" ht="62.25" customHeight="1" x14ac:dyDescent="0.3">
      <c r="A16" s="617"/>
      <c r="B16" s="617"/>
      <c r="C16" s="617"/>
      <c r="D16" s="617"/>
      <c r="E16" s="617"/>
      <c r="F16" s="617"/>
      <c r="G16" s="617"/>
      <c r="H16" s="617"/>
      <c r="I16" s="617"/>
      <c r="J16" s="617"/>
      <c r="K16" s="617"/>
      <c r="L16" s="617"/>
      <c r="M16" s="617"/>
      <c r="N16" s="617"/>
      <c r="O16" s="248"/>
      <c r="P16" s="249"/>
      <c r="Q16" s="249"/>
      <c r="R16" s="250"/>
      <c r="S16" s="250"/>
      <c r="T16" s="245"/>
      <c r="U16" s="251"/>
      <c r="V16" s="252"/>
      <c r="W16" s="252"/>
      <c r="X16" s="252"/>
      <c r="Y16" s="247"/>
      <c r="Z16" s="244"/>
      <c r="AA16" s="241"/>
      <c r="AB16" s="242"/>
    </row>
    <row r="17" spans="1:28" s="240" customFormat="1" ht="21" x14ac:dyDescent="0.3">
      <c r="A17" s="253"/>
      <c r="B17" s="253"/>
      <c r="C17" s="253"/>
      <c r="D17" s="253"/>
      <c r="E17" s="253"/>
      <c r="F17" s="253"/>
      <c r="G17" s="253"/>
      <c r="H17" s="253"/>
      <c r="I17" s="253"/>
      <c r="J17" s="253"/>
      <c r="K17" s="253"/>
      <c r="L17" s="253"/>
      <c r="M17" s="253"/>
      <c r="N17" s="253"/>
      <c r="O17" s="253"/>
      <c r="P17" s="249"/>
      <c r="Q17" s="249"/>
      <c r="R17" s="250"/>
      <c r="S17" s="250"/>
      <c r="T17" s="245"/>
      <c r="U17" s="251"/>
      <c r="V17" s="252"/>
      <c r="W17" s="252"/>
      <c r="X17" s="252"/>
      <c r="Y17" s="254"/>
      <c r="Z17" s="244"/>
      <c r="AA17" s="241"/>
      <c r="AB17" s="242"/>
    </row>
    <row r="18" spans="1:28" s="240" customFormat="1" ht="74.25" customHeight="1" x14ac:dyDescent="0.3">
      <c r="A18" s="238"/>
      <c r="B18" s="238"/>
      <c r="C18" s="238"/>
      <c r="D18" s="255"/>
      <c r="E18" s="618" t="s">
        <v>19</v>
      </c>
      <c r="F18" s="618"/>
      <c r="G18" s="618"/>
      <c r="H18" s="618"/>
      <c r="I18" s="618"/>
      <c r="J18" s="618"/>
      <c r="K18" s="619" t="s">
        <v>12</v>
      </c>
      <c r="L18" s="619"/>
      <c r="M18" s="620" t="s">
        <v>13</v>
      </c>
      <c r="N18" s="620"/>
      <c r="O18" s="256" t="s">
        <v>14</v>
      </c>
      <c r="Q18" s="257"/>
      <c r="R18" s="257"/>
      <c r="S18" s="257"/>
      <c r="T18" s="258"/>
      <c r="U18" s="258"/>
      <c r="V18" s="258"/>
      <c r="W18" s="258"/>
      <c r="X18" s="258"/>
      <c r="Y18" s="242"/>
      <c r="Z18" s="259"/>
      <c r="AA18" s="241"/>
      <c r="AB18" s="242"/>
    </row>
    <row r="19" spans="1:28" s="240" customFormat="1" ht="33.75" customHeight="1" x14ac:dyDescent="0.25">
      <c r="C19" s="260"/>
      <c r="D19" s="260"/>
      <c r="E19" s="261" t="s">
        <v>15</v>
      </c>
      <c r="F19" s="611" t="s">
        <v>16</v>
      </c>
      <c r="G19" s="612"/>
      <c r="H19" s="612"/>
      <c r="I19" s="613"/>
      <c r="J19" s="262" t="s">
        <v>11</v>
      </c>
      <c r="K19" s="263" t="s">
        <v>17</v>
      </c>
      <c r="L19" s="264"/>
      <c r="M19" s="265" t="s">
        <v>17</v>
      </c>
      <c r="N19" s="266">
        <v>3000000</v>
      </c>
      <c r="O19" s="267" t="s">
        <v>43</v>
      </c>
      <c r="P19" s="268"/>
      <c r="Q19" s="257"/>
      <c r="R19" s="257"/>
      <c r="S19" s="257"/>
      <c r="T19" s="258"/>
      <c r="U19" s="258"/>
      <c r="V19" s="258"/>
      <c r="W19" s="258"/>
      <c r="X19" s="258"/>
      <c r="Y19" s="242"/>
      <c r="Z19" s="259"/>
      <c r="AA19" s="241"/>
      <c r="AB19" s="242"/>
    </row>
    <row r="20" spans="1:28" s="240" customFormat="1" ht="34.5" customHeight="1" x14ac:dyDescent="0.25">
      <c r="B20" s="260"/>
      <c r="C20" s="260"/>
      <c r="D20" s="260"/>
      <c r="E20" s="269" t="s">
        <v>18</v>
      </c>
      <c r="F20" s="625" t="s">
        <v>49</v>
      </c>
      <c r="G20" s="626"/>
      <c r="H20" s="626"/>
      <c r="I20" s="627"/>
      <c r="J20" s="270" t="s">
        <v>46</v>
      </c>
      <c r="K20" s="263" t="s">
        <v>17</v>
      </c>
      <c r="L20" s="271"/>
      <c r="M20" s="272" t="s">
        <v>17</v>
      </c>
      <c r="N20" s="266">
        <v>100000</v>
      </c>
      <c r="O20" s="273" t="s">
        <v>43</v>
      </c>
      <c r="Q20" s="257"/>
      <c r="R20" s="257"/>
      <c r="S20" s="257"/>
      <c r="T20" s="258"/>
      <c r="U20" s="258"/>
      <c r="V20" s="258"/>
      <c r="W20" s="258"/>
      <c r="X20" s="258"/>
      <c r="Y20" s="242"/>
      <c r="Z20" s="259"/>
      <c r="AA20" s="241"/>
      <c r="AB20" s="242"/>
    </row>
    <row r="21" spans="1:28" s="240" customFormat="1" ht="34.5" customHeight="1" x14ac:dyDescent="0.25">
      <c r="B21" s="260"/>
      <c r="C21" s="260"/>
      <c r="D21" s="260"/>
      <c r="E21" s="269" t="s">
        <v>47</v>
      </c>
      <c r="F21" s="625" t="s">
        <v>48</v>
      </c>
      <c r="G21" s="626"/>
      <c r="H21" s="626"/>
      <c r="I21" s="627"/>
      <c r="J21" s="270" t="s">
        <v>47</v>
      </c>
      <c r="K21" s="263" t="s">
        <v>17</v>
      </c>
      <c r="L21" s="271"/>
      <c r="M21" s="272" t="s">
        <v>51</v>
      </c>
      <c r="N21" s="274" t="s">
        <v>51</v>
      </c>
      <c r="O21" s="273" t="s">
        <v>50</v>
      </c>
      <c r="Q21" s="257"/>
      <c r="R21" s="257"/>
      <c r="S21" s="257"/>
      <c r="T21" s="258"/>
      <c r="U21" s="258"/>
      <c r="V21" s="258"/>
      <c r="W21" s="258"/>
      <c r="X21" s="258"/>
      <c r="Y21" s="242"/>
      <c r="Z21" s="259"/>
      <c r="AA21" s="241"/>
      <c r="AB21" s="242"/>
    </row>
    <row r="22" spans="1:28" s="240" customFormat="1" ht="38.25" customHeight="1" x14ac:dyDescent="0.25">
      <c r="B22" s="260"/>
      <c r="C22" s="260"/>
      <c r="D22" s="260"/>
      <c r="E22" s="269" t="s">
        <v>20</v>
      </c>
      <c r="F22" s="611" t="s">
        <v>21</v>
      </c>
      <c r="G22" s="612"/>
      <c r="H22" s="612"/>
      <c r="I22" s="613"/>
      <c r="J22" s="269" t="s">
        <v>20</v>
      </c>
      <c r="K22" s="275" t="s">
        <v>22</v>
      </c>
      <c r="L22" s="264"/>
      <c r="M22" s="265" t="s">
        <v>22</v>
      </c>
      <c r="N22" s="266">
        <v>3000001</v>
      </c>
      <c r="O22" s="267" t="s">
        <v>50</v>
      </c>
      <c r="Q22" s="257"/>
      <c r="R22" s="257"/>
      <c r="S22" s="257"/>
      <c r="T22" s="258"/>
      <c r="U22" s="258"/>
      <c r="V22" s="258"/>
      <c r="W22" s="258"/>
      <c r="X22" s="258"/>
      <c r="Y22" s="242"/>
      <c r="Z22" s="259"/>
      <c r="AA22" s="241"/>
      <c r="AB22" s="242"/>
    </row>
    <row r="23" spans="1:28" s="240" customFormat="1" x14ac:dyDescent="0.25">
      <c r="E23" s="276"/>
      <c r="R23" s="277"/>
      <c r="S23" s="277"/>
      <c r="T23" s="258"/>
      <c r="U23" s="258"/>
      <c r="V23" s="258"/>
      <c r="W23" s="258"/>
      <c r="X23" s="258"/>
      <c r="Y23" s="242"/>
      <c r="Z23" s="259"/>
      <c r="AA23" s="241"/>
      <c r="AB23" s="242"/>
    </row>
    <row r="24" spans="1:28" s="240" customFormat="1" x14ac:dyDescent="0.25">
      <c r="E24" s="276"/>
      <c r="R24" s="277"/>
      <c r="S24" s="277"/>
      <c r="T24" s="258"/>
      <c r="U24" s="258"/>
      <c r="V24" s="258"/>
      <c r="W24" s="258"/>
      <c r="X24" s="258"/>
      <c r="Y24" s="242"/>
      <c r="Z24" s="259"/>
      <c r="AA24" s="241"/>
      <c r="AB24" s="242"/>
    </row>
    <row r="25" spans="1:28" s="240" customFormat="1" x14ac:dyDescent="0.25">
      <c r="E25" s="276"/>
      <c r="R25" s="277"/>
      <c r="S25" s="277"/>
      <c r="T25" s="258"/>
      <c r="U25" s="258"/>
      <c r="V25" s="258"/>
      <c r="W25" s="258"/>
      <c r="X25" s="258"/>
      <c r="Y25" s="242"/>
      <c r="Z25" s="259"/>
      <c r="AA25" s="241"/>
      <c r="AB25" s="242"/>
    </row>
    <row r="26" spans="1:28" s="240" customFormat="1" ht="42" customHeight="1" x14ac:dyDescent="0.25">
      <c r="B26" s="628" t="s">
        <v>41</v>
      </c>
      <c r="C26" s="629"/>
      <c r="D26" s="629"/>
      <c r="E26" s="629"/>
      <c r="F26" s="629"/>
      <c r="G26" s="630"/>
      <c r="R26" s="277"/>
      <c r="S26" s="277"/>
      <c r="T26" s="258"/>
      <c r="U26" s="258"/>
      <c r="V26" s="258"/>
      <c r="W26" s="258"/>
      <c r="X26" s="258"/>
      <c r="Y26" s="242"/>
      <c r="Z26" s="259"/>
      <c r="AA26" s="241"/>
      <c r="AB26" s="242"/>
    </row>
    <row r="27" spans="1:28" s="240" customFormat="1" ht="19.2" x14ac:dyDescent="0.25">
      <c r="B27" s="631" t="s">
        <v>219</v>
      </c>
      <c r="C27" s="632"/>
      <c r="D27" s="632"/>
      <c r="E27" s="632"/>
      <c r="F27" s="632"/>
      <c r="G27" s="633"/>
      <c r="T27" s="258"/>
      <c r="U27" s="258"/>
      <c r="V27" s="258"/>
      <c r="W27" s="258"/>
      <c r="X27" s="258"/>
      <c r="Y27" s="242"/>
      <c r="Z27" s="259"/>
      <c r="AA27" s="241"/>
      <c r="AB27" s="242"/>
    </row>
    <row r="28" spans="1:28" s="240" customFormat="1" ht="19.2" x14ac:dyDescent="0.25">
      <c r="B28" s="278"/>
      <c r="C28" s="279"/>
      <c r="D28" s="279"/>
      <c r="E28" s="279"/>
      <c r="F28" s="279"/>
      <c r="G28" s="280"/>
      <c r="I28" s="243"/>
      <c r="J28" s="243"/>
      <c r="K28" s="243"/>
      <c r="L28" s="243"/>
      <c r="M28" s="243"/>
      <c r="N28" s="243"/>
      <c r="V28" s="277"/>
      <c r="W28" s="277"/>
      <c r="X28" s="277"/>
      <c r="Y28" s="242"/>
      <c r="Z28" s="259"/>
      <c r="AA28" s="241"/>
      <c r="AB28" s="242"/>
    </row>
    <row r="29" spans="1:28" s="240" customFormat="1" ht="19.2" x14ac:dyDescent="0.25">
      <c r="B29" s="278"/>
      <c r="C29" s="279"/>
      <c r="D29" s="279"/>
      <c r="E29" s="279"/>
      <c r="F29" s="279"/>
      <c r="G29" s="280"/>
      <c r="I29" s="243"/>
      <c r="J29" s="243"/>
      <c r="K29" s="243"/>
      <c r="L29" s="243"/>
      <c r="M29" s="243"/>
      <c r="N29" s="243"/>
      <c r="R29" s="277"/>
      <c r="S29" s="277"/>
      <c r="V29" s="277"/>
      <c r="W29" s="277"/>
      <c r="X29" s="277"/>
      <c r="Z29" s="281"/>
      <c r="AA29" s="239"/>
    </row>
    <row r="30" spans="1:28" s="240" customFormat="1" ht="19.2" x14ac:dyDescent="0.3">
      <c r="B30" s="278"/>
      <c r="C30" s="279"/>
      <c r="D30" s="279"/>
      <c r="E30" s="279"/>
      <c r="F30" s="279"/>
      <c r="G30" s="280"/>
      <c r="I30" s="243"/>
      <c r="J30" s="282"/>
      <c r="K30" s="243"/>
      <c r="L30" s="243"/>
      <c r="M30" s="243"/>
      <c r="N30" s="243"/>
      <c r="O30" s="238"/>
      <c r="V30" s="277"/>
      <c r="W30" s="277"/>
      <c r="X30" s="277"/>
      <c r="Z30" s="281"/>
      <c r="AA30" s="239"/>
    </row>
    <row r="31" spans="1:28" s="240" customFormat="1" ht="19.2" x14ac:dyDescent="0.3">
      <c r="B31" s="631" t="s">
        <v>220</v>
      </c>
      <c r="C31" s="632"/>
      <c r="D31" s="632"/>
      <c r="E31" s="632"/>
      <c r="F31" s="632"/>
      <c r="G31" s="633"/>
      <c r="I31" s="243"/>
      <c r="J31" s="282"/>
      <c r="K31" s="283"/>
      <c r="L31" s="283"/>
      <c r="M31" s="283"/>
      <c r="N31" s="283"/>
      <c r="V31" s="277"/>
      <c r="W31" s="277"/>
      <c r="X31" s="277"/>
      <c r="Z31" s="281"/>
      <c r="AA31" s="239"/>
    </row>
    <row r="32" spans="1:28" s="240" customFormat="1" ht="19.2" x14ac:dyDescent="0.3">
      <c r="B32" s="621" t="s">
        <v>173</v>
      </c>
      <c r="C32" s="622"/>
      <c r="D32" s="622"/>
      <c r="E32" s="622"/>
      <c r="F32" s="622"/>
      <c r="G32" s="623"/>
      <c r="I32" s="243"/>
      <c r="J32" s="282"/>
      <c r="K32" s="283"/>
      <c r="L32" s="283"/>
      <c r="M32" s="283"/>
      <c r="N32" s="283"/>
      <c r="V32" s="277"/>
      <c r="W32" s="277"/>
      <c r="X32" s="277"/>
      <c r="AA32" s="239"/>
    </row>
    <row r="33" spans="2:27" s="240" customFormat="1" ht="19.2" x14ac:dyDescent="0.3">
      <c r="B33" s="284"/>
      <c r="C33" s="284"/>
      <c r="D33" s="284"/>
      <c r="E33" s="284"/>
      <c r="F33" s="284"/>
      <c r="G33" s="284"/>
      <c r="I33" s="243"/>
      <c r="J33" s="243"/>
      <c r="K33" s="624"/>
      <c r="L33" s="624"/>
      <c r="M33" s="624"/>
      <c r="N33" s="624"/>
      <c r="V33" s="277"/>
      <c r="W33" s="277"/>
      <c r="X33" s="277"/>
      <c r="AA33" s="239"/>
    </row>
  </sheetData>
  <mergeCells count="70">
    <mergeCell ref="B32:G32"/>
    <mergeCell ref="K33:L33"/>
    <mergeCell ref="M33:N33"/>
    <mergeCell ref="F20:I20"/>
    <mergeCell ref="F21:I21"/>
    <mergeCell ref="F22:I22"/>
    <mergeCell ref="B26:G26"/>
    <mergeCell ref="B27:G27"/>
    <mergeCell ref="B31:G31"/>
    <mergeCell ref="A13:B13"/>
    <mergeCell ref="A15:N16"/>
    <mergeCell ref="E18:J18"/>
    <mergeCell ref="K18:L18"/>
    <mergeCell ref="M18:N18"/>
    <mergeCell ref="F19:I19"/>
    <mergeCell ref="V10:V11"/>
    <mergeCell ref="W10:W11"/>
    <mergeCell ref="X10:X11"/>
    <mergeCell ref="Y10:Y11"/>
    <mergeCell ref="Z10:Z11"/>
    <mergeCell ref="A12:B12"/>
    <mergeCell ref="P10:P11"/>
    <mergeCell ref="Q10:Q11"/>
    <mergeCell ref="R10:R11"/>
    <mergeCell ref="S10:S11"/>
    <mergeCell ref="T10:T11"/>
    <mergeCell ref="U10:U11"/>
    <mergeCell ref="E10:E11"/>
    <mergeCell ref="G10:G11"/>
    <mergeCell ref="H10:H11"/>
    <mergeCell ref="M10:M11"/>
    <mergeCell ref="A9:B9"/>
    <mergeCell ref="A10:A11"/>
    <mergeCell ref="B10:B11"/>
    <mergeCell ref="C10:C11"/>
    <mergeCell ref="D10:D11"/>
    <mergeCell ref="Z7:Z8"/>
    <mergeCell ref="M7:M8"/>
    <mergeCell ref="N7:N8"/>
    <mergeCell ref="O7:O8"/>
    <mergeCell ref="P7:P8"/>
    <mergeCell ref="Q7:Q8"/>
    <mergeCell ref="R7:S7"/>
    <mergeCell ref="T7:U7"/>
    <mergeCell ref="V7:V8"/>
    <mergeCell ref="W7:W8"/>
    <mergeCell ref="X7:X8"/>
    <mergeCell ref="Y7:Y8"/>
    <mergeCell ref="L7:L8"/>
    <mergeCell ref="A7:A8"/>
    <mergeCell ref="B7:B8"/>
    <mergeCell ref="C7:C8"/>
    <mergeCell ref="D7:D8"/>
    <mergeCell ref="E7:E8"/>
    <mergeCell ref="F7:F8"/>
    <mergeCell ref="G7:G8"/>
    <mergeCell ref="H7:H8"/>
    <mergeCell ref="I7:I8"/>
    <mergeCell ref="J7:J8"/>
    <mergeCell ref="K7:K8"/>
    <mergeCell ref="A1:Z1"/>
    <mergeCell ref="A2:Z2"/>
    <mergeCell ref="A3:Z3"/>
    <mergeCell ref="A4:Z4"/>
    <mergeCell ref="B5:X5"/>
    <mergeCell ref="A6:E6"/>
    <mergeCell ref="F6:I6"/>
    <mergeCell ref="K6:M6"/>
    <mergeCell ref="N6:Q6"/>
    <mergeCell ref="R6:U6"/>
  </mergeCells>
  <printOptions horizontalCentered="1"/>
  <pageMargins left="0.59055118110236227" right="0.59055118110236227" top="0.78740157480314965" bottom="0.78740157480314965" header="0.31496062992125984" footer="0.39370078740157483"/>
  <pageSetup paperSize="5" scale="40" orientation="landscape" r:id="rId1"/>
  <headerFooter>
    <oddFooter>&amp;R&amp;P de &amp;N
&amp;D
PAC 2018. 1ra. Modificicación.
Marzo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4981D"/>
    <pageSetUpPr fitToPage="1"/>
  </sheetPr>
  <dimension ref="A1:AB51"/>
  <sheetViews>
    <sheetView view="pageBreakPreview" zoomScaleNormal="100" zoomScaleSheetLayoutView="100" zoomScalePageLayoutView="40" workbookViewId="0">
      <selection sqref="A1:Z1"/>
    </sheetView>
  </sheetViews>
  <sheetFormatPr baseColWidth="10" defaultRowHeight="15" x14ac:dyDescent="0.25"/>
  <cols>
    <col min="1" max="1" width="4.88671875" style="223" customWidth="1"/>
    <col min="2" max="2" width="32.6640625" style="223" customWidth="1"/>
    <col min="3" max="3" width="9.88671875" style="223" customWidth="1"/>
    <col min="4" max="4" width="9.6640625" style="223" customWidth="1"/>
    <col min="5" max="5" width="12.5546875" style="223" customWidth="1"/>
    <col min="6" max="6" width="12.88671875" style="223" customWidth="1"/>
    <col min="7" max="7" width="9.88671875" style="223" customWidth="1"/>
    <col min="8" max="8" width="12.6640625" style="223" customWidth="1"/>
    <col min="9" max="9" width="15.44140625" style="223" customWidth="1"/>
    <col min="10" max="10" width="11.5546875" style="223" customWidth="1"/>
    <col min="11" max="11" width="18" style="223" customWidth="1"/>
    <col min="12" max="12" width="11.5546875" style="223" customWidth="1"/>
    <col min="13" max="13" width="18.88671875" style="223" customWidth="1"/>
    <col min="14" max="14" width="11.88671875" style="223" customWidth="1"/>
    <col min="15" max="15" width="11.5546875" style="223" customWidth="1"/>
    <col min="16" max="16" width="14.44140625" style="223" customWidth="1"/>
    <col min="17" max="17" width="15.5546875" style="223" customWidth="1"/>
    <col min="18" max="19" width="13.5546875" style="223" customWidth="1"/>
    <col min="20" max="21" width="11.6640625" style="223" customWidth="1"/>
    <col min="22" max="24" width="15.109375" style="318" customWidth="1"/>
    <col min="25" max="25" width="14" style="223" customWidth="1"/>
    <col min="26" max="26" width="16.5546875" style="223" customWidth="1"/>
    <col min="27" max="27" width="15" style="297" bestFit="1" customWidth="1"/>
    <col min="28" max="184" width="11.5546875" style="223"/>
    <col min="185" max="185" width="4" style="223" bestFit="1" customWidth="1"/>
    <col min="186" max="186" width="32.6640625" style="223" customWidth="1"/>
    <col min="187" max="187" width="9.88671875" style="223" customWidth="1"/>
    <col min="188" max="188" width="9.6640625" style="223" customWidth="1"/>
    <col min="189" max="189" width="12.44140625" style="223" customWidth="1"/>
    <col min="190" max="190" width="12.88671875" style="223" customWidth="1"/>
    <col min="191" max="191" width="9.88671875" style="223" customWidth="1"/>
    <col min="192" max="192" width="12.6640625" style="223" customWidth="1"/>
    <col min="193" max="193" width="14.109375" style="223" customWidth="1"/>
    <col min="194" max="196" width="11.5546875" style="223" customWidth="1"/>
    <col min="197" max="197" width="13.109375" style="223" customWidth="1"/>
    <col min="198" max="201" width="11.5546875" style="223" customWidth="1"/>
    <col min="202" max="202" width="12.6640625" style="223" bestFit="1" customWidth="1"/>
    <col min="203" max="203" width="15.5546875" style="223" customWidth="1"/>
    <col min="204" max="205" width="11.5546875" style="223" customWidth="1"/>
    <col min="206" max="206" width="15.5546875" style="223" customWidth="1"/>
    <col min="207" max="207" width="13.33203125" style="223" bestFit="1" customWidth="1"/>
    <col min="208" max="208" width="12.6640625" style="223" bestFit="1" customWidth="1"/>
    <col min="209" max="209" width="14" style="223" customWidth="1"/>
    <col min="210" max="210" width="18.33203125" style="223" customWidth="1"/>
    <col min="211" max="211" width="11.88671875" style="223" customWidth="1"/>
    <col min="212" max="212" width="11.6640625" style="223" bestFit="1" customWidth="1"/>
    <col min="213" max="440" width="11.5546875" style="223"/>
    <col min="441" max="441" width="4" style="223" bestFit="1" customWidth="1"/>
    <col min="442" max="442" width="32.6640625" style="223" customWidth="1"/>
    <col min="443" max="443" width="9.88671875" style="223" customWidth="1"/>
    <col min="444" max="444" width="9.6640625" style="223" customWidth="1"/>
    <col min="445" max="445" width="12.44140625" style="223" customWidth="1"/>
    <col min="446" max="446" width="12.88671875" style="223" customWidth="1"/>
    <col min="447" max="447" width="9.88671875" style="223" customWidth="1"/>
    <col min="448" max="448" width="12.6640625" style="223" customWidth="1"/>
    <col min="449" max="449" width="14.109375" style="223" customWidth="1"/>
    <col min="450" max="452" width="11.5546875" style="223" customWidth="1"/>
    <col min="453" max="453" width="13.109375" style="223" customWidth="1"/>
    <col min="454" max="457" width="11.5546875" style="223" customWidth="1"/>
    <col min="458" max="458" width="12.6640625" style="223" bestFit="1" customWidth="1"/>
    <col min="459" max="459" width="15.5546875" style="223" customWidth="1"/>
    <col min="460" max="461" width="11.5546875" style="223" customWidth="1"/>
    <col min="462" max="462" width="15.5546875" style="223" customWidth="1"/>
    <col min="463" max="463" width="13.33203125" style="223" bestFit="1" customWidth="1"/>
    <col min="464" max="464" width="12.6640625" style="223" bestFit="1" customWidth="1"/>
    <col min="465" max="465" width="14" style="223" customWidth="1"/>
    <col min="466" max="466" width="18.33203125" style="223" customWidth="1"/>
    <col min="467" max="467" width="11.88671875" style="223" customWidth="1"/>
    <col min="468" max="468" width="11.6640625" style="223" bestFit="1" customWidth="1"/>
    <col min="469" max="696" width="11.5546875" style="223"/>
    <col min="697" max="697" width="4" style="223" bestFit="1" customWidth="1"/>
    <col min="698" max="698" width="32.6640625" style="223" customWidth="1"/>
    <col min="699" max="699" width="9.88671875" style="223" customWidth="1"/>
    <col min="700" max="700" width="9.6640625" style="223" customWidth="1"/>
    <col min="701" max="701" width="12.44140625" style="223" customWidth="1"/>
    <col min="702" max="702" width="12.88671875" style="223" customWidth="1"/>
    <col min="703" max="703" width="9.88671875" style="223" customWidth="1"/>
    <col min="704" max="704" width="12.6640625" style="223" customWidth="1"/>
    <col min="705" max="705" width="14.109375" style="223" customWidth="1"/>
    <col min="706" max="708" width="11.5546875" style="223" customWidth="1"/>
    <col min="709" max="709" width="13.109375" style="223" customWidth="1"/>
    <col min="710" max="713" width="11.5546875" style="223" customWidth="1"/>
    <col min="714" max="714" width="12.6640625" style="223" bestFit="1" customWidth="1"/>
    <col min="715" max="715" width="15.5546875" style="223" customWidth="1"/>
    <col min="716" max="717" width="11.5546875" style="223" customWidth="1"/>
    <col min="718" max="718" width="15.5546875" style="223" customWidth="1"/>
    <col min="719" max="719" width="13.33203125" style="223" bestFit="1" customWidth="1"/>
    <col min="720" max="720" width="12.6640625" style="223" bestFit="1" customWidth="1"/>
    <col min="721" max="721" width="14" style="223" customWidth="1"/>
    <col min="722" max="722" width="18.33203125" style="223" customWidth="1"/>
    <col min="723" max="723" width="11.88671875" style="223" customWidth="1"/>
    <col min="724" max="724" width="11.6640625" style="223" bestFit="1" customWidth="1"/>
    <col min="725" max="952" width="11.5546875" style="223"/>
    <col min="953" max="953" width="4" style="223" bestFit="1" customWidth="1"/>
    <col min="954" max="954" width="32.6640625" style="223" customWidth="1"/>
    <col min="955" max="955" width="9.88671875" style="223" customWidth="1"/>
    <col min="956" max="956" width="9.6640625" style="223" customWidth="1"/>
    <col min="957" max="957" width="12.44140625" style="223" customWidth="1"/>
    <col min="958" max="958" width="12.88671875" style="223" customWidth="1"/>
    <col min="959" max="959" width="9.88671875" style="223" customWidth="1"/>
    <col min="960" max="960" width="12.6640625" style="223" customWidth="1"/>
    <col min="961" max="961" width="14.109375" style="223" customWidth="1"/>
    <col min="962" max="964" width="11.5546875" style="223" customWidth="1"/>
    <col min="965" max="965" width="13.109375" style="223" customWidth="1"/>
    <col min="966" max="969" width="11.5546875" style="223" customWidth="1"/>
    <col min="970" max="970" width="12.6640625" style="223" bestFit="1" customWidth="1"/>
    <col min="971" max="971" width="15.5546875" style="223" customWidth="1"/>
    <col min="972" max="973" width="11.5546875" style="223" customWidth="1"/>
    <col min="974" max="974" width="15.5546875" style="223" customWidth="1"/>
    <col min="975" max="975" width="13.33203125" style="223" bestFit="1" customWidth="1"/>
    <col min="976" max="976" width="12.6640625" style="223" bestFit="1" customWidth="1"/>
    <col min="977" max="977" width="14" style="223" customWidth="1"/>
    <col min="978" max="978" width="18.33203125" style="223" customWidth="1"/>
    <col min="979" max="979" width="11.88671875" style="223" customWidth="1"/>
    <col min="980" max="980" width="11.6640625" style="223" bestFit="1" customWidth="1"/>
    <col min="981" max="1208" width="11.5546875" style="223"/>
    <col min="1209" max="1209" width="4" style="223" bestFit="1" customWidth="1"/>
    <col min="1210" max="1210" width="32.6640625" style="223" customWidth="1"/>
    <col min="1211" max="1211" width="9.88671875" style="223" customWidth="1"/>
    <col min="1212" max="1212" width="9.6640625" style="223" customWidth="1"/>
    <col min="1213" max="1213" width="12.44140625" style="223" customWidth="1"/>
    <col min="1214" max="1214" width="12.88671875" style="223" customWidth="1"/>
    <col min="1215" max="1215" width="9.88671875" style="223" customWidth="1"/>
    <col min="1216" max="1216" width="12.6640625" style="223" customWidth="1"/>
    <col min="1217" max="1217" width="14.109375" style="223" customWidth="1"/>
    <col min="1218" max="1220" width="11.5546875" style="223" customWidth="1"/>
    <col min="1221" max="1221" width="13.109375" style="223" customWidth="1"/>
    <col min="1222" max="1225" width="11.5546875" style="223" customWidth="1"/>
    <col min="1226" max="1226" width="12.6640625" style="223" bestFit="1" customWidth="1"/>
    <col min="1227" max="1227" width="15.5546875" style="223" customWidth="1"/>
    <col min="1228" max="1229" width="11.5546875" style="223" customWidth="1"/>
    <col min="1230" max="1230" width="15.5546875" style="223" customWidth="1"/>
    <col min="1231" max="1231" width="13.33203125" style="223" bestFit="1" customWidth="1"/>
    <col min="1232" max="1232" width="12.6640625" style="223" bestFit="1" customWidth="1"/>
    <col min="1233" max="1233" width="14" style="223" customWidth="1"/>
    <col min="1234" max="1234" width="18.33203125" style="223" customWidth="1"/>
    <col min="1235" max="1235" width="11.88671875" style="223" customWidth="1"/>
    <col min="1236" max="1236" width="11.6640625" style="223" bestFit="1" customWidth="1"/>
    <col min="1237" max="1464" width="11.5546875" style="223"/>
    <col min="1465" max="1465" width="4" style="223" bestFit="1" customWidth="1"/>
    <col min="1466" max="1466" width="32.6640625" style="223" customWidth="1"/>
    <col min="1467" max="1467" width="9.88671875" style="223" customWidth="1"/>
    <col min="1468" max="1468" width="9.6640625" style="223" customWidth="1"/>
    <col min="1469" max="1469" width="12.44140625" style="223" customWidth="1"/>
    <col min="1470" max="1470" width="12.88671875" style="223" customWidth="1"/>
    <col min="1471" max="1471" width="9.88671875" style="223" customWidth="1"/>
    <col min="1472" max="1472" width="12.6640625" style="223" customWidth="1"/>
    <col min="1473" max="1473" width="14.109375" style="223" customWidth="1"/>
    <col min="1474" max="1476" width="11.5546875" style="223" customWidth="1"/>
    <col min="1477" max="1477" width="13.109375" style="223" customWidth="1"/>
    <col min="1478" max="1481" width="11.5546875" style="223" customWidth="1"/>
    <col min="1482" max="1482" width="12.6640625" style="223" bestFit="1" customWidth="1"/>
    <col min="1483" max="1483" width="15.5546875" style="223" customWidth="1"/>
    <col min="1484" max="1485" width="11.5546875" style="223" customWidth="1"/>
    <col min="1486" max="1486" width="15.5546875" style="223" customWidth="1"/>
    <col min="1487" max="1487" width="13.33203125" style="223" bestFit="1" customWidth="1"/>
    <col min="1488" max="1488" width="12.6640625" style="223" bestFit="1" customWidth="1"/>
    <col min="1489" max="1489" width="14" style="223" customWidth="1"/>
    <col min="1490" max="1490" width="18.33203125" style="223" customWidth="1"/>
    <col min="1491" max="1491" width="11.88671875" style="223" customWidth="1"/>
    <col min="1492" max="1492" width="11.6640625" style="223" bestFit="1" customWidth="1"/>
    <col min="1493" max="1720" width="11.5546875" style="223"/>
    <col min="1721" max="1721" width="4" style="223" bestFit="1" customWidth="1"/>
    <col min="1722" max="1722" width="32.6640625" style="223" customWidth="1"/>
    <col min="1723" max="1723" width="9.88671875" style="223" customWidth="1"/>
    <col min="1724" max="1724" width="9.6640625" style="223" customWidth="1"/>
    <col min="1725" max="1725" width="12.44140625" style="223" customWidth="1"/>
    <col min="1726" max="1726" width="12.88671875" style="223" customWidth="1"/>
    <col min="1727" max="1727" width="9.88671875" style="223" customWidth="1"/>
    <col min="1728" max="1728" width="12.6640625" style="223" customWidth="1"/>
    <col min="1729" max="1729" width="14.109375" style="223" customWidth="1"/>
    <col min="1730" max="1732" width="11.5546875" style="223" customWidth="1"/>
    <col min="1733" max="1733" width="13.109375" style="223" customWidth="1"/>
    <col min="1734" max="1737" width="11.5546875" style="223" customWidth="1"/>
    <col min="1738" max="1738" width="12.6640625" style="223" bestFit="1" customWidth="1"/>
    <col min="1739" max="1739" width="15.5546875" style="223" customWidth="1"/>
    <col min="1740" max="1741" width="11.5546875" style="223" customWidth="1"/>
    <col min="1742" max="1742" width="15.5546875" style="223" customWidth="1"/>
    <col min="1743" max="1743" width="13.33203125" style="223" bestFit="1" customWidth="1"/>
    <col min="1744" max="1744" width="12.6640625" style="223" bestFit="1" customWidth="1"/>
    <col min="1745" max="1745" width="14" style="223" customWidth="1"/>
    <col min="1746" max="1746" width="18.33203125" style="223" customWidth="1"/>
    <col min="1747" max="1747" width="11.88671875" style="223" customWidth="1"/>
    <col min="1748" max="1748" width="11.6640625" style="223" bestFit="1" customWidth="1"/>
    <col min="1749" max="1976" width="11.5546875" style="223"/>
    <col min="1977" max="1977" width="4" style="223" bestFit="1" customWidth="1"/>
    <col min="1978" max="1978" width="32.6640625" style="223" customWidth="1"/>
    <col min="1979" max="1979" width="9.88671875" style="223" customWidth="1"/>
    <col min="1980" max="1980" width="9.6640625" style="223" customWidth="1"/>
    <col min="1981" max="1981" width="12.44140625" style="223" customWidth="1"/>
    <col min="1982" max="1982" width="12.88671875" style="223" customWidth="1"/>
    <col min="1983" max="1983" width="9.88671875" style="223" customWidth="1"/>
    <col min="1984" max="1984" width="12.6640625" style="223" customWidth="1"/>
    <col min="1985" max="1985" width="14.109375" style="223" customWidth="1"/>
    <col min="1986" max="1988" width="11.5546875" style="223" customWidth="1"/>
    <col min="1989" max="1989" width="13.109375" style="223" customWidth="1"/>
    <col min="1990" max="1993" width="11.5546875" style="223" customWidth="1"/>
    <col min="1994" max="1994" width="12.6640625" style="223" bestFit="1" customWidth="1"/>
    <col min="1995" max="1995" width="15.5546875" style="223" customWidth="1"/>
    <col min="1996" max="1997" width="11.5546875" style="223" customWidth="1"/>
    <col min="1998" max="1998" width="15.5546875" style="223" customWidth="1"/>
    <col min="1999" max="1999" width="13.33203125" style="223" bestFit="1" customWidth="1"/>
    <col min="2000" max="2000" width="12.6640625" style="223" bestFit="1" customWidth="1"/>
    <col min="2001" max="2001" width="14" style="223" customWidth="1"/>
    <col min="2002" max="2002" width="18.33203125" style="223" customWidth="1"/>
    <col min="2003" max="2003" width="11.88671875" style="223" customWidth="1"/>
    <col min="2004" max="2004" width="11.6640625" style="223" bestFit="1" customWidth="1"/>
    <col min="2005" max="2232" width="11.5546875" style="223"/>
    <col min="2233" max="2233" width="4" style="223" bestFit="1" customWidth="1"/>
    <col min="2234" max="2234" width="32.6640625" style="223" customWidth="1"/>
    <col min="2235" max="2235" width="9.88671875" style="223" customWidth="1"/>
    <col min="2236" max="2236" width="9.6640625" style="223" customWidth="1"/>
    <col min="2237" max="2237" width="12.44140625" style="223" customWidth="1"/>
    <col min="2238" max="2238" width="12.88671875" style="223" customWidth="1"/>
    <col min="2239" max="2239" width="9.88671875" style="223" customWidth="1"/>
    <col min="2240" max="2240" width="12.6640625" style="223" customWidth="1"/>
    <col min="2241" max="2241" width="14.109375" style="223" customWidth="1"/>
    <col min="2242" max="2244" width="11.5546875" style="223" customWidth="1"/>
    <col min="2245" max="2245" width="13.109375" style="223" customWidth="1"/>
    <col min="2246" max="2249" width="11.5546875" style="223" customWidth="1"/>
    <col min="2250" max="2250" width="12.6640625" style="223" bestFit="1" customWidth="1"/>
    <col min="2251" max="2251" width="15.5546875" style="223" customWidth="1"/>
    <col min="2252" max="2253" width="11.5546875" style="223" customWidth="1"/>
    <col min="2254" max="2254" width="15.5546875" style="223" customWidth="1"/>
    <col min="2255" max="2255" width="13.33203125" style="223" bestFit="1" customWidth="1"/>
    <col min="2256" max="2256" width="12.6640625" style="223" bestFit="1" customWidth="1"/>
    <col min="2257" max="2257" width="14" style="223" customWidth="1"/>
    <col min="2258" max="2258" width="18.33203125" style="223" customWidth="1"/>
    <col min="2259" max="2259" width="11.88671875" style="223" customWidth="1"/>
    <col min="2260" max="2260" width="11.6640625" style="223" bestFit="1" customWidth="1"/>
    <col min="2261" max="2488" width="11.5546875" style="223"/>
    <col min="2489" max="2489" width="4" style="223" bestFit="1" customWidth="1"/>
    <col min="2490" max="2490" width="32.6640625" style="223" customWidth="1"/>
    <col min="2491" max="2491" width="9.88671875" style="223" customWidth="1"/>
    <col min="2492" max="2492" width="9.6640625" style="223" customWidth="1"/>
    <col min="2493" max="2493" width="12.44140625" style="223" customWidth="1"/>
    <col min="2494" max="2494" width="12.88671875" style="223" customWidth="1"/>
    <col min="2495" max="2495" width="9.88671875" style="223" customWidth="1"/>
    <col min="2496" max="2496" width="12.6640625" style="223" customWidth="1"/>
    <col min="2497" max="2497" width="14.109375" style="223" customWidth="1"/>
    <col min="2498" max="2500" width="11.5546875" style="223" customWidth="1"/>
    <col min="2501" max="2501" width="13.109375" style="223" customWidth="1"/>
    <col min="2502" max="2505" width="11.5546875" style="223" customWidth="1"/>
    <col min="2506" max="2506" width="12.6640625" style="223" bestFit="1" customWidth="1"/>
    <col min="2507" max="2507" width="15.5546875" style="223" customWidth="1"/>
    <col min="2508" max="2509" width="11.5546875" style="223" customWidth="1"/>
    <col min="2510" max="2510" width="15.5546875" style="223" customWidth="1"/>
    <col min="2511" max="2511" width="13.33203125" style="223" bestFit="1" customWidth="1"/>
    <col min="2512" max="2512" width="12.6640625" style="223" bestFit="1" customWidth="1"/>
    <col min="2513" max="2513" width="14" style="223" customWidth="1"/>
    <col min="2514" max="2514" width="18.33203125" style="223" customWidth="1"/>
    <col min="2515" max="2515" width="11.88671875" style="223" customWidth="1"/>
    <col min="2516" max="2516" width="11.6640625" style="223" bestFit="1" customWidth="1"/>
    <col min="2517" max="2744" width="11.5546875" style="223"/>
    <col min="2745" max="2745" width="4" style="223" bestFit="1" customWidth="1"/>
    <col min="2746" max="2746" width="32.6640625" style="223" customWidth="1"/>
    <col min="2747" max="2747" width="9.88671875" style="223" customWidth="1"/>
    <col min="2748" max="2748" width="9.6640625" style="223" customWidth="1"/>
    <col min="2749" max="2749" width="12.44140625" style="223" customWidth="1"/>
    <col min="2750" max="2750" width="12.88671875" style="223" customWidth="1"/>
    <col min="2751" max="2751" width="9.88671875" style="223" customWidth="1"/>
    <col min="2752" max="2752" width="12.6640625" style="223" customWidth="1"/>
    <col min="2753" max="2753" width="14.109375" style="223" customWidth="1"/>
    <col min="2754" max="2756" width="11.5546875" style="223" customWidth="1"/>
    <col min="2757" max="2757" width="13.109375" style="223" customWidth="1"/>
    <col min="2758" max="2761" width="11.5546875" style="223" customWidth="1"/>
    <col min="2762" max="2762" width="12.6640625" style="223" bestFit="1" customWidth="1"/>
    <col min="2763" max="2763" width="15.5546875" style="223" customWidth="1"/>
    <col min="2764" max="2765" width="11.5546875" style="223" customWidth="1"/>
    <col min="2766" max="2766" width="15.5546875" style="223" customWidth="1"/>
    <col min="2767" max="2767" width="13.33203125" style="223" bestFit="1" customWidth="1"/>
    <col min="2768" max="2768" width="12.6640625" style="223" bestFit="1" customWidth="1"/>
    <col min="2769" max="2769" width="14" style="223" customWidth="1"/>
    <col min="2770" max="2770" width="18.33203125" style="223" customWidth="1"/>
    <col min="2771" max="2771" width="11.88671875" style="223" customWidth="1"/>
    <col min="2772" max="2772" width="11.6640625" style="223" bestFit="1" customWidth="1"/>
    <col min="2773" max="3000" width="11.5546875" style="223"/>
    <col min="3001" max="3001" width="4" style="223" bestFit="1" customWidth="1"/>
    <col min="3002" max="3002" width="32.6640625" style="223" customWidth="1"/>
    <col min="3003" max="3003" width="9.88671875" style="223" customWidth="1"/>
    <col min="3004" max="3004" width="9.6640625" style="223" customWidth="1"/>
    <col min="3005" max="3005" width="12.44140625" style="223" customWidth="1"/>
    <col min="3006" max="3006" width="12.88671875" style="223" customWidth="1"/>
    <col min="3007" max="3007" width="9.88671875" style="223" customWidth="1"/>
    <col min="3008" max="3008" width="12.6640625" style="223" customWidth="1"/>
    <col min="3009" max="3009" width="14.109375" style="223" customWidth="1"/>
    <col min="3010" max="3012" width="11.5546875" style="223" customWidth="1"/>
    <col min="3013" max="3013" width="13.109375" style="223" customWidth="1"/>
    <col min="3014" max="3017" width="11.5546875" style="223" customWidth="1"/>
    <col min="3018" max="3018" width="12.6640625" style="223" bestFit="1" customWidth="1"/>
    <col min="3019" max="3019" width="15.5546875" style="223" customWidth="1"/>
    <col min="3020" max="3021" width="11.5546875" style="223" customWidth="1"/>
    <col min="3022" max="3022" width="15.5546875" style="223" customWidth="1"/>
    <col min="3023" max="3023" width="13.33203125" style="223" bestFit="1" customWidth="1"/>
    <col min="3024" max="3024" width="12.6640625" style="223" bestFit="1" customWidth="1"/>
    <col min="3025" max="3025" width="14" style="223" customWidth="1"/>
    <col min="3026" max="3026" width="18.33203125" style="223" customWidth="1"/>
    <col min="3027" max="3027" width="11.88671875" style="223" customWidth="1"/>
    <col min="3028" max="3028" width="11.6640625" style="223" bestFit="1" customWidth="1"/>
    <col min="3029" max="3256" width="11.5546875" style="223"/>
    <col min="3257" max="3257" width="4" style="223" bestFit="1" customWidth="1"/>
    <col min="3258" max="3258" width="32.6640625" style="223" customWidth="1"/>
    <col min="3259" max="3259" width="9.88671875" style="223" customWidth="1"/>
    <col min="3260" max="3260" width="9.6640625" style="223" customWidth="1"/>
    <col min="3261" max="3261" width="12.44140625" style="223" customWidth="1"/>
    <col min="3262" max="3262" width="12.88671875" style="223" customWidth="1"/>
    <col min="3263" max="3263" width="9.88671875" style="223" customWidth="1"/>
    <col min="3264" max="3264" width="12.6640625" style="223" customWidth="1"/>
    <col min="3265" max="3265" width="14.109375" style="223" customWidth="1"/>
    <col min="3266" max="3268" width="11.5546875" style="223" customWidth="1"/>
    <col min="3269" max="3269" width="13.109375" style="223" customWidth="1"/>
    <col min="3270" max="3273" width="11.5546875" style="223" customWidth="1"/>
    <col min="3274" max="3274" width="12.6640625" style="223" bestFit="1" customWidth="1"/>
    <col min="3275" max="3275" width="15.5546875" style="223" customWidth="1"/>
    <col min="3276" max="3277" width="11.5546875" style="223" customWidth="1"/>
    <col min="3278" max="3278" width="15.5546875" style="223" customWidth="1"/>
    <col min="3279" max="3279" width="13.33203125" style="223" bestFit="1" customWidth="1"/>
    <col min="3280" max="3280" width="12.6640625" style="223" bestFit="1" customWidth="1"/>
    <col min="3281" max="3281" width="14" style="223" customWidth="1"/>
    <col min="3282" max="3282" width="18.33203125" style="223" customWidth="1"/>
    <col min="3283" max="3283" width="11.88671875" style="223" customWidth="1"/>
    <col min="3284" max="3284" width="11.6640625" style="223" bestFit="1" customWidth="1"/>
    <col min="3285" max="3512" width="11.5546875" style="223"/>
    <col min="3513" max="3513" width="4" style="223" bestFit="1" customWidth="1"/>
    <col min="3514" max="3514" width="32.6640625" style="223" customWidth="1"/>
    <col min="3515" max="3515" width="9.88671875" style="223" customWidth="1"/>
    <col min="3516" max="3516" width="9.6640625" style="223" customWidth="1"/>
    <col min="3517" max="3517" width="12.44140625" style="223" customWidth="1"/>
    <col min="3518" max="3518" width="12.88671875" style="223" customWidth="1"/>
    <col min="3519" max="3519" width="9.88671875" style="223" customWidth="1"/>
    <col min="3520" max="3520" width="12.6640625" style="223" customWidth="1"/>
    <col min="3521" max="3521" width="14.109375" style="223" customWidth="1"/>
    <col min="3522" max="3524" width="11.5546875" style="223" customWidth="1"/>
    <col min="3525" max="3525" width="13.109375" style="223" customWidth="1"/>
    <col min="3526" max="3529" width="11.5546875" style="223" customWidth="1"/>
    <col min="3530" max="3530" width="12.6640625" style="223" bestFit="1" customWidth="1"/>
    <col min="3531" max="3531" width="15.5546875" style="223" customWidth="1"/>
    <col min="3532" max="3533" width="11.5546875" style="223" customWidth="1"/>
    <col min="3534" max="3534" width="15.5546875" style="223" customWidth="1"/>
    <col min="3535" max="3535" width="13.33203125" style="223" bestFit="1" customWidth="1"/>
    <col min="3536" max="3536" width="12.6640625" style="223" bestFit="1" customWidth="1"/>
    <col min="3537" max="3537" width="14" style="223" customWidth="1"/>
    <col min="3538" max="3538" width="18.33203125" style="223" customWidth="1"/>
    <col min="3539" max="3539" width="11.88671875" style="223" customWidth="1"/>
    <col min="3540" max="3540" width="11.6640625" style="223" bestFit="1" customWidth="1"/>
    <col min="3541" max="3768" width="11.5546875" style="223"/>
    <col min="3769" max="3769" width="4" style="223" bestFit="1" customWidth="1"/>
    <col min="3770" max="3770" width="32.6640625" style="223" customWidth="1"/>
    <col min="3771" max="3771" width="9.88671875" style="223" customWidth="1"/>
    <col min="3772" max="3772" width="9.6640625" style="223" customWidth="1"/>
    <col min="3773" max="3773" width="12.44140625" style="223" customWidth="1"/>
    <col min="3774" max="3774" width="12.88671875" style="223" customWidth="1"/>
    <col min="3775" max="3775" width="9.88671875" style="223" customWidth="1"/>
    <col min="3776" max="3776" width="12.6640625" style="223" customWidth="1"/>
    <col min="3777" max="3777" width="14.109375" style="223" customWidth="1"/>
    <col min="3778" max="3780" width="11.5546875" style="223" customWidth="1"/>
    <col min="3781" max="3781" width="13.109375" style="223" customWidth="1"/>
    <col min="3782" max="3785" width="11.5546875" style="223" customWidth="1"/>
    <col min="3786" max="3786" width="12.6640625" style="223" bestFit="1" customWidth="1"/>
    <col min="3787" max="3787" width="15.5546875" style="223" customWidth="1"/>
    <col min="3788" max="3789" width="11.5546875" style="223" customWidth="1"/>
    <col min="3790" max="3790" width="15.5546875" style="223" customWidth="1"/>
    <col min="3791" max="3791" width="13.33203125" style="223" bestFit="1" customWidth="1"/>
    <col min="3792" max="3792" width="12.6640625" style="223" bestFit="1" customWidth="1"/>
    <col min="3793" max="3793" width="14" style="223" customWidth="1"/>
    <col min="3794" max="3794" width="18.33203125" style="223" customWidth="1"/>
    <col min="3795" max="3795" width="11.88671875" style="223" customWidth="1"/>
    <col min="3796" max="3796" width="11.6640625" style="223" bestFit="1" customWidth="1"/>
    <col min="3797" max="4024" width="11.5546875" style="223"/>
    <col min="4025" max="4025" width="4" style="223" bestFit="1" customWidth="1"/>
    <col min="4026" max="4026" width="32.6640625" style="223" customWidth="1"/>
    <col min="4027" max="4027" width="9.88671875" style="223" customWidth="1"/>
    <col min="4028" max="4028" width="9.6640625" style="223" customWidth="1"/>
    <col min="4029" max="4029" width="12.44140625" style="223" customWidth="1"/>
    <col min="4030" max="4030" width="12.88671875" style="223" customWidth="1"/>
    <col min="4031" max="4031" width="9.88671875" style="223" customWidth="1"/>
    <col min="4032" max="4032" width="12.6640625" style="223" customWidth="1"/>
    <col min="4033" max="4033" width="14.109375" style="223" customWidth="1"/>
    <col min="4034" max="4036" width="11.5546875" style="223" customWidth="1"/>
    <col min="4037" max="4037" width="13.109375" style="223" customWidth="1"/>
    <col min="4038" max="4041" width="11.5546875" style="223" customWidth="1"/>
    <col min="4042" max="4042" width="12.6640625" style="223" bestFit="1" customWidth="1"/>
    <col min="4043" max="4043" width="15.5546875" style="223" customWidth="1"/>
    <col min="4044" max="4045" width="11.5546875" style="223" customWidth="1"/>
    <col min="4046" max="4046" width="15.5546875" style="223" customWidth="1"/>
    <col min="4047" max="4047" width="13.33203125" style="223" bestFit="1" customWidth="1"/>
    <col min="4048" max="4048" width="12.6640625" style="223" bestFit="1" customWidth="1"/>
    <col min="4049" max="4049" width="14" style="223" customWidth="1"/>
    <col min="4050" max="4050" width="18.33203125" style="223" customWidth="1"/>
    <col min="4051" max="4051" width="11.88671875" style="223" customWidth="1"/>
    <col min="4052" max="4052" width="11.6640625" style="223" bestFit="1" customWidth="1"/>
    <col min="4053" max="4280" width="11.5546875" style="223"/>
    <col min="4281" max="4281" width="4" style="223" bestFit="1" customWidth="1"/>
    <col min="4282" max="4282" width="32.6640625" style="223" customWidth="1"/>
    <col min="4283" max="4283" width="9.88671875" style="223" customWidth="1"/>
    <col min="4284" max="4284" width="9.6640625" style="223" customWidth="1"/>
    <col min="4285" max="4285" width="12.44140625" style="223" customWidth="1"/>
    <col min="4286" max="4286" width="12.88671875" style="223" customWidth="1"/>
    <col min="4287" max="4287" width="9.88671875" style="223" customWidth="1"/>
    <col min="4288" max="4288" width="12.6640625" style="223" customWidth="1"/>
    <col min="4289" max="4289" width="14.109375" style="223" customWidth="1"/>
    <col min="4290" max="4292" width="11.5546875" style="223" customWidth="1"/>
    <col min="4293" max="4293" width="13.109375" style="223" customWidth="1"/>
    <col min="4294" max="4297" width="11.5546875" style="223" customWidth="1"/>
    <col min="4298" max="4298" width="12.6640625" style="223" bestFit="1" customWidth="1"/>
    <col min="4299" max="4299" width="15.5546875" style="223" customWidth="1"/>
    <col min="4300" max="4301" width="11.5546875" style="223" customWidth="1"/>
    <col min="4302" max="4302" width="15.5546875" style="223" customWidth="1"/>
    <col min="4303" max="4303" width="13.33203125" style="223" bestFit="1" customWidth="1"/>
    <col min="4304" max="4304" width="12.6640625" style="223" bestFit="1" customWidth="1"/>
    <col min="4305" max="4305" width="14" style="223" customWidth="1"/>
    <col min="4306" max="4306" width="18.33203125" style="223" customWidth="1"/>
    <col min="4307" max="4307" width="11.88671875" style="223" customWidth="1"/>
    <col min="4308" max="4308" width="11.6640625" style="223" bestFit="1" customWidth="1"/>
    <col min="4309" max="4536" width="11.5546875" style="223"/>
    <col min="4537" max="4537" width="4" style="223" bestFit="1" customWidth="1"/>
    <col min="4538" max="4538" width="32.6640625" style="223" customWidth="1"/>
    <col min="4539" max="4539" width="9.88671875" style="223" customWidth="1"/>
    <col min="4540" max="4540" width="9.6640625" style="223" customWidth="1"/>
    <col min="4541" max="4541" width="12.44140625" style="223" customWidth="1"/>
    <col min="4542" max="4542" width="12.88671875" style="223" customWidth="1"/>
    <col min="4543" max="4543" width="9.88671875" style="223" customWidth="1"/>
    <col min="4544" max="4544" width="12.6640625" style="223" customWidth="1"/>
    <col min="4545" max="4545" width="14.109375" style="223" customWidth="1"/>
    <col min="4546" max="4548" width="11.5546875" style="223" customWidth="1"/>
    <col min="4549" max="4549" width="13.109375" style="223" customWidth="1"/>
    <col min="4550" max="4553" width="11.5546875" style="223" customWidth="1"/>
    <col min="4554" max="4554" width="12.6640625" style="223" bestFit="1" customWidth="1"/>
    <col min="4555" max="4555" width="15.5546875" style="223" customWidth="1"/>
    <col min="4556" max="4557" width="11.5546875" style="223" customWidth="1"/>
    <col min="4558" max="4558" width="15.5546875" style="223" customWidth="1"/>
    <col min="4559" max="4559" width="13.33203125" style="223" bestFit="1" customWidth="1"/>
    <col min="4560" max="4560" width="12.6640625" style="223" bestFit="1" customWidth="1"/>
    <col min="4561" max="4561" width="14" style="223" customWidth="1"/>
    <col min="4562" max="4562" width="18.33203125" style="223" customWidth="1"/>
    <col min="4563" max="4563" width="11.88671875" style="223" customWidth="1"/>
    <col min="4564" max="4564" width="11.6640625" style="223" bestFit="1" customWidth="1"/>
    <col min="4565" max="4792" width="11.5546875" style="223"/>
    <col min="4793" max="4793" width="4" style="223" bestFit="1" customWidth="1"/>
    <col min="4794" max="4794" width="32.6640625" style="223" customWidth="1"/>
    <col min="4795" max="4795" width="9.88671875" style="223" customWidth="1"/>
    <col min="4796" max="4796" width="9.6640625" style="223" customWidth="1"/>
    <col min="4797" max="4797" width="12.44140625" style="223" customWidth="1"/>
    <col min="4798" max="4798" width="12.88671875" style="223" customWidth="1"/>
    <col min="4799" max="4799" width="9.88671875" style="223" customWidth="1"/>
    <col min="4800" max="4800" width="12.6640625" style="223" customWidth="1"/>
    <col min="4801" max="4801" width="14.109375" style="223" customWidth="1"/>
    <col min="4802" max="4804" width="11.5546875" style="223" customWidth="1"/>
    <col min="4805" max="4805" width="13.109375" style="223" customWidth="1"/>
    <col min="4806" max="4809" width="11.5546875" style="223" customWidth="1"/>
    <col min="4810" max="4810" width="12.6640625" style="223" bestFit="1" customWidth="1"/>
    <col min="4811" max="4811" width="15.5546875" style="223" customWidth="1"/>
    <col min="4812" max="4813" width="11.5546875" style="223" customWidth="1"/>
    <col min="4814" max="4814" width="15.5546875" style="223" customWidth="1"/>
    <col min="4815" max="4815" width="13.33203125" style="223" bestFit="1" customWidth="1"/>
    <col min="4816" max="4816" width="12.6640625" style="223" bestFit="1" customWidth="1"/>
    <col min="4817" max="4817" width="14" style="223" customWidth="1"/>
    <col min="4818" max="4818" width="18.33203125" style="223" customWidth="1"/>
    <col min="4819" max="4819" width="11.88671875" style="223" customWidth="1"/>
    <col min="4820" max="4820" width="11.6640625" style="223" bestFit="1" customWidth="1"/>
    <col min="4821" max="5048" width="11.5546875" style="223"/>
    <col min="5049" max="5049" width="4" style="223" bestFit="1" customWidth="1"/>
    <col min="5050" max="5050" width="32.6640625" style="223" customWidth="1"/>
    <col min="5051" max="5051" width="9.88671875" style="223" customWidth="1"/>
    <col min="5052" max="5052" width="9.6640625" style="223" customWidth="1"/>
    <col min="5053" max="5053" width="12.44140625" style="223" customWidth="1"/>
    <col min="5054" max="5054" width="12.88671875" style="223" customWidth="1"/>
    <col min="5055" max="5055" width="9.88671875" style="223" customWidth="1"/>
    <col min="5056" max="5056" width="12.6640625" style="223" customWidth="1"/>
    <col min="5057" max="5057" width="14.109375" style="223" customWidth="1"/>
    <col min="5058" max="5060" width="11.5546875" style="223" customWidth="1"/>
    <col min="5061" max="5061" width="13.109375" style="223" customWidth="1"/>
    <col min="5062" max="5065" width="11.5546875" style="223" customWidth="1"/>
    <col min="5066" max="5066" width="12.6640625" style="223" bestFit="1" customWidth="1"/>
    <col min="5067" max="5067" width="15.5546875" style="223" customWidth="1"/>
    <col min="5068" max="5069" width="11.5546875" style="223" customWidth="1"/>
    <col min="5070" max="5070" width="15.5546875" style="223" customWidth="1"/>
    <col min="5071" max="5071" width="13.33203125" style="223" bestFit="1" customWidth="1"/>
    <col min="5072" max="5072" width="12.6640625" style="223" bestFit="1" customWidth="1"/>
    <col min="5073" max="5073" width="14" style="223" customWidth="1"/>
    <col min="5074" max="5074" width="18.33203125" style="223" customWidth="1"/>
    <col min="5075" max="5075" width="11.88671875" style="223" customWidth="1"/>
    <col min="5076" max="5076" width="11.6640625" style="223" bestFit="1" customWidth="1"/>
    <col min="5077" max="5304" width="11.5546875" style="223"/>
    <col min="5305" max="5305" width="4" style="223" bestFit="1" customWidth="1"/>
    <col min="5306" max="5306" width="32.6640625" style="223" customWidth="1"/>
    <col min="5307" max="5307" width="9.88671875" style="223" customWidth="1"/>
    <col min="5308" max="5308" width="9.6640625" style="223" customWidth="1"/>
    <col min="5309" max="5309" width="12.44140625" style="223" customWidth="1"/>
    <col min="5310" max="5310" width="12.88671875" style="223" customWidth="1"/>
    <col min="5311" max="5311" width="9.88671875" style="223" customWidth="1"/>
    <col min="5312" max="5312" width="12.6640625" style="223" customWidth="1"/>
    <col min="5313" max="5313" width="14.109375" style="223" customWidth="1"/>
    <col min="5314" max="5316" width="11.5546875" style="223" customWidth="1"/>
    <col min="5317" max="5317" width="13.109375" style="223" customWidth="1"/>
    <col min="5318" max="5321" width="11.5546875" style="223" customWidth="1"/>
    <col min="5322" max="5322" width="12.6640625" style="223" bestFit="1" customWidth="1"/>
    <col min="5323" max="5323" width="15.5546875" style="223" customWidth="1"/>
    <col min="5324" max="5325" width="11.5546875" style="223" customWidth="1"/>
    <col min="5326" max="5326" width="15.5546875" style="223" customWidth="1"/>
    <col min="5327" max="5327" width="13.33203125" style="223" bestFit="1" customWidth="1"/>
    <col min="5328" max="5328" width="12.6640625" style="223" bestFit="1" customWidth="1"/>
    <col min="5329" max="5329" width="14" style="223" customWidth="1"/>
    <col min="5330" max="5330" width="18.33203125" style="223" customWidth="1"/>
    <col min="5331" max="5331" width="11.88671875" style="223" customWidth="1"/>
    <col min="5332" max="5332" width="11.6640625" style="223" bestFit="1" customWidth="1"/>
    <col min="5333" max="5560" width="11.5546875" style="223"/>
    <col min="5561" max="5561" width="4" style="223" bestFit="1" customWidth="1"/>
    <col min="5562" max="5562" width="32.6640625" style="223" customWidth="1"/>
    <col min="5563" max="5563" width="9.88671875" style="223" customWidth="1"/>
    <col min="5564" max="5564" width="9.6640625" style="223" customWidth="1"/>
    <col min="5565" max="5565" width="12.44140625" style="223" customWidth="1"/>
    <col min="5566" max="5566" width="12.88671875" style="223" customWidth="1"/>
    <col min="5567" max="5567" width="9.88671875" style="223" customWidth="1"/>
    <col min="5568" max="5568" width="12.6640625" style="223" customWidth="1"/>
    <col min="5569" max="5569" width="14.109375" style="223" customWidth="1"/>
    <col min="5570" max="5572" width="11.5546875" style="223" customWidth="1"/>
    <col min="5573" max="5573" width="13.109375" style="223" customWidth="1"/>
    <col min="5574" max="5577" width="11.5546875" style="223" customWidth="1"/>
    <col min="5578" max="5578" width="12.6640625" style="223" bestFit="1" customWidth="1"/>
    <col min="5579" max="5579" width="15.5546875" style="223" customWidth="1"/>
    <col min="5580" max="5581" width="11.5546875" style="223" customWidth="1"/>
    <col min="5582" max="5582" width="15.5546875" style="223" customWidth="1"/>
    <col min="5583" max="5583" width="13.33203125" style="223" bestFit="1" customWidth="1"/>
    <col min="5584" max="5584" width="12.6640625" style="223" bestFit="1" customWidth="1"/>
    <col min="5585" max="5585" width="14" style="223" customWidth="1"/>
    <col min="5586" max="5586" width="18.33203125" style="223" customWidth="1"/>
    <col min="5587" max="5587" width="11.88671875" style="223" customWidth="1"/>
    <col min="5588" max="5588" width="11.6640625" style="223" bestFit="1" customWidth="1"/>
    <col min="5589" max="5816" width="11.5546875" style="223"/>
    <col min="5817" max="5817" width="4" style="223" bestFit="1" customWidth="1"/>
    <col min="5818" max="5818" width="32.6640625" style="223" customWidth="1"/>
    <col min="5819" max="5819" width="9.88671875" style="223" customWidth="1"/>
    <col min="5820" max="5820" width="9.6640625" style="223" customWidth="1"/>
    <col min="5821" max="5821" width="12.44140625" style="223" customWidth="1"/>
    <col min="5822" max="5822" width="12.88671875" style="223" customWidth="1"/>
    <col min="5823" max="5823" width="9.88671875" style="223" customWidth="1"/>
    <col min="5824" max="5824" width="12.6640625" style="223" customWidth="1"/>
    <col min="5825" max="5825" width="14.109375" style="223" customWidth="1"/>
    <col min="5826" max="5828" width="11.5546875" style="223" customWidth="1"/>
    <col min="5829" max="5829" width="13.109375" style="223" customWidth="1"/>
    <col min="5830" max="5833" width="11.5546875" style="223" customWidth="1"/>
    <col min="5834" max="5834" width="12.6640625" style="223" bestFit="1" customWidth="1"/>
    <col min="5835" max="5835" width="15.5546875" style="223" customWidth="1"/>
    <col min="5836" max="5837" width="11.5546875" style="223" customWidth="1"/>
    <col min="5838" max="5838" width="15.5546875" style="223" customWidth="1"/>
    <col min="5839" max="5839" width="13.33203125" style="223" bestFit="1" customWidth="1"/>
    <col min="5840" max="5840" width="12.6640625" style="223" bestFit="1" customWidth="1"/>
    <col min="5841" max="5841" width="14" style="223" customWidth="1"/>
    <col min="5842" max="5842" width="18.33203125" style="223" customWidth="1"/>
    <col min="5843" max="5843" width="11.88671875" style="223" customWidth="1"/>
    <col min="5844" max="5844" width="11.6640625" style="223" bestFit="1" customWidth="1"/>
    <col min="5845" max="6072" width="11.5546875" style="223"/>
    <col min="6073" max="6073" width="4" style="223" bestFit="1" customWidth="1"/>
    <col min="6074" max="6074" width="32.6640625" style="223" customWidth="1"/>
    <col min="6075" max="6075" width="9.88671875" style="223" customWidth="1"/>
    <col min="6076" max="6076" width="9.6640625" style="223" customWidth="1"/>
    <col min="6077" max="6077" width="12.44140625" style="223" customWidth="1"/>
    <col min="6078" max="6078" width="12.88671875" style="223" customWidth="1"/>
    <col min="6079" max="6079" width="9.88671875" style="223" customWidth="1"/>
    <col min="6080" max="6080" width="12.6640625" style="223" customWidth="1"/>
    <col min="6081" max="6081" width="14.109375" style="223" customWidth="1"/>
    <col min="6082" max="6084" width="11.5546875" style="223" customWidth="1"/>
    <col min="6085" max="6085" width="13.109375" style="223" customWidth="1"/>
    <col min="6086" max="6089" width="11.5546875" style="223" customWidth="1"/>
    <col min="6090" max="6090" width="12.6640625" style="223" bestFit="1" customWidth="1"/>
    <col min="6091" max="6091" width="15.5546875" style="223" customWidth="1"/>
    <col min="6092" max="6093" width="11.5546875" style="223" customWidth="1"/>
    <col min="6094" max="6094" width="15.5546875" style="223" customWidth="1"/>
    <col min="6095" max="6095" width="13.33203125" style="223" bestFit="1" customWidth="1"/>
    <col min="6096" max="6096" width="12.6640625" style="223" bestFit="1" customWidth="1"/>
    <col min="6097" max="6097" width="14" style="223" customWidth="1"/>
    <col min="6098" max="6098" width="18.33203125" style="223" customWidth="1"/>
    <col min="6099" max="6099" width="11.88671875" style="223" customWidth="1"/>
    <col min="6100" max="6100" width="11.6640625" style="223" bestFit="1" customWidth="1"/>
    <col min="6101" max="6328" width="11.5546875" style="223"/>
    <col min="6329" max="6329" width="4" style="223" bestFit="1" customWidth="1"/>
    <col min="6330" max="6330" width="32.6640625" style="223" customWidth="1"/>
    <col min="6331" max="6331" width="9.88671875" style="223" customWidth="1"/>
    <col min="6332" max="6332" width="9.6640625" style="223" customWidth="1"/>
    <col min="6333" max="6333" width="12.44140625" style="223" customWidth="1"/>
    <col min="6334" max="6334" width="12.88671875" style="223" customWidth="1"/>
    <col min="6335" max="6335" width="9.88671875" style="223" customWidth="1"/>
    <col min="6336" max="6336" width="12.6640625" style="223" customWidth="1"/>
    <col min="6337" max="6337" width="14.109375" style="223" customWidth="1"/>
    <col min="6338" max="6340" width="11.5546875" style="223" customWidth="1"/>
    <col min="6341" max="6341" width="13.109375" style="223" customWidth="1"/>
    <col min="6342" max="6345" width="11.5546875" style="223" customWidth="1"/>
    <col min="6346" max="6346" width="12.6640625" style="223" bestFit="1" customWidth="1"/>
    <col min="6347" max="6347" width="15.5546875" style="223" customWidth="1"/>
    <col min="6348" max="6349" width="11.5546875" style="223" customWidth="1"/>
    <col min="6350" max="6350" width="15.5546875" style="223" customWidth="1"/>
    <col min="6351" max="6351" width="13.33203125" style="223" bestFit="1" customWidth="1"/>
    <col min="6352" max="6352" width="12.6640625" style="223" bestFit="1" customWidth="1"/>
    <col min="6353" max="6353" width="14" style="223" customWidth="1"/>
    <col min="6354" max="6354" width="18.33203125" style="223" customWidth="1"/>
    <col min="6355" max="6355" width="11.88671875" style="223" customWidth="1"/>
    <col min="6356" max="6356" width="11.6640625" style="223" bestFit="1" customWidth="1"/>
    <col min="6357" max="6584" width="11.5546875" style="223"/>
    <col min="6585" max="6585" width="4" style="223" bestFit="1" customWidth="1"/>
    <col min="6586" max="6586" width="32.6640625" style="223" customWidth="1"/>
    <col min="6587" max="6587" width="9.88671875" style="223" customWidth="1"/>
    <col min="6588" max="6588" width="9.6640625" style="223" customWidth="1"/>
    <col min="6589" max="6589" width="12.44140625" style="223" customWidth="1"/>
    <col min="6590" max="6590" width="12.88671875" style="223" customWidth="1"/>
    <col min="6591" max="6591" width="9.88671875" style="223" customWidth="1"/>
    <col min="6592" max="6592" width="12.6640625" style="223" customWidth="1"/>
    <col min="6593" max="6593" width="14.109375" style="223" customWidth="1"/>
    <col min="6594" max="6596" width="11.5546875" style="223" customWidth="1"/>
    <col min="6597" max="6597" width="13.109375" style="223" customWidth="1"/>
    <col min="6598" max="6601" width="11.5546875" style="223" customWidth="1"/>
    <col min="6602" max="6602" width="12.6640625" style="223" bestFit="1" customWidth="1"/>
    <col min="6603" max="6603" width="15.5546875" style="223" customWidth="1"/>
    <col min="6604" max="6605" width="11.5546875" style="223" customWidth="1"/>
    <col min="6606" max="6606" width="15.5546875" style="223" customWidth="1"/>
    <col min="6607" max="6607" width="13.33203125" style="223" bestFit="1" customWidth="1"/>
    <col min="6608" max="6608" width="12.6640625" style="223" bestFit="1" customWidth="1"/>
    <col min="6609" max="6609" width="14" style="223" customWidth="1"/>
    <col min="6610" max="6610" width="18.33203125" style="223" customWidth="1"/>
    <col min="6611" max="6611" width="11.88671875" style="223" customWidth="1"/>
    <col min="6612" max="6612" width="11.6640625" style="223" bestFit="1" customWidth="1"/>
    <col min="6613" max="6840" width="11.5546875" style="223"/>
    <col min="6841" max="6841" width="4" style="223" bestFit="1" customWidth="1"/>
    <col min="6842" max="6842" width="32.6640625" style="223" customWidth="1"/>
    <col min="6843" max="6843" width="9.88671875" style="223" customWidth="1"/>
    <col min="6844" max="6844" width="9.6640625" style="223" customWidth="1"/>
    <col min="6845" max="6845" width="12.44140625" style="223" customWidth="1"/>
    <col min="6846" max="6846" width="12.88671875" style="223" customWidth="1"/>
    <col min="6847" max="6847" width="9.88671875" style="223" customWidth="1"/>
    <col min="6848" max="6848" width="12.6640625" style="223" customWidth="1"/>
    <col min="6849" max="6849" width="14.109375" style="223" customWidth="1"/>
    <col min="6850" max="6852" width="11.5546875" style="223" customWidth="1"/>
    <col min="6853" max="6853" width="13.109375" style="223" customWidth="1"/>
    <col min="6854" max="6857" width="11.5546875" style="223" customWidth="1"/>
    <col min="6858" max="6858" width="12.6640625" style="223" bestFit="1" customWidth="1"/>
    <col min="6859" max="6859" width="15.5546875" style="223" customWidth="1"/>
    <col min="6860" max="6861" width="11.5546875" style="223" customWidth="1"/>
    <col min="6862" max="6862" width="15.5546875" style="223" customWidth="1"/>
    <col min="6863" max="6863" width="13.33203125" style="223" bestFit="1" customWidth="1"/>
    <col min="6864" max="6864" width="12.6640625" style="223" bestFit="1" customWidth="1"/>
    <col min="6865" max="6865" width="14" style="223" customWidth="1"/>
    <col min="6866" max="6866" width="18.33203125" style="223" customWidth="1"/>
    <col min="6867" max="6867" width="11.88671875" style="223" customWidth="1"/>
    <col min="6868" max="6868" width="11.6640625" style="223" bestFit="1" customWidth="1"/>
    <col min="6869" max="7096" width="11.5546875" style="223"/>
    <col min="7097" max="7097" width="4" style="223" bestFit="1" customWidth="1"/>
    <col min="7098" max="7098" width="32.6640625" style="223" customWidth="1"/>
    <col min="7099" max="7099" width="9.88671875" style="223" customWidth="1"/>
    <col min="7100" max="7100" width="9.6640625" style="223" customWidth="1"/>
    <col min="7101" max="7101" width="12.44140625" style="223" customWidth="1"/>
    <col min="7102" max="7102" width="12.88671875" style="223" customWidth="1"/>
    <col min="7103" max="7103" width="9.88671875" style="223" customWidth="1"/>
    <col min="7104" max="7104" width="12.6640625" style="223" customWidth="1"/>
    <col min="7105" max="7105" width="14.109375" style="223" customWidth="1"/>
    <col min="7106" max="7108" width="11.5546875" style="223" customWidth="1"/>
    <col min="7109" max="7109" width="13.109375" style="223" customWidth="1"/>
    <col min="7110" max="7113" width="11.5546875" style="223" customWidth="1"/>
    <col min="7114" max="7114" width="12.6640625" style="223" bestFit="1" customWidth="1"/>
    <col min="7115" max="7115" width="15.5546875" style="223" customWidth="1"/>
    <col min="7116" max="7117" width="11.5546875" style="223" customWidth="1"/>
    <col min="7118" max="7118" width="15.5546875" style="223" customWidth="1"/>
    <col min="7119" max="7119" width="13.33203125" style="223" bestFit="1" customWidth="1"/>
    <col min="7120" max="7120" width="12.6640625" style="223" bestFit="1" customWidth="1"/>
    <col min="7121" max="7121" width="14" style="223" customWidth="1"/>
    <col min="7122" max="7122" width="18.33203125" style="223" customWidth="1"/>
    <col min="7123" max="7123" width="11.88671875" style="223" customWidth="1"/>
    <col min="7124" max="7124" width="11.6640625" style="223" bestFit="1" customWidth="1"/>
    <col min="7125" max="7352" width="11.5546875" style="223"/>
    <col min="7353" max="7353" width="4" style="223" bestFit="1" customWidth="1"/>
    <col min="7354" max="7354" width="32.6640625" style="223" customWidth="1"/>
    <col min="7355" max="7355" width="9.88671875" style="223" customWidth="1"/>
    <col min="7356" max="7356" width="9.6640625" style="223" customWidth="1"/>
    <col min="7357" max="7357" width="12.44140625" style="223" customWidth="1"/>
    <col min="7358" max="7358" width="12.88671875" style="223" customWidth="1"/>
    <col min="7359" max="7359" width="9.88671875" style="223" customWidth="1"/>
    <col min="7360" max="7360" width="12.6640625" style="223" customWidth="1"/>
    <col min="7361" max="7361" width="14.109375" style="223" customWidth="1"/>
    <col min="7362" max="7364" width="11.5546875" style="223" customWidth="1"/>
    <col min="7365" max="7365" width="13.109375" style="223" customWidth="1"/>
    <col min="7366" max="7369" width="11.5546875" style="223" customWidth="1"/>
    <col min="7370" max="7370" width="12.6640625" style="223" bestFit="1" customWidth="1"/>
    <col min="7371" max="7371" width="15.5546875" style="223" customWidth="1"/>
    <col min="7372" max="7373" width="11.5546875" style="223" customWidth="1"/>
    <col min="7374" max="7374" width="15.5546875" style="223" customWidth="1"/>
    <col min="7375" max="7375" width="13.33203125" style="223" bestFit="1" customWidth="1"/>
    <col min="7376" max="7376" width="12.6640625" style="223" bestFit="1" customWidth="1"/>
    <col min="7377" max="7377" width="14" style="223" customWidth="1"/>
    <col min="7378" max="7378" width="18.33203125" style="223" customWidth="1"/>
    <col min="7379" max="7379" width="11.88671875" style="223" customWidth="1"/>
    <col min="7380" max="7380" width="11.6640625" style="223" bestFit="1" customWidth="1"/>
    <col min="7381" max="7608" width="11.5546875" style="223"/>
    <col min="7609" max="7609" width="4" style="223" bestFit="1" customWidth="1"/>
    <col min="7610" max="7610" width="32.6640625" style="223" customWidth="1"/>
    <col min="7611" max="7611" width="9.88671875" style="223" customWidth="1"/>
    <col min="7612" max="7612" width="9.6640625" style="223" customWidth="1"/>
    <col min="7613" max="7613" width="12.44140625" style="223" customWidth="1"/>
    <col min="7614" max="7614" width="12.88671875" style="223" customWidth="1"/>
    <col min="7615" max="7615" width="9.88671875" style="223" customWidth="1"/>
    <col min="7616" max="7616" width="12.6640625" style="223" customWidth="1"/>
    <col min="7617" max="7617" width="14.109375" style="223" customWidth="1"/>
    <col min="7618" max="7620" width="11.5546875" style="223" customWidth="1"/>
    <col min="7621" max="7621" width="13.109375" style="223" customWidth="1"/>
    <col min="7622" max="7625" width="11.5546875" style="223" customWidth="1"/>
    <col min="7626" max="7626" width="12.6640625" style="223" bestFit="1" customWidth="1"/>
    <col min="7627" max="7627" width="15.5546875" style="223" customWidth="1"/>
    <col min="7628" max="7629" width="11.5546875" style="223" customWidth="1"/>
    <col min="7630" max="7630" width="15.5546875" style="223" customWidth="1"/>
    <col min="7631" max="7631" width="13.33203125" style="223" bestFit="1" customWidth="1"/>
    <col min="7632" max="7632" width="12.6640625" style="223" bestFit="1" customWidth="1"/>
    <col min="7633" max="7633" width="14" style="223" customWidth="1"/>
    <col min="7634" max="7634" width="18.33203125" style="223" customWidth="1"/>
    <col min="7635" max="7635" width="11.88671875" style="223" customWidth="1"/>
    <col min="7636" max="7636" width="11.6640625" style="223" bestFit="1" customWidth="1"/>
    <col min="7637" max="7864" width="11.5546875" style="223"/>
    <col min="7865" max="7865" width="4" style="223" bestFit="1" customWidth="1"/>
    <col min="7866" max="7866" width="32.6640625" style="223" customWidth="1"/>
    <col min="7867" max="7867" width="9.88671875" style="223" customWidth="1"/>
    <col min="7868" max="7868" width="9.6640625" style="223" customWidth="1"/>
    <col min="7869" max="7869" width="12.44140625" style="223" customWidth="1"/>
    <col min="7870" max="7870" width="12.88671875" style="223" customWidth="1"/>
    <col min="7871" max="7871" width="9.88671875" style="223" customWidth="1"/>
    <col min="7872" max="7872" width="12.6640625" style="223" customWidth="1"/>
    <col min="7873" max="7873" width="14.109375" style="223" customWidth="1"/>
    <col min="7874" max="7876" width="11.5546875" style="223" customWidth="1"/>
    <col min="7877" max="7877" width="13.109375" style="223" customWidth="1"/>
    <col min="7878" max="7881" width="11.5546875" style="223" customWidth="1"/>
    <col min="7882" max="7882" width="12.6640625" style="223" bestFit="1" customWidth="1"/>
    <col min="7883" max="7883" width="15.5546875" style="223" customWidth="1"/>
    <col min="7884" max="7885" width="11.5546875" style="223" customWidth="1"/>
    <col min="7886" max="7886" width="15.5546875" style="223" customWidth="1"/>
    <col min="7887" max="7887" width="13.33203125" style="223" bestFit="1" customWidth="1"/>
    <col min="7888" max="7888" width="12.6640625" style="223" bestFit="1" customWidth="1"/>
    <col min="7889" max="7889" width="14" style="223" customWidth="1"/>
    <col min="7890" max="7890" width="18.33203125" style="223" customWidth="1"/>
    <col min="7891" max="7891" width="11.88671875" style="223" customWidth="1"/>
    <col min="7892" max="7892" width="11.6640625" style="223" bestFit="1" customWidth="1"/>
    <col min="7893" max="8120" width="11.5546875" style="223"/>
    <col min="8121" max="8121" width="4" style="223" bestFit="1" customWidth="1"/>
    <col min="8122" max="8122" width="32.6640625" style="223" customWidth="1"/>
    <col min="8123" max="8123" width="9.88671875" style="223" customWidth="1"/>
    <col min="8124" max="8124" width="9.6640625" style="223" customWidth="1"/>
    <col min="8125" max="8125" width="12.44140625" style="223" customWidth="1"/>
    <col min="8126" max="8126" width="12.88671875" style="223" customWidth="1"/>
    <col min="8127" max="8127" width="9.88671875" style="223" customWidth="1"/>
    <col min="8128" max="8128" width="12.6640625" style="223" customWidth="1"/>
    <col min="8129" max="8129" width="14.109375" style="223" customWidth="1"/>
    <col min="8130" max="8132" width="11.5546875" style="223" customWidth="1"/>
    <col min="8133" max="8133" width="13.109375" style="223" customWidth="1"/>
    <col min="8134" max="8137" width="11.5546875" style="223" customWidth="1"/>
    <col min="8138" max="8138" width="12.6640625" style="223" bestFit="1" customWidth="1"/>
    <col min="8139" max="8139" width="15.5546875" style="223" customWidth="1"/>
    <col min="8140" max="8141" width="11.5546875" style="223" customWidth="1"/>
    <col min="8142" max="8142" width="15.5546875" style="223" customWidth="1"/>
    <col min="8143" max="8143" width="13.33203125" style="223" bestFit="1" customWidth="1"/>
    <col min="8144" max="8144" width="12.6640625" style="223" bestFit="1" customWidth="1"/>
    <col min="8145" max="8145" width="14" style="223" customWidth="1"/>
    <col min="8146" max="8146" width="18.33203125" style="223" customWidth="1"/>
    <col min="8147" max="8147" width="11.88671875" style="223" customWidth="1"/>
    <col min="8148" max="8148" width="11.6640625" style="223" bestFit="1" customWidth="1"/>
    <col min="8149" max="8376" width="11.5546875" style="223"/>
    <col min="8377" max="8377" width="4" style="223" bestFit="1" customWidth="1"/>
    <col min="8378" max="8378" width="32.6640625" style="223" customWidth="1"/>
    <col min="8379" max="8379" width="9.88671875" style="223" customWidth="1"/>
    <col min="8380" max="8380" width="9.6640625" style="223" customWidth="1"/>
    <col min="8381" max="8381" width="12.44140625" style="223" customWidth="1"/>
    <col min="8382" max="8382" width="12.88671875" style="223" customWidth="1"/>
    <col min="8383" max="8383" width="9.88671875" style="223" customWidth="1"/>
    <col min="8384" max="8384" width="12.6640625" style="223" customWidth="1"/>
    <col min="8385" max="8385" width="14.109375" style="223" customWidth="1"/>
    <col min="8386" max="8388" width="11.5546875" style="223" customWidth="1"/>
    <col min="8389" max="8389" width="13.109375" style="223" customWidth="1"/>
    <col min="8390" max="8393" width="11.5546875" style="223" customWidth="1"/>
    <col min="8394" max="8394" width="12.6640625" style="223" bestFit="1" customWidth="1"/>
    <col min="8395" max="8395" width="15.5546875" style="223" customWidth="1"/>
    <col min="8396" max="8397" width="11.5546875" style="223" customWidth="1"/>
    <col min="8398" max="8398" width="15.5546875" style="223" customWidth="1"/>
    <col min="8399" max="8399" width="13.33203125" style="223" bestFit="1" customWidth="1"/>
    <col min="8400" max="8400" width="12.6640625" style="223" bestFit="1" customWidth="1"/>
    <col min="8401" max="8401" width="14" style="223" customWidth="1"/>
    <col min="8402" max="8402" width="18.33203125" style="223" customWidth="1"/>
    <col min="8403" max="8403" width="11.88671875" style="223" customWidth="1"/>
    <col min="8404" max="8404" width="11.6640625" style="223" bestFit="1" customWidth="1"/>
    <col min="8405" max="8632" width="11.5546875" style="223"/>
    <col min="8633" max="8633" width="4" style="223" bestFit="1" customWidth="1"/>
    <col min="8634" max="8634" width="32.6640625" style="223" customWidth="1"/>
    <col min="8635" max="8635" width="9.88671875" style="223" customWidth="1"/>
    <col min="8636" max="8636" width="9.6640625" style="223" customWidth="1"/>
    <col min="8637" max="8637" width="12.44140625" style="223" customWidth="1"/>
    <col min="8638" max="8638" width="12.88671875" style="223" customWidth="1"/>
    <col min="8639" max="8639" width="9.88671875" style="223" customWidth="1"/>
    <col min="8640" max="8640" width="12.6640625" style="223" customWidth="1"/>
    <col min="8641" max="8641" width="14.109375" style="223" customWidth="1"/>
    <col min="8642" max="8644" width="11.5546875" style="223" customWidth="1"/>
    <col min="8645" max="8645" width="13.109375" style="223" customWidth="1"/>
    <col min="8646" max="8649" width="11.5546875" style="223" customWidth="1"/>
    <col min="8650" max="8650" width="12.6640625" style="223" bestFit="1" customWidth="1"/>
    <col min="8651" max="8651" width="15.5546875" style="223" customWidth="1"/>
    <col min="8652" max="8653" width="11.5546875" style="223" customWidth="1"/>
    <col min="8654" max="8654" width="15.5546875" style="223" customWidth="1"/>
    <col min="8655" max="8655" width="13.33203125" style="223" bestFit="1" customWidth="1"/>
    <col min="8656" max="8656" width="12.6640625" style="223" bestFit="1" customWidth="1"/>
    <col min="8657" max="8657" width="14" style="223" customWidth="1"/>
    <col min="8658" max="8658" width="18.33203125" style="223" customWidth="1"/>
    <col min="8659" max="8659" width="11.88671875" style="223" customWidth="1"/>
    <col min="8660" max="8660" width="11.6640625" style="223" bestFit="1" customWidth="1"/>
    <col min="8661" max="8888" width="11.5546875" style="223"/>
    <col min="8889" max="8889" width="4" style="223" bestFit="1" customWidth="1"/>
    <col min="8890" max="8890" width="32.6640625" style="223" customWidth="1"/>
    <col min="8891" max="8891" width="9.88671875" style="223" customWidth="1"/>
    <col min="8892" max="8892" width="9.6640625" style="223" customWidth="1"/>
    <col min="8893" max="8893" width="12.44140625" style="223" customWidth="1"/>
    <col min="8894" max="8894" width="12.88671875" style="223" customWidth="1"/>
    <col min="8895" max="8895" width="9.88671875" style="223" customWidth="1"/>
    <col min="8896" max="8896" width="12.6640625" style="223" customWidth="1"/>
    <col min="8897" max="8897" width="14.109375" style="223" customWidth="1"/>
    <col min="8898" max="8900" width="11.5546875" style="223" customWidth="1"/>
    <col min="8901" max="8901" width="13.109375" style="223" customWidth="1"/>
    <col min="8902" max="8905" width="11.5546875" style="223" customWidth="1"/>
    <col min="8906" max="8906" width="12.6640625" style="223" bestFit="1" customWidth="1"/>
    <col min="8907" max="8907" width="15.5546875" style="223" customWidth="1"/>
    <col min="8908" max="8909" width="11.5546875" style="223" customWidth="1"/>
    <col min="8910" max="8910" width="15.5546875" style="223" customWidth="1"/>
    <col min="8911" max="8911" width="13.33203125" style="223" bestFit="1" customWidth="1"/>
    <col min="8912" max="8912" width="12.6640625" style="223" bestFit="1" customWidth="1"/>
    <col min="8913" max="8913" width="14" style="223" customWidth="1"/>
    <col min="8914" max="8914" width="18.33203125" style="223" customWidth="1"/>
    <col min="8915" max="8915" width="11.88671875" style="223" customWidth="1"/>
    <col min="8916" max="8916" width="11.6640625" style="223" bestFit="1" customWidth="1"/>
    <col min="8917" max="9144" width="11.5546875" style="223"/>
    <col min="9145" max="9145" width="4" style="223" bestFit="1" customWidth="1"/>
    <col min="9146" max="9146" width="32.6640625" style="223" customWidth="1"/>
    <col min="9147" max="9147" width="9.88671875" style="223" customWidth="1"/>
    <col min="9148" max="9148" width="9.6640625" style="223" customWidth="1"/>
    <col min="9149" max="9149" width="12.44140625" style="223" customWidth="1"/>
    <col min="9150" max="9150" width="12.88671875" style="223" customWidth="1"/>
    <col min="9151" max="9151" width="9.88671875" style="223" customWidth="1"/>
    <col min="9152" max="9152" width="12.6640625" style="223" customWidth="1"/>
    <col min="9153" max="9153" width="14.109375" style="223" customWidth="1"/>
    <col min="9154" max="9156" width="11.5546875" style="223" customWidth="1"/>
    <col min="9157" max="9157" width="13.109375" style="223" customWidth="1"/>
    <col min="9158" max="9161" width="11.5546875" style="223" customWidth="1"/>
    <col min="9162" max="9162" width="12.6640625" style="223" bestFit="1" customWidth="1"/>
    <col min="9163" max="9163" width="15.5546875" style="223" customWidth="1"/>
    <col min="9164" max="9165" width="11.5546875" style="223" customWidth="1"/>
    <col min="9166" max="9166" width="15.5546875" style="223" customWidth="1"/>
    <col min="9167" max="9167" width="13.33203125" style="223" bestFit="1" customWidth="1"/>
    <col min="9168" max="9168" width="12.6640625" style="223" bestFit="1" customWidth="1"/>
    <col min="9169" max="9169" width="14" style="223" customWidth="1"/>
    <col min="9170" max="9170" width="18.33203125" style="223" customWidth="1"/>
    <col min="9171" max="9171" width="11.88671875" style="223" customWidth="1"/>
    <col min="9172" max="9172" width="11.6640625" style="223" bestFit="1" customWidth="1"/>
    <col min="9173" max="9400" width="11.5546875" style="223"/>
    <col min="9401" max="9401" width="4" style="223" bestFit="1" customWidth="1"/>
    <col min="9402" max="9402" width="32.6640625" style="223" customWidth="1"/>
    <col min="9403" max="9403" width="9.88671875" style="223" customWidth="1"/>
    <col min="9404" max="9404" width="9.6640625" style="223" customWidth="1"/>
    <col min="9405" max="9405" width="12.44140625" style="223" customWidth="1"/>
    <col min="9406" max="9406" width="12.88671875" style="223" customWidth="1"/>
    <col min="9407" max="9407" width="9.88671875" style="223" customWidth="1"/>
    <col min="9408" max="9408" width="12.6640625" style="223" customWidth="1"/>
    <col min="9409" max="9409" width="14.109375" style="223" customWidth="1"/>
    <col min="9410" max="9412" width="11.5546875" style="223" customWidth="1"/>
    <col min="9413" max="9413" width="13.109375" style="223" customWidth="1"/>
    <col min="9414" max="9417" width="11.5546875" style="223" customWidth="1"/>
    <col min="9418" max="9418" width="12.6640625" style="223" bestFit="1" customWidth="1"/>
    <col min="9419" max="9419" width="15.5546875" style="223" customWidth="1"/>
    <col min="9420" max="9421" width="11.5546875" style="223" customWidth="1"/>
    <col min="9422" max="9422" width="15.5546875" style="223" customWidth="1"/>
    <col min="9423" max="9423" width="13.33203125" style="223" bestFit="1" customWidth="1"/>
    <col min="9424" max="9424" width="12.6640625" style="223" bestFit="1" customWidth="1"/>
    <col min="9425" max="9425" width="14" style="223" customWidth="1"/>
    <col min="9426" max="9426" width="18.33203125" style="223" customWidth="1"/>
    <col min="9427" max="9427" width="11.88671875" style="223" customWidth="1"/>
    <col min="9428" max="9428" width="11.6640625" style="223" bestFit="1" customWidth="1"/>
    <col min="9429" max="9656" width="11.5546875" style="223"/>
    <col min="9657" max="9657" width="4" style="223" bestFit="1" customWidth="1"/>
    <col min="9658" max="9658" width="32.6640625" style="223" customWidth="1"/>
    <col min="9659" max="9659" width="9.88671875" style="223" customWidth="1"/>
    <col min="9660" max="9660" width="9.6640625" style="223" customWidth="1"/>
    <col min="9661" max="9661" width="12.44140625" style="223" customWidth="1"/>
    <col min="9662" max="9662" width="12.88671875" style="223" customWidth="1"/>
    <col min="9663" max="9663" width="9.88671875" style="223" customWidth="1"/>
    <col min="9664" max="9664" width="12.6640625" style="223" customWidth="1"/>
    <col min="9665" max="9665" width="14.109375" style="223" customWidth="1"/>
    <col min="9666" max="9668" width="11.5546875" style="223" customWidth="1"/>
    <col min="9669" max="9669" width="13.109375" style="223" customWidth="1"/>
    <col min="9670" max="9673" width="11.5546875" style="223" customWidth="1"/>
    <col min="9674" max="9674" width="12.6640625" style="223" bestFit="1" customWidth="1"/>
    <col min="9675" max="9675" width="15.5546875" style="223" customWidth="1"/>
    <col min="9676" max="9677" width="11.5546875" style="223" customWidth="1"/>
    <col min="9678" max="9678" width="15.5546875" style="223" customWidth="1"/>
    <col min="9679" max="9679" width="13.33203125" style="223" bestFit="1" customWidth="1"/>
    <col min="9680" max="9680" width="12.6640625" style="223" bestFit="1" customWidth="1"/>
    <col min="9681" max="9681" width="14" style="223" customWidth="1"/>
    <col min="9682" max="9682" width="18.33203125" style="223" customWidth="1"/>
    <col min="9683" max="9683" width="11.88671875" style="223" customWidth="1"/>
    <col min="9684" max="9684" width="11.6640625" style="223" bestFit="1" customWidth="1"/>
    <col min="9685" max="9912" width="11.5546875" style="223"/>
    <col min="9913" max="9913" width="4" style="223" bestFit="1" customWidth="1"/>
    <col min="9914" max="9914" width="32.6640625" style="223" customWidth="1"/>
    <col min="9915" max="9915" width="9.88671875" style="223" customWidth="1"/>
    <col min="9916" max="9916" width="9.6640625" style="223" customWidth="1"/>
    <col min="9917" max="9917" width="12.44140625" style="223" customWidth="1"/>
    <col min="9918" max="9918" width="12.88671875" style="223" customWidth="1"/>
    <col min="9919" max="9919" width="9.88671875" style="223" customWidth="1"/>
    <col min="9920" max="9920" width="12.6640625" style="223" customWidth="1"/>
    <col min="9921" max="9921" width="14.109375" style="223" customWidth="1"/>
    <col min="9922" max="9924" width="11.5546875" style="223" customWidth="1"/>
    <col min="9925" max="9925" width="13.109375" style="223" customWidth="1"/>
    <col min="9926" max="9929" width="11.5546875" style="223" customWidth="1"/>
    <col min="9930" max="9930" width="12.6640625" style="223" bestFit="1" customWidth="1"/>
    <col min="9931" max="9931" width="15.5546875" style="223" customWidth="1"/>
    <col min="9932" max="9933" width="11.5546875" style="223" customWidth="1"/>
    <col min="9934" max="9934" width="15.5546875" style="223" customWidth="1"/>
    <col min="9935" max="9935" width="13.33203125" style="223" bestFit="1" customWidth="1"/>
    <col min="9936" max="9936" width="12.6640625" style="223" bestFit="1" customWidth="1"/>
    <col min="9937" max="9937" width="14" style="223" customWidth="1"/>
    <col min="9938" max="9938" width="18.33203125" style="223" customWidth="1"/>
    <col min="9939" max="9939" width="11.88671875" style="223" customWidth="1"/>
    <col min="9940" max="9940" width="11.6640625" style="223" bestFit="1" customWidth="1"/>
    <col min="9941" max="10168" width="11.5546875" style="223"/>
    <col min="10169" max="10169" width="4" style="223" bestFit="1" customWidth="1"/>
    <col min="10170" max="10170" width="32.6640625" style="223" customWidth="1"/>
    <col min="10171" max="10171" width="9.88671875" style="223" customWidth="1"/>
    <col min="10172" max="10172" width="9.6640625" style="223" customWidth="1"/>
    <col min="10173" max="10173" width="12.44140625" style="223" customWidth="1"/>
    <col min="10174" max="10174" width="12.88671875" style="223" customWidth="1"/>
    <col min="10175" max="10175" width="9.88671875" style="223" customWidth="1"/>
    <col min="10176" max="10176" width="12.6640625" style="223" customWidth="1"/>
    <col min="10177" max="10177" width="14.109375" style="223" customWidth="1"/>
    <col min="10178" max="10180" width="11.5546875" style="223" customWidth="1"/>
    <col min="10181" max="10181" width="13.109375" style="223" customWidth="1"/>
    <col min="10182" max="10185" width="11.5546875" style="223" customWidth="1"/>
    <col min="10186" max="10186" width="12.6640625" style="223" bestFit="1" customWidth="1"/>
    <col min="10187" max="10187" width="15.5546875" style="223" customWidth="1"/>
    <col min="10188" max="10189" width="11.5546875" style="223" customWidth="1"/>
    <col min="10190" max="10190" width="15.5546875" style="223" customWidth="1"/>
    <col min="10191" max="10191" width="13.33203125" style="223" bestFit="1" customWidth="1"/>
    <col min="10192" max="10192" width="12.6640625" style="223" bestFit="1" customWidth="1"/>
    <col min="10193" max="10193" width="14" style="223" customWidth="1"/>
    <col min="10194" max="10194" width="18.33203125" style="223" customWidth="1"/>
    <col min="10195" max="10195" width="11.88671875" style="223" customWidth="1"/>
    <col min="10196" max="10196" width="11.6640625" style="223" bestFit="1" customWidth="1"/>
    <col min="10197" max="10424" width="11.5546875" style="223"/>
    <col min="10425" max="10425" width="4" style="223" bestFit="1" customWidth="1"/>
    <col min="10426" max="10426" width="32.6640625" style="223" customWidth="1"/>
    <col min="10427" max="10427" width="9.88671875" style="223" customWidth="1"/>
    <col min="10428" max="10428" width="9.6640625" style="223" customWidth="1"/>
    <col min="10429" max="10429" width="12.44140625" style="223" customWidth="1"/>
    <col min="10430" max="10430" width="12.88671875" style="223" customWidth="1"/>
    <col min="10431" max="10431" width="9.88671875" style="223" customWidth="1"/>
    <col min="10432" max="10432" width="12.6640625" style="223" customWidth="1"/>
    <col min="10433" max="10433" width="14.109375" style="223" customWidth="1"/>
    <col min="10434" max="10436" width="11.5546875" style="223" customWidth="1"/>
    <col min="10437" max="10437" width="13.109375" style="223" customWidth="1"/>
    <col min="10438" max="10441" width="11.5546875" style="223" customWidth="1"/>
    <col min="10442" max="10442" width="12.6640625" style="223" bestFit="1" customWidth="1"/>
    <col min="10443" max="10443" width="15.5546875" style="223" customWidth="1"/>
    <col min="10444" max="10445" width="11.5546875" style="223" customWidth="1"/>
    <col min="10446" max="10446" width="15.5546875" style="223" customWidth="1"/>
    <col min="10447" max="10447" width="13.33203125" style="223" bestFit="1" customWidth="1"/>
    <col min="10448" max="10448" width="12.6640625" style="223" bestFit="1" customWidth="1"/>
    <col min="10449" max="10449" width="14" style="223" customWidth="1"/>
    <col min="10450" max="10450" width="18.33203125" style="223" customWidth="1"/>
    <col min="10451" max="10451" width="11.88671875" style="223" customWidth="1"/>
    <col min="10452" max="10452" width="11.6640625" style="223" bestFit="1" customWidth="1"/>
    <col min="10453" max="10680" width="11.5546875" style="223"/>
    <col min="10681" max="10681" width="4" style="223" bestFit="1" customWidth="1"/>
    <col min="10682" max="10682" width="32.6640625" style="223" customWidth="1"/>
    <col min="10683" max="10683" width="9.88671875" style="223" customWidth="1"/>
    <col min="10684" max="10684" width="9.6640625" style="223" customWidth="1"/>
    <col min="10685" max="10685" width="12.44140625" style="223" customWidth="1"/>
    <col min="10686" max="10686" width="12.88671875" style="223" customWidth="1"/>
    <col min="10687" max="10687" width="9.88671875" style="223" customWidth="1"/>
    <col min="10688" max="10688" width="12.6640625" style="223" customWidth="1"/>
    <col min="10689" max="10689" width="14.109375" style="223" customWidth="1"/>
    <col min="10690" max="10692" width="11.5546875" style="223" customWidth="1"/>
    <col min="10693" max="10693" width="13.109375" style="223" customWidth="1"/>
    <col min="10694" max="10697" width="11.5546875" style="223" customWidth="1"/>
    <col min="10698" max="10698" width="12.6640625" style="223" bestFit="1" customWidth="1"/>
    <col min="10699" max="10699" width="15.5546875" style="223" customWidth="1"/>
    <col min="10700" max="10701" width="11.5546875" style="223" customWidth="1"/>
    <col min="10702" max="10702" width="15.5546875" style="223" customWidth="1"/>
    <col min="10703" max="10703" width="13.33203125" style="223" bestFit="1" customWidth="1"/>
    <col min="10704" max="10704" width="12.6640625" style="223" bestFit="1" customWidth="1"/>
    <col min="10705" max="10705" width="14" style="223" customWidth="1"/>
    <col min="10706" max="10706" width="18.33203125" style="223" customWidth="1"/>
    <col min="10707" max="10707" width="11.88671875" style="223" customWidth="1"/>
    <col min="10708" max="10708" width="11.6640625" style="223" bestFit="1" customWidth="1"/>
    <col min="10709" max="10936" width="11.5546875" style="223"/>
    <col min="10937" max="10937" width="4" style="223" bestFit="1" customWidth="1"/>
    <col min="10938" max="10938" width="32.6640625" style="223" customWidth="1"/>
    <col min="10939" max="10939" width="9.88671875" style="223" customWidth="1"/>
    <col min="10940" max="10940" width="9.6640625" style="223" customWidth="1"/>
    <col min="10941" max="10941" width="12.44140625" style="223" customWidth="1"/>
    <col min="10942" max="10942" width="12.88671875" style="223" customWidth="1"/>
    <col min="10943" max="10943" width="9.88671875" style="223" customWidth="1"/>
    <col min="10944" max="10944" width="12.6640625" style="223" customWidth="1"/>
    <col min="10945" max="10945" width="14.109375" style="223" customWidth="1"/>
    <col min="10946" max="10948" width="11.5546875" style="223" customWidth="1"/>
    <col min="10949" max="10949" width="13.109375" style="223" customWidth="1"/>
    <col min="10950" max="10953" width="11.5546875" style="223" customWidth="1"/>
    <col min="10954" max="10954" width="12.6640625" style="223" bestFit="1" customWidth="1"/>
    <col min="10955" max="10955" width="15.5546875" style="223" customWidth="1"/>
    <col min="10956" max="10957" width="11.5546875" style="223" customWidth="1"/>
    <col min="10958" max="10958" width="15.5546875" style="223" customWidth="1"/>
    <col min="10959" max="10959" width="13.33203125" style="223" bestFit="1" customWidth="1"/>
    <col min="10960" max="10960" width="12.6640625" style="223" bestFit="1" customWidth="1"/>
    <col min="10961" max="10961" width="14" style="223" customWidth="1"/>
    <col min="10962" max="10962" width="18.33203125" style="223" customWidth="1"/>
    <col min="10963" max="10963" width="11.88671875" style="223" customWidth="1"/>
    <col min="10964" max="10964" width="11.6640625" style="223" bestFit="1" customWidth="1"/>
    <col min="10965" max="11192" width="11.5546875" style="223"/>
    <col min="11193" max="11193" width="4" style="223" bestFit="1" customWidth="1"/>
    <col min="11194" max="11194" width="32.6640625" style="223" customWidth="1"/>
    <col min="11195" max="11195" width="9.88671875" style="223" customWidth="1"/>
    <col min="11196" max="11196" width="9.6640625" style="223" customWidth="1"/>
    <col min="11197" max="11197" width="12.44140625" style="223" customWidth="1"/>
    <col min="11198" max="11198" width="12.88671875" style="223" customWidth="1"/>
    <col min="11199" max="11199" width="9.88671875" style="223" customWidth="1"/>
    <col min="11200" max="11200" width="12.6640625" style="223" customWidth="1"/>
    <col min="11201" max="11201" width="14.109375" style="223" customWidth="1"/>
    <col min="11202" max="11204" width="11.5546875" style="223" customWidth="1"/>
    <col min="11205" max="11205" width="13.109375" style="223" customWidth="1"/>
    <col min="11206" max="11209" width="11.5546875" style="223" customWidth="1"/>
    <col min="11210" max="11210" width="12.6640625" style="223" bestFit="1" customWidth="1"/>
    <col min="11211" max="11211" width="15.5546875" style="223" customWidth="1"/>
    <col min="11212" max="11213" width="11.5546875" style="223" customWidth="1"/>
    <col min="11214" max="11214" width="15.5546875" style="223" customWidth="1"/>
    <col min="11215" max="11215" width="13.33203125" style="223" bestFit="1" customWidth="1"/>
    <col min="11216" max="11216" width="12.6640625" style="223" bestFit="1" customWidth="1"/>
    <col min="11217" max="11217" width="14" style="223" customWidth="1"/>
    <col min="11218" max="11218" width="18.33203125" style="223" customWidth="1"/>
    <col min="11219" max="11219" width="11.88671875" style="223" customWidth="1"/>
    <col min="11220" max="11220" width="11.6640625" style="223" bestFit="1" customWidth="1"/>
    <col min="11221" max="11448" width="11.5546875" style="223"/>
    <col min="11449" max="11449" width="4" style="223" bestFit="1" customWidth="1"/>
    <col min="11450" max="11450" width="32.6640625" style="223" customWidth="1"/>
    <col min="11451" max="11451" width="9.88671875" style="223" customWidth="1"/>
    <col min="11452" max="11452" width="9.6640625" style="223" customWidth="1"/>
    <col min="11453" max="11453" width="12.44140625" style="223" customWidth="1"/>
    <col min="11454" max="11454" width="12.88671875" style="223" customWidth="1"/>
    <col min="11455" max="11455" width="9.88671875" style="223" customWidth="1"/>
    <col min="11456" max="11456" width="12.6640625" style="223" customWidth="1"/>
    <col min="11457" max="11457" width="14.109375" style="223" customWidth="1"/>
    <col min="11458" max="11460" width="11.5546875" style="223" customWidth="1"/>
    <col min="11461" max="11461" width="13.109375" style="223" customWidth="1"/>
    <col min="11462" max="11465" width="11.5546875" style="223" customWidth="1"/>
    <col min="11466" max="11466" width="12.6640625" style="223" bestFit="1" customWidth="1"/>
    <col min="11467" max="11467" width="15.5546875" style="223" customWidth="1"/>
    <col min="11468" max="11469" width="11.5546875" style="223" customWidth="1"/>
    <col min="11470" max="11470" width="15.5546875" style="223" customWidth="1"/>
    <col min="11471" max="11471" width="13.33203125" style="223" bestFit="1" customWidth="1"/>
    <col min="11472" max="11472" width="12.6640625" style="223" bestFit="1" customWidth="1"/>
    <col min="11473" max="11473" width="14" style="223" customWidth="1"/>
    <col min="11474" max="11474" width="18.33203125" style="223" customWidth="1"/>
    <col min="11475" max="11475" width="11.88671875" style="223" customWidth="1"/>
    <col min="11476" max="11476" width="11.6640625" style="223" bestFit="1" customWidth="1"/>
    <col min="11477" max="11704" width="11.5546875" style="223"/>
    <col min="11705" max="11705" width="4" style="223" bestFit="1" customWidth="1"/>
    <col min="11706" max="11706" width="32.6640625" style="223" customWidth="1"/>
    <col min="11707" max="11707" width="9.88671875" style="223" customWidth="1"/>
    <col min="11708" max="11708" width="9.6640625" style="223" customWidth="1"/>
    <col min="11709" max="11709" width="12.44140625" style="223" customWidth="1"/>
    <col min="11710" max="11710" width="12.88671875" style="223" customWidth="1"/>
    <col min="11711" max="11711" width="9.88671875" style="223" customWidth="1"/>
    <col min="11712" max="11712" width="12.6640625" style="223" customWidth="1"/>
    <col min="11713" max="11713" width="14.109375" style="223" customWidth="1"/>
    <col min="11714" max="11716" width="11.5546875" style="223" customWidth="1"/>
    <col min="11717" max="11717" width="13.109375" style="223" customWidth="1"/>
    <col min="11718" max="11721" width="11.5546875" style="223" customWidth="1"/>
    <col min="11722" max="11722" width="12.6640625" style="223" bestFit="1" customWidth="1"/>
    <col min="11723" max="11723" width="15.5546875" style="223" customWidth="1"/>
    <col min="11724" max="11725" width="11.5546875" style="223" customWidth="1"/>
    <col min="11726" max="11726" width="15.5546875" style="223" customWidth="1"/>
    <col min="11727" max="11727" width="13.33203125" style="223" bestFit="1" customWidth="1"/>
    <col min="11728" max="11728" width="12.6640625" style="223" bestFit="1" customWidth="1"/>
    <col min="11729" max="11729" width="14" style="223" customWidth="1"/>
    <col min="11730" max="11730" width="18.33203125" style="223" customWidth="1"/>
    <col min="11731" max="11731" width="11.88671875" style="223" customWidth="1"/>
    <col min="11732" max="11732" width="11.6640625" style="223" bestFit="1" customWidth="1"/>
    <col min="11733" max="11960" width="11.5546875" style="223"/>
    <col min="11961" max="11961" width="4" style="223" bestFit="1" customWidth="1"/>
    <col min="11962" max="11962" width="32.6640625" style="223" customWidth="1"/>
    <col min="11963" max="11963" width="9.88671875" style="223" customWidth="1"/>
    <col min="11964" max="11964" width="9.6640625" style="223" customWidth="1"/>
    <col min="11965" max="11965" width="12.44140625" style="223" customWidth="1"/>
    <col min="11966" max="11966" width="12.88671875" style="223" customWidth="1"/>
    <col min="11967" max="11967" width="9.88671875" style="223" customWidth="1"/>
    <col min="11968" max="11968" width="12.6640625" style="223" customWidth="1"/>
    <col min="11969" max="11969" width="14.109375" style="223" customWidth="1"/>
    <col min="11970" max="11972" width="11.5546875" style="223" customWidth="1"/>
    <col min="11973" max="11973" width="13.109375" style="223" customWidth="1"/>
    <col min="11974" max="11977" width="11.5546875" style="223" customWidth="1"/>
    <col min="11978" max="11978" width="12.6640625" style="223" bestFit="1" customWidth="1"/>
    <col min="11979" max="11979" width="15.5546875" style="223" customWidth="1"/>
    <col min="11980" max="11981" width="11.5546875" style="223" customWidth="1"/>
    <col min="11982" max="11982" width="15.5546875" style="223" customWidth="1"/>
    <col min="11983" max="11983" width="13.33203125" style="223" bestFit="1" customWidth="1"/>
    <col min="11984" max="11984" width="12.6640625" style="223" bestFit="1" customWidth="1"/>
    <col min="11985" max="11985" width="14" style="223" customWidth="1"/>
    <col min="11986" max="11986" width="18.33203125" style="223" customWidth="1"/>
    <col min="11987" max="11987" width="11.88671875" style="223" customWidth="1"/>
    <col min="11988" max="11988" width="11.6640625" style="223" bestFit="1" customWidth="1"/>
    <col min="11989" max="12216" width="11.5546875" style="223"/>
    <col min="12217" max="12217" width="4" style="223" bestFit="1" customWidth="1"/>
    <col min="12218" max="12218" width="32.6640625" style="223" customWidth="1"/>
    <col min="12219" max="12219" width="9.88671875" style="223" customWidth="1"/>
    <col min="12220" max="12220" width="9.6640625" style="223" customWidth="1"/>
    <col min="12221" max="12221" width="12.44140625" style="223" customWidth="1"/>
    <col min="12222" max="12222" width="12.88671875" style="223" customWidth="1"/>
    <col min="12223" max="12223" width="9.88671875" style="223" customWidth="1"/>
    <col min="12224" max="12224" width="12.6640625" style="223" customWidth="1"/>
    <col min="12225" max="12225" width="14.109375" style="223" customWidth="1"/>
    <col min="12226" max="12228" width="11.5546875" style="223" customWidth="1"/>
    <col min="12229" max="12229" width="13.109375" style="223" customWidth="1"/>
    <col min="12230" max="12233" width="11.5546875" style="223" customWidth="1"/>
    <col min="12234" max="12234" width="12.6640625" style="223" bestFit="1" customWidth="1"/>
    <col min="12235" max="12235" width="15.5546875" style="223" customWidth="1"/>
    <col min="12236" max="12237" width="11.5546875" style="223" customWidth="1"/>
    <col min="12238" max="12238" width="15.5546875" style="223" customWidth="1"/>
    <col min="12239" max="12239" width="13.33203125" style="223" bestFit="1" customWidth="1"/>
    <col min="12240" max="12240" width="12.6640625" style="223" bestFit="1" customWidth="1"/>
    <col min="12241" max="12241" width="14" style="223" customWidth="1"/>
    <col min="12242" max="12242" width="18.33203125" style="223" customWidth="1"/>
    <col min="12243" max="12243" width="11.88671875" style="223" customWidth="1"/>
    <col min="12244" max="12244" width="11.6640625" style="223" bestFit="1" customWidth="1"/>
    <col min="12245" max="12472" width="11.5546875" style="223"/>
    <col min="12473" max="12473" width="4" style="223" bestFit="1" customWidth="1"/>
    <col min="12474" max="12474" width="32.6640625" style="223" customWidth="1"/>
    <col min="12475" max="12475" width="9.88671875" style="223" customWidth="1"/>
    <col min="12476" max="12476" width="9.6640625" style="223" customWidth="1"/>
    <col min="12477" max="12477" width="12.44140625" style="223" customWidth="1"/>
    <col min="12478" max="12478" width="12.88671875" style="223" customWidth="1"/>
    <col min="12479" max="12479" width="9.88671875" style="223" customWidth="1"/>
    <col min="12480" max="12480" width="12.6640625" style="223" customWidth="1"/>
    <col min="12481" max="12481" width="14.109375" style="223" customWidth="1"/>
    <col min="12482" max="12484" width="11.5546875" style="223" customWidth="1"/>
    <col min="12485" max="12485" width="13.109375" style="223" customWidth="1"/>
    <col min="12486" max="12489" width="11.5546875" style="223" customWidth="1"/>
    <col min="12490" max="12490" width="12.6640625" style="223" bestFit="1" customWidth="1"/>
    <col min="12491" max="12491" width="15.5546875" style="223" customWidth="1"/>
    <col min="12492" max="12493" width="11.5546875" style="223" customWidth="1"/>
    <col min="12494" max="12494" width="15.5546875" style="223" customWidth="1"/>
    <col min="12495" max="12495" width="13.33203125" style="223" bestFit="1" customWidth="1"/>
    <col min="12496" max="12496" width="12.6640625" style="223" bestFit="1" customWidth="1"/>
    <col min="12497" max="12497" width="14" style="223" customWidth="1"/>
    <col min="12498" max="12498" width="18.33203125" style="223" customWidth="1"/>
    <col min="12499" max="12499" width="11.88671875" style="223" customWidth="1"/>
    <col min="12500" max="12500" width="11.6640625" style="223" bestFit="1" customWidth="1"/>
    <col min="12501" max="12728" width="11.5546875" style="223"/>
    <col min="12729" max="12729" width="4" style="223" bestFit="1" customWidth="1"/>
    <col min="12730" max="12730" width="32.6640625" style="223" customWidth="1"/>
    <col min="12731" max="12731" width="9.88671875" style="223" customWidth="1"/>
    <col min="12732" max="12732" width="9.6640625" style="223" customWidth="1"/>
    <col min="12733" max="12733" width="12.44140625" style="223" customWidth="1"/>
    <col min="12734" max="12734" width="12.88671875" style="223" customWidth="1"/>
    <col min="12735" max="12735" width="9.88671875" style="223" customWidth="1"/>
    <col min="12736" max="12736" width="12.6640625" style="223" customWidth="1"/>
    <col min="12737" max="12737" width="14.109375" style="223" customWidth="1"/>
    <col min="12738" max="12740" width="11.5546875" style="223" customWidth="1"/>
    <col min="12741" max="12741" width="13.109375" style="223" customWidth="1"/>
    <col min="12742" max="12745" width="11.5546875" style="223" customWidth="1"/>
    <col min="12746" max="12746" width="12.6640625" style="223" bestFit="1" customWidth="1"/>
    <col min="12747" max="12747" width="15.5546875" style="223" customWidth="1"/>
    <col min="12748" max="12749" width="11.5546875" style="223" customWidth="1"/>
    <col min="12750" max="12750" width="15.5546875" style="223" customWidth="1"/>
    <col min="12751" max="12751" width="13.33203125" style="223" bestFit="1" customWidth="1"/>
    <col min="12752" max="12752" width="12.6640625" style="223" bestFit="1" customWidth="1"/>
    <col min="12753" max="12753" width="14" style="223" customWidth="1"/>
    <col min="12754" max="12754" width="18.33203125" style="223" customWidth="1"/>
    <col min="12755" max="12755" width="11.88671875" style="223" customWidth="1"/>
    <col min="12756" max="12756" width="11.6640625" style="223" bestFit="1" customWidth="1"/>
    <col min="12757" max="12984" width="11.5546875" style="223"/>
    <col min="12985" max="12985" width="4" style="223" bestFit="1" customWidth="1"/>
    <col min="12986" max="12986" width="32.6640625" style="223" customWidth="1"/>
    <col min="12987" max="12987" width="9.88671875" style="223" customWidth="1"/>
    <col min="12988" max="12988" width="9.6640625" style="223" customWidth="1"/>
    <col min="12989" max="12989" width="12.44140625" style="223" customWidth="1"/>
    <col min="12990" max="12990" width="12.88671875" style="223" customWidth="1"/>
    <col min="12991" max="12991" width="9.88671875" style="223" customWidth="1"/>
    <col min="12992" max="12992" width="12.6640625" style="223" customWidth="1"/>
    <col min="12993" max="12993" width="14.109375" style="223" customWidth="1"/>
    <col min="12994" max="12996" width="11.5546875" style="223" customWidth="1"/>
    <col min="12997" max="12997" width="13.109375" style="223" customWidth="1"/>
    <col min="12998" max="13001" width="11.5546875" style="223" customWidth="1"/>
    <col min="13002" max="13002" width="12.6640625" style="223" bestFit="1" customWidth="1"/>
    <col min="13003" max="13003" width="15.5546875" style="223" customWidth="1"/>
    <col min="13004" max="13005" width="11.5546875" style="223" customWidth="1"/>
    <col min="13006" max="13006" width="15.5546875" style="223" customWidth="1"/>
    <col min="13007" max="13007" width="13.33203125" style="223" bestFit="1" customWidth="1"/>
    <col min="13008" max="13008" width="12.6640625" style="223" bestFit="1" customWidth="1"/>
    <col min="13009" max="13009" width="14" style="223" customWidth="1"/>
    <col min="13010" max="13010" width="18.33203125" style="223" customWidth="1"/>
    <col min="13011" max="13011" width="11.88671875" style="223" customWidth="1"/>
    <col min="13012" max="13012" width="11.6640625" style="223" bestFit="1" customWidth="1"/>
    <col min="13013" max="13240" width="11.5546875" style="223"/>
    <col min="13241" max="13241" width="4" style="223" bestFit="1" customWidth="1"/>
    <col min="13242" max="13242" width="32.6640625" style="223" customWidth="1"/>
    <col min="13243" max="13243" width="9.88671875" style="223" customWidth="1"/>
    <col min="13244" max="13244" width="9.6640625" style="223" customWidth="1"/>
    <col min="13245" max="13245" width="12.44140625" style="223" customWidth="1"/>
    <col min="13246" max="13246" width="12.88671875" style="223" customWidth="1"/>
    <col min="13247" max="13247" width="9.88671875" style="223" customWidth="1"/>
    <col min="13248" max="13248" width="12.6640625" style="223" customWidth="1"/>
    <col min="13249" max="13249" width="14.109375" style="223" customWidth="1"/>
    <col min="13250" max="13252" width="11.5546875" style="223" customWidth="1"/>
    <col min="13253" max="13253" width="13.109375" style="223" customWidth="1"/>
    <col min="13254" max="13257" width="11.5546875" style="223" customWidth="1"/>
    <col min="13258" max="13258" width="12.6640625" style="223" bestFit="1" customWidth="1"/>
    <col min="13259" max="13259" width="15.5546875" style="223" customWidth="1"/>
    <col min="13260" max="13261" width="11.5546875" style="223" customWidth="1"/>
    <col min="13262" max="13262" width="15.5546875" style="223" customWidth="1"/>
    <col min="13263" max="13263" width="13.33203125" style="223" bestFit="1" customWidth="1"/>
    <col min="13264" max="13264" width="12.6640625" style="223" bestFit="1" customWidth="1"/>
    <col min="13265" max="13265" width="14" style="223" customWidth="1"/>
    <col min="13266" max="13266" width="18.33203125" style="223" customWidth="1"/>
    <col min="13267" max="13267" width="11.88671875" style="223" customWidth="1"/>
    <col min="13268" max="13268" width="11.6640625" style="223" bestFit="1" customWidth="1"/>
    <col min="13269" max="13496" width="11.5546875" style="223"/>
    <col min="13497" max="13497" width="4" style="223" bestFit="1" customWidth="1"/>
    <col min="13498" max="13498" width="32.6640625" style="223" customWidth="1"/>
    <col min="13499" max="13499" width="9.88671875" style="223" customWidth="1"/>
    <col min="13500" max="13500" width="9.6640625" style="223" customWidth="1"/>
    <col min="13501" max="13501" width="12.44140625" style="223" customWidth="1"/>
    <col min="13502" max="13502" width="12.88671875" style="223" customWidth="1"/>
    <col min="13503" max="13503" width="9.88671875" style="223" customWidth="1"/>
    <col min="13504" max="13504" width="12.6640625" style="223" customWidth="1"/>
    <col min="13505" max="13505" width="14.109375" style="223" customWidth="1"/>
    <col min="13506" max="13508" width="11.5546875" style="223" customWidth="1"/>
    <col min="13509" max="13509" width="13.109375" style="223" customWidth="1"/>
    <col min="13510" max="13513" width="11.5546875" style="223" customWidth="1"/>
    <col min="13514" max="13514" width="12.6640625" style="223" bestFit="1" customWidth="1"/>
    <col min="13515" max="13515" width="15.5546875" style="223" customWidth="1"/>
    <col min="13516" max="13517" width="11.5546875" style="223" customWidth="1"/>
    <col min="13518" max="13518" width="15.5546875" style="223" customWidth="1"/>
    <col min="13519" max="13519" width="13.33203125" style="223" bestFit="1" customWidth="1"/>
    <col min="13520" max="13520" width="12.6640625" style="223" bestFit="1" customWidth="1"/>
    <col min="13521" max="13521" width="14" style="223" customWidth="1"/>
    <col min="13522" max="13522" width="18.33203125" style="223" customWidth="1"/>
    <col min="13523" max="13523" width="11.88671875" style="223" customWidth="1"/>
    <col min="13524" max="13524" width="11.6640625" style="223" bestFit="1" customWidth="1"/>
    <col min="13525" max="13752" width="11.5546875" style="223"/>
    <col min="13753" max="13753" width="4" style="223" bestFit="1" customWidth="1"/>
    <col min="13754" max="13754" width="32.6640625" style="223" customWidth="1"/>
    <col min="13755" max="13755" width="9.88671875" style="223" customWidth="1"/>
    <col min="13756" max="13756" width="9.6640625" style="223" customWidth="1"/>
    <col min="13757" max="13757" width="12.44140625" style="223" customWidth="1"/>
    <col min="13758" max="13758" width="12.88671875" style="223" customWidth="1"/>
    <col min="13759" max="13759" width="9.88671875" style="223" customWidth="1"/>
    <col min="13760" max="13760" width="12.6640625" style="223" customWidth="1"/>
    <col min="13761" max="13761" width="14.109375" style="223" customWidth="1"/>
    <col min="13762" max="13764" width="11.5546875" style="223" customWidth="1"/>
    <col min="13765" max="13765" width="13.109375" style="223" customWidth="1"/>
    <col min="13766" max="13769" width="11.5546875" style="223" customWidth="1"/>
    <col min="13770" max="13770" width="12.6640625" style="223" bestFit="1" customWidth="1"/>
    <col min="13771" max="13771" width="15.5546875" style="223" customWidth="1"/>
    <col min="13772" max="13773" width="11.5546875" style="223" customWidth="1"/>
    <col min="13774" max="13774" width="15.5546875" style="223" customWidth="1"/>
    <col min="13775" max="13775" width="13.33203125" style="223" bestFit="1" customWidth="1"/>
    <col min="13776" max="13776" width="12.6640625" style="223" bestFit="1" customWidth="1"/>
    <col min="13777" max="13777" width="14" style="223" customWidth="1"/>
    <col min="13778" max="13778" width="18.33203125" style="223" customWidth="1"/>
    <col min="13779" max="13779" width="11.88671875" style="223" customWidth="1"/>
    <col min="13780" max="13780" width="11.6640625" style="223" bestFit="1" customWidth="1"/>
    <col min="13781" max="14008" width="11.5546875" style="223"/>
    <col min="14009" max="14009" width="4" style="223" bestFit="1" customWidth="1"/>
    <col min="14010" max="14010" width="32.6640625" style="223" customWidth="1"/>
    <col min="14011" max="14011" width="9.88671875" style="223" customWidth="1"/>
    <col min="14012" max="14012" width="9.6640625" style="223" customWidth="1"/>
    <col min="14013" max="14013" width="12.44140625" style="223" customWidth="1"/>
    <col min="14014" max="14014" width="12.88671875" style="223" customWidth="1"/>
    <col min="14015" max="14015" width="9.88671875" style="223" customWidth="1"/>
    <col min="14016" max="14016" width="12.6640625" style="223" customWidth="1"/>
    <col min="14017" max="14017" width="14.109375" style="223" customWidth="1"/>
    <col min="14018" max="14020" width="11.5546875" style="223" customWidth="1"/>
    <col min="14021" max="14021" width="13.109375" style="223" customWidth="1"/>
    <col min="14022" max="14025" width="11.5546875" style="223" customWidth="1"/>
    <col min="14026" max="14026" width="12.6640625" style="223" bestFit="1" customWidth="1"/>
    <col min="14027" max="14027" width="15.5546875" style="223" customWidth="1"/>
    <col min="14028" max="14029" width="11.5546875" style="223" customWidth="1"/>
    <col min="14030" max="14030" width="15.5546875" style="223" customWidth="1"/>
    <col min="14031" max="14031" width="13.33203125" style="223" bestFit="1" customWidth="1"/>
    <col min="14032" max="14032" width="12.6640625" style="223" bestFit="1" customWidth="1"/>
    <col min="14033" max="14033" width="14" style="223" customWidth="1"/>
    <col min="14034" max="14034" width="18.33203125" style="223" customWidth="1"/>
    <col min="14035" max="14035" width="11.88671875" style="223" customWidth="1"/>
    <col min="14036" max="14036" width="11.6640625" style="223" bestFit="1" customWidth="1"/>
    <col min="14037" max="14264" width="11.5546875" style="223"/>
    <col min="14265" max="14265" width="4" style="223" bestFit="1" customWidth="1"/>
    <col min="14266" max="14266" width="32.6640625" style="223" customWidth="1"/>
    <col min="14267" max="14267" width="9.88671875" style="223" customWidth="1"/>
    <col min="14268" max="14268" width="9.6640625" style="223" customWidth="1"/>
    <col min="14269" max="14269" width="12.44140625" style="223" customWidth="1"/>
    <col min="14270" max="14270" width="12.88671875" style="223" customWidth="1"/>
    <col min="14271" max="14271" width="9.88671875" style="223" customWidth="1"/>
    <col min="14272" max="14272" width="12.6640625" style="223" customWidth="1"/>
    <col min="14273" max="14273" width="14.109375" style="223" customWidth="1"/>
    <col min="14274" max="14276" width="11.5546875" style="223" customWidth="1"/>
    <col min="14277" max="14277" width="13.109375" style="223" customWidth="1"/>
    <col min="14278" max="14281" width="11.5546875" style="223" customWidth="1"/>
    <col min="14282" max="14282" width="12.6640625" style="223" bestFit="1" customWidth="1"/>
    <col min="14283" max="14283" width="15.5546875" style="223" customWidth="1"/>
    <col min="14284" max="14285" width="11.5546875" style="223" customWidth="1"/>
    <col min="14286" max="14286" width="15.5546875" style="223" customWidth="1"/>
    <col min="14287" max="14287" width="13.33203125" style="223" bestFit="1" customWidth="1"/>
    <col min="14288" max="14288" width="12.6640625" style="223" bestFit="1" customWidth="1"/>
    <col min="14289" max="14289" width="14" style="223" customWidth="1"/>
    <col min="14290" max="14290" width="18.33203125" style="223" customWidth="1"/>
    <col min="14291" max="14291" width="11.88671875" style="223" customWidth="1"/>
    <col min="14292" max="14292" width="11.6640625" style="223" bestFit="1" customWidth="1"/>
    <col min="14293" max="14520" width="11.5546875" style="223"/>
    <col min="14521" max="14521" width="4" style="223" bestFit="1" customWidth="1"/>
    <col min="14522" max="14522" width="32.6640625" style="223" customWidth="1"/>
    <col min="14523" max="14523" width="9.88671875" style="223" customWidth="1"/>
    <col min="14524" max="14524" width="9.6640625" style="223" customWidth="1"/>
    <col min="14525" max="14525" width="12.44140625" style="223" customWidth="1"/>
    <col min="14526" max="14526" width="12.88671875" style="223" customWidth="1"/>
    <col min="14527" max="14527" width="9.88671875" style="223" customWidth="1"/>
    <col min="14528" max="14528" width="12.6640625" style="223" customWidth="1"/>
    <col min="14529" max="14529" width="14.109375" style="223" customWidth="1"/>
    <col min="14530" max="14532" width="11.5546875" style="223" customWidth="1"/>
    <col min="14533" max="14533" width="13.109375" style="223" customWidth="1"/>
    <col min="14534" max="14537" width="11.5546875" style="223" customWidth="1"/>
    <col min="14538" max="14538" width="12.6640625" style="223" bestFit="1" customWidth="1"/>
    <col min="14539" max="14539" width="15.5546875" style="223" customWidth="1"/>
    <col min="14540" max="14541" width="11.5546875" style="223" customWidth="1"/>
    <col min="14542" max="14542" width="15.5546875" style="223" customWidth="1"/>
    <col min="14543" max="14543" width="13.33203125" style="223" bestFit="1" customWidth="1"/>
    <col min="14544" max="14544" width="12.6640625" style="223" bestFit="1" customWidth="1"/>
    <col min="14545" max="14545" width="14" style="223" customWidth="1"/>
    <col min="14546" max="14546" width="18.33203125" style="223" customWidth="1"/>
    <col min="14547" max="14547" width="11.88671875" style="223" customWidth="1"/>
    <col min="14548" max="14548" width="11.6640625" style="223" bestFit="1" customWidth="1"/>
    <col min="14549" max="14776" width="11.5546875" style="223"/>
    <col min="14777" max="14777" width="4" style="223" bestFit="1" customWidth="1"/>
    <col min="14778" max="14778" width="32.6640625" style="223" customWidth="1"/>
    <col min="14779" max="14779" width="9.88671875" style="223" customWidth="1"/>
    <col min="14780" max="14780" width="9.6640625" style="223" customWidth="1"/>
    <col min="14781" max="14781" width="12.44140625" style="223" customWidth="1"/>
    <col min="14782" max="14782" width="12.88671875" style="223" customWidth="1"/>
    <col min="14783" max="14783" width="9.88671875" style="223" customWidth="1"/>
    <col min="14784" max="14784" width="12.6640625" style="223" customWidth="1"/>
    <col min="14785" max="14785" width="14.109375" style="223" customWidth="1"/>
    <col min="14786" max="14788" width="11.5546875" style="223" customWidth="1"/>
    <col min="14789" max="14789" width="13.109375" style="223" customWidth="1"/>
    <col min="14790" max="14793" width="11.5546875" style="223" customWidth="1"/>
    <col min="14794" max="14794" width="12.6640625" style="223" bestFit="1" customWidth="1"/>
    <col min="14795" max="14795" width="15.5546875" style="223" customWidth="1"/>
    <col min="14796" max="14797" width="11.5546875" style="223" customWidth="1"/>
    <col min="14798" max="14798" width="15.5546875" style="223" customWidth="1"/>
    <col min="14799" max="14799" width="13.33203125" style="223" bestFit="1" customWidth="1"/>
    <col min="14800" max="14800" width="12.6640625" style="223" bestFit="1" customWidth="1"/>
    <col min="14801" max="14801" width="14" style="223" customWidth="1"/>
    <col min="14802" max="14802" width="18.33203125" style="223" customWidth="1"/>
    <col min="14803" max="14803" width="11.88671875" style="223" customWidth="1"/>
    <col min="14804" max="14804" width="11.6640625" style="223" bestFit="1" customWidth="1"/>
    <col min="14805" max="15032" width="11.5546875" style="223"/>
    <col min="15033" max="15033" width="4" style="223" bestFit="1" customWidth="1"/>
    <col min="15034" max="15034" width="32.6640625" style="223" customWidth="1"/>
    <col min="15035" max="15035" width="9.88671875" style="223" customWidth="1"/>
    <col min="15036" max="15036" width="9.6640625" style="223" customWidth="1"/>
    <col min="15037" max="15037" width="12.44140625" style="223" customWidth="1"/>
    <col min="15038" max="15038" width="12.88671875" style="223" customWidth="1"/>
    <col min="15039" max="15039" width="9.88671875" style="223" customWidth="1"/>
    <col min="15040" max="15040" width="12.6640625" style="223" customWidth="1"/>
    <col min="15041" max="15041" width="14.109375" style="223" customWidth="1"/>
    <col min="15042" max="15044" width="11.5546875" style="223" customWidth="1"/>
    <col min="15045" max="15045" width="13.109375" style="223" customWidth="1"/>
    <col min="15046" max="15049" width="11.5546875" style="223" customWidth="1"/>
    <col min="15050" max="15050" width="12.6640625" style="223" bestFit="1" customWidth="1"/>
    <col min="15051" max="15051" width="15.5546875" style="223" customWidth="1"/>
    <col min="15052" max="15053" width="11.5546875" style="223" customWidth="1"/>
    <col min="15054" max="15054" width="15.5546875" style="223" customWidth="1"/>
    <col min="15055" max="15055" width="13.33203125" style="223" bestFit="1" customWidth="1"/>
    <col min="15056" max="15056" width="12.6640625" style="223" bestFit="1" customWidth="1"/>
    <col min="15057" max="15057" width="14" style="223" customWidth="1"/>
    <col min="15058" max="15058" width="18.33203125" style="223" customWidth="1"/>
    <col min="15059" max="15059" width="11.88671875" style="223" customWidth="1"/>
    <col min="15060" max="15060" width="11.6640625" style="223" bestFit="1" customWidth="1"/>
    <col min="15061" max="15288" width="11.5546875" style="223"/>
    <col min="15289" max="15289" width="4" style="223" bestFit="1" customWidth="1"/>
    <col min="15290" max="15290" width="32.6640625" style="223" customWidth="1"/>
    <col min="15291" max="15291" width="9.88671875" style="223" customWidth="1"/>
    <col min="15292" max="15292" width="9.6640625" style="223" customWidth="1"/>
    <col min="15293" max="15293" width="12.44140625" style="223" customWidth="1"/>
    <col min="15294" max="15294" width="12.88671875" style="223" customWidth="1"/>
    <col min="15295" max="15295" width="9.88671875" style="223" customWidth="1"/>
    <col min="15296" max="15296" width="12.6640625" style="223" customWidth="1"/>
    <col min="15297" max="15297" width="14.109375" style="223" customWidth="1"/>
    <col min="15298" max="15300" width="11.5546875" style="223" customWidth="1"/>
    <col min="15301" max="15301" width="13.109375" style="223" customWidth="1"/>
    <col min="15302" max="15305" width="11.5546875" style="223" customWidth="1"/>
    <col min="15306" max="15306" width="12.6640625" style="223" bestFit="1" customWidth="1"/>
    <col min="15307" max="15307" width="15.5546875" style="223" customWidth="1"/>
    <col min="15308" max="15309" width="11.5546875" style="223" customWidth="1"/>
    <col min="15310" max="15310" width="15.5546875" style="223" customWidth="1"/>
    <col min="15311" max="15311" width="13.33203125" style="223" bestFit="1" customWidth="1"/>
    <col min="15312" max="15312" width="12.6640625" style="223" bestFit="1" customWidth="1"/>
    <col min="15313" max="15313" width="14" style="223" customWidth="1"/>
    <col min="15314" max="15314" width="18.33203125" style="223" customWidth="1"/>
    <col min="15315" max="15315" width="11.88671875" style="223" customWidth="1"/>
    <col min="15316" max="15316" width="11.6640625" style="223" bestFit="1" customWidth="1"/>
    <col min="15317" max="15544" width="11.5546875" style="223"/>
    <col min="15545" max="15545" width="4" style="223" bestFit="1" customWidth="1"/>
    <col min="15546" max="15546" width="32.6640625" style="223" customWidth="1"/>
    <col min="15547" max="15547" width="9.88671875" style="223" customWidth="1"/>
    <col min="15548" max="15548" width="9.6640625" style="223" customWidth="1"/>
    <col min="15549" max="15549" width="12.44140625" style="223" customWidth="1"/>
    <col min="15550" max="15550" width="12.88671875" style="223" customWidth="1"/>
    <col min="15551" max="15551" width="9.88671875" style="223" customWidth="1"/>
    <col min="15552" max="15552" width="12.6640625" style="223" customWidth="1"/>
    <col min="15553" max="15553" width="14.109375" style="223" customWidth="1"/>
    <col min="15554" max="15556" width="11.5546875" style="223" customWidth="1"/>
    <col min="15557" max="15557" width="13.109375" style="223" customWidth="1"/>
    <col min="15558" max="15561" width="11.5546875" style="223" customWidth="1"/>
    <col min="15562" max="15562" width="12.6640625" style="223" bestFit="1" customWidth="1"/>
    <col min="15563" max="15563" width="15.5546875" style="223" customWidth="1"/>
    <col min="15564" max="15565" width="11.5546875" style="223" customWidth="1"/>
    <col min="15566" max="15566" width="15.5546875" style="223" customWidth="1"/>
    <col min="15567" max="15567" width="13.33203125" style="223" bestFit="1" customWidth="1"/>
    <col min="15568" max="15568" width="12.6640625" style="223" bestFit="1" customWidth="1"/>
    <col min="15569" max="15569" width="14" style="223" customWidth="1"/>
    <col min="15570" max="15570" width="18.33203125" style="223" customWidth="1"/>
    <col min="15571" max="15571" width="11.88671875" style="223" customWidth="1"/>
    <col min="15572" max="15572" width="11.6640625" style="223" bestFit="1" customWidth="1"/>
    <col min="15573" max="15800" width="11.5546875" style="223"/>
    <col min="15801" max="15801" width="4" style="223" bestFit="1" customWidth="1"/>
    <col min="15802" max="15802" width="32.6640625" style="223" customWidth="1"/>
    <col min="15803" max="15803" width="9.88671875" style="223" customWidth="1"/>
    <col min="15804" max="15804" width="9.6640625" style="223" customWidth="1"/>
    <col min="15805" max="15805" width="12.44140625" style="223" customWidth="1"/>
    <col min="15806" max="15806" width="12.88671875" style="223" customWidth="1"/>
    <col min="15807" max="15807" width="9.88671875" style="223" customWidth="1"/>
    <col min="15808" max="15808" width="12.6640625" style="223" customWidth="1"/>
    <col min="15809" max="15809" width="14.109375" style="223" customWidth="1"/>
    <col min="15810" max="15812" width="11.5546875" style="223" customWidth="1"/>
    <col min="15813" max="15813" width="13.109375" style="223" customWidth="1"/>
    <col min="15814" max="15817" width="11.5546875" style="223" customWidth="1"/>
    <col min="15818" max="15818" width="12.6640625" style="223" bestFit="1" customWidth="1"/>
    <col min="15819" max="15819" width="15.5546875" style="223" customWidth="1"/>
    <col min="15820" max="15821" width="11.5546875" style="223" customWidth="1"/>
    <col min="15822" max="15822" width="15.5546875" style="223" customWidth="1"/>
    <col min="15823" max="15823" width="13.33203125" style="223" bestFit="1" customWidth="1"/>
    <col min="15824" max="15824" width="12.6640625" style="223" bestFit="1" customWidth="1"/>
    <col min="15825" max="15825" width="14" style="223" customWidth="1"/>
    <col min="15826" max="15826" width="18.33203125" style="223" customWidth="1"/>
    <col min="15827" max="15827" width="11.88671875" style="223" customWidth="1"/>
    <col min="15828" max="15828" width="11.6640625" style="223" bestFit="1" customWidth="1"/>
    <col min="15829" max="16056" width="11.5546875" style="223"/>
    <col min="16057" max="16057" width="4" style="223" bestFit="1" customWidth="1"/>
    <col min="16058" max="16058" width="32.6640625" style="223" customWidth="1"/>
    <col min="16059" max="16059" width="9.88671875" style="223" customWidth="1"/>
    <col min="16060" max="16060" width="9.6640625" style="223" customWidth="1"/>
    <col min="16061" max="16061" width="12.44140625" style="223" customWidth="1"/>
    <col min="16062" max="16062" width="12.88671875" style="223" customWidth="1"/>
    <col min="16063" max="16063" width="9.88671875" style="223" customWidth="1"/>
    <col min="16064" max="16064" width="12.6640625" style="223" customWidth="1"/>
    <col min="16065" max="16065" width="14.109375" style="223" customWidth="1"/>
    <col min="16066" max="16068" width="11.5546875" style="223" customWidth="1"/>
    <col min="16069" max="16069" width="13.109375" style="223" customWidth="1"/>
    <col min="16070" max="16073" width="11.5546875" style="223" customWidth="1"/>
    <col min="16074" max="16074" width="12.6640625" style="223" bestFit="1" customWidth="1"/>
    <col min="16075" max="16075" width="15.5546875" style="223" customWidth="1"/>
    <col min="16076" max="16077" width="11.5546875" style="223" customWidth="1"/>
    <col min="16078" max="16078" width="15.5546875" style="223" customWidth="1"/>
    <col min="16079" max="16079" width="13.33203125" style="223" bestFit="1" customWidth="1"/>
    <col min="16080" max="16080" width="12.6640625" style="223" bestFit="1" customWidth="1"/>
    <col min="16081" max="16081" width="14" style="223" customWidth="1"/>
    <col min="16082" max="16082" width="18.33203125" style="223" customWidth="1"/>
    <col min="16083" max="16083" width="11.88671875" style="223" customWidth="1"/>
    <col min="16084" max="16084" width="11.6640625" style="223" bestFit="1" customWidth="1"/>
    <col min="16085" max="16384" width="11.5546875" style="223"/>
  </cols>
  <sheetData>
    <row r="1" spans="1:27" ht="15.6" x14ac:dyDescent="0.3">
      <c r="A1" s="418" t="s">
        <v>45</v>
      </c>
      <c r="B1" s="418"/>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7" ht="15.6" x14ac:dyDescent="0.25">
      <c r="A2" s="419" t="s">
        <v>80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row>
    <row r="3" spans="1:27" ht="15.6" x14ac:dyDescent="0.3">
      <c r="A3" s="418" t="s">
        <v>283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row>
    <row r="4" spans="1:27" ht="15.6" x14ac:dyDescent="0.25">
      <c r="A4" s="419" t="s">
        <v>297</v>
      </c>
      <c r="B4" s="419"/>
      <c r="C4" s="419"/>
      <c r="D4" s="419"/>
      <c r="E4" s="419"/>
      <c r="F4" s="419"/>
      <c r="G4" s="419"/>
      <c r="H4" s="419"/>
      <c r="I4" s="419"/>
      <c r="J4" s="419"/>
      <c r="K4" s="419"/>
      <c r="L4" s="419"/>
      <c r="M4" s="419"/>
      <c r="N4" s="419"/>
      <c r="O4" s="419"/>
      <c r="P4" s="419"/>
      <c r="Q4" s="419"/>
      <c r="R4" s="419"/>
      <c r="S4" s="419"/>
      <c r="T4" s="419"/>
      <c r="U4" s="419"/>
      <c r="V4" s="419"/>
      <c r="W4" s="419"/>
      <c r="X4" s="419"/>
      <c r="Y4" s="419"/>
      <c r="Z4" s="419"/>
    </row>
    <row r="5" spans="1:27" ht="15.6" x14ac:dyDescent="0.25">
      <c r="B5" s="420"/>
      <c r="C5" s="420"/>
      <c r="D5" s="420"/>
      <c r="E5" s="420"/>
      <c r="F5" s="655"/>
      <c r="G5" s="655"/>
      <c r="H5" s="655"/>
      <c r="I5" s="655"/>
      <c r="J5" s="655"/>
      <c r="K5" s="655"/>
      <c r="L5" s="655"/>
      <c r="M5" s="655"/>
      <c r="N5" s="655"/>
      <c r="O5" s="655"/>
      <c r="P5" s="655"/>
      <c r="Q5" s="655"/>
      <c r="R5" s="655"/>
      <c r="S5" s="655"/>
      <c r="T5" s="655"/>
      <c r="U5" s="655"/>
      <c r="V5" s="655"/>
      <c r="W5" s="655"/>
      <c r="X5" s="655"/>
    </row>
    <row r="6" spans="1:27" s="197" customFormat="1" ht="13.2" customHeight="1" x14ac:dyDescent="0.25">
      <c r="A6" s="648" t="s">
        <v>42</v>
      </c>
      <c r="B6" s="649"/>
      <c r="C6" s="649"/>
      <c r="D6" s="649"/>
      <c r="E6" s="650"/>
      <c r="F6" s="651"/>
      <c r="G6" s="651"/>
      <c r="H6" s="651"/>
      <c r="I6" s="652"/>
      <c r="J6" s="285" t="s">
        <v>4</v>
      </c>
      <c r="K6" s="651" t="s">
        <v>5</v>
      </c>
      <c r="L6" s="651"/>
      <c r="M6" s="651"/>
      <c r="N6" s="651" t="s">
        <v>6</v>
      </c>
      <c r="O6" s="651"/>
      <c r="P6" s="651"/>
      <c r="Q6" s="651"/>
      <c r="R6" s="653" t="s">
        <v>7</v>
      </c>
      <c r="S6" s="654"/>
      <c r="T6" s="654"/>
      <c r="U6" s="654"/>
      <c r="V6" s="298" t="s">
        <v>39</v>
      </c>
      <c r="W6" s="299"/>
      <c r="X6" s="294">
        <v>20</v>
      </c>
      <c r="Y6" s="286"/>
      <c r="Z6" s="287"/>
      <c r="AA6" s="41"/>
    </row>
    <row r="7" spans="1:27" s="197" customFormat="1" ht="22.95" customHeight="1" x14ac:dyDescent="0.25">
      <c r="A7" s="567" t="s">
        <v>23</v>
      </c>
      <c r="B7" s="657" t="s">
        <v>52</v>
      </c>
      <c r="C7" s="657" t="s">
        <v>24</v>
      </c>
      <c r="D7" s="567" t="s">
        <v>40</v>
      </c>
      <c r="E7" s="657" t="s">
        <v>25</v>
      </c>
      <c r="F7" s="567" t="s">
        <v>26</v>
      </c>
      <c r="G7" s="567" t="s">
        <v>0</v>
      </c>
      <c r="H7" s="567" t="s">
        <v>1</v>
      </c>
      <c r="I7" s="567" t="s">
        <v>27</v>
      </c>
      <c r="J7" s="567" t="s">
        <v>2</v>
      </c>
      <c r="K7" s="658" t="s">
        <v>28</v>
      </c>
      <c r="L7" s="555" t="s">
        <v>29</v>
      </c>
      <c r="M7" s="567" t="s">
        <v>3</v>
      </c>
      <c r="N7" s="567" t="s">
        <v>30</v>
      </c>
      <c r="O7" s="567" t="s">
        <v>215</v>
      </c>
      <c r="P7" s="567" t="s">
        <v>31</v>
      </c>
      <c r="Q7" s="567" t="s">
        <v>32</v>
      </c>
      <c r="R7" s="662" t="s">
        <v>8</v>
      </c>
      <c r="S7" s="663"/>
      <c r="T7" s="662" t="s">
        <v>9</v>
      </c>
      <c r="U7" s="663"/>
      <c r="V7" s="556" t="s">
        <v>33</v>
      </c>
      <c r="W7" s="556" t="s">
        <v>38</v>
      </c>
      <c r="X7" s="564" t="s">
        <v>34</v>
      </c>
      <c r="Y7" s="665" t="s">
        <v>44</v>
      </c>
      <c r="Z7" s="660" t="s">
        <v>35</v>
      </c>
      <c r="AA7" s="41"/>
    </row>
    <row r="8" spans="1:27" s="197" customFormat="1" ht="42" customHeight="1" x14ac:dyDescent="0.25">
      <c r="A8" s="656"/>
      <c r="B8" s="656"/>
      <c r="C8" s="656"/>
      <c r="D8" s="656"/>
      <c r="E8" s="656"/>
      <c r="F8" s="656"/>
      <c r="G8" s="656"/>
      <c r="H8" s="656"/>
      <c r="I8" s="656"/>
      <c r="J8" s="656"/>
      <c r="K8" s="659"/>
      <c r="L8" s="555"/>
      <c r="M8" s="656"/>
      <c r="N8" s="656"/>
      <c r="O8" s="656"/>
      <c r="P8" s="656"/>
      <c r="Q8" s="656"/>
      <c r="R8" s="395" t="s">
        <v>36</v>
      </c>
      <c r="S8" s="395" t="s">
        <v>37</v>
      </c>
      <c r="T8" s="395" t="s">
        <v>36</v>
      </c>
      <c r="U8" s="395" t="s">
        <v>37</v>
      </c>
      <c r="V8" s="557"/>
      <c r="W8" s="557"/>
      <c r="X8" s="664"/>
      <c r="Y8" s="666"/>
      <c r="Z8" s="661"/>
      <c r="AA8" s="41"/>
    </row>
    <row r="9" spans="1:27" s="200" customFormat="1" ht="25.95" customHeight="1" x14ac:dyDescent="0.25">
      <c r="A9" s="562" t="s">
        <v>79</v>
      </c>
      <c r="B9" s="563"/>
      <c r="C9" s="288"/>
      <c r="D9" s="289"/>
      <c r="E9" s="289"/>
      <c r="F9" s="289"/>
      <c r="G9" s="289"/>
      <c r="H9" s="289"/>
      <c r="I9" s="289"/>
      <c r="J9" s="289"/>
      <c r="K9" s="289"/>
      <c r="L9" s="289"/>
      <c r="M9" s="289"/>
      <c r="N9" s="289"/>
      <c r="O9" s="289"/>
      <c r="P9" s="289"/>
      <c r="Q9" s="289"/>
      <c r="R9" s="290"/>
      <c r="S9" s="290"/>
      <c r="T9" s="290"/>
      <c r="U9" s="290"/>
      <c r="V9" s="291"/>
      <c r="W9" s="291"/>
      <c r="X9" s="291"/>
      <c r="Y9" s="292"/>
      <c r="Z9" s="293"/>
      <c r="AA9" s="42"/>
    </row>
    <row r="10" spans="1:27" s="200" customFormat="1" ht="39" customHeight="1" x14ac:dyDescent="0.25">
      <c r="A10" s="450">
        <v>1</v>
      </c>
      <c r="B10" s="668" t="s">
        <v>222</v>
      </c>
      <c r="C10" s="669" t="s">
        <v>261</v>
      </c>
      <c r="D10" s="634" t="s">
        <v>53</v>
      </c>
      <c r="E10" s="634" t="s">
        <v>223</v>
      </c>
      <c r="F10" s="63">
        <v>43199</v>
      </c>
      <c r="G10" s="416" t="s">
        <v>78</v>
      </c>
      <c r="H10" s="416" t="s">
        <v>78</v>
      </c>
      <c r="I10" s="194">
        <v>43216</v>
      </c>
      <c r="J10" s="63">
        <v>43241</v>
      </c>
      <c r="K10" s="63">
        <v>43248</v>
      </c>
      <c r="L10" s="63">
        <v>43251</v>
      </c>
      <c r="M10" s="416" t="s">
        <v>78</v>
      </c>
      <c r="N10" s="63">
        <v>43266</v>
      </c>
      <c r="O10" s="194">
        <v>43280</v>
      </c>
      <c r="P10" s="642"/>
      <c r="Q10" s="644"/>
      <c r="R10" s="637">
        <v>2180962</v>
      </c>
      <c r="S10" s="637">
        <f>R10/X$6</f>
        <v>109048.1</v>
      </c>
      <c r="T10" s="646"/>
      <c r="U10" s="646"/>
      <c r="V10" s="637">
        <f>+R10</f>
        <v>2180962</v>
      </c>
      <c r="W10" s="438">
        <v>0</v>
      </c>
      <c r="X10" s="637">
        <f>V10+W10</f>
        <v>2180962</v>
      </c>
      <c r="Y10" s="639">
        <v>5</v>
      </c>
      <c r="Z10" s="444"/>
      <c r="AA10" s="42"/>
    </row>
    <row r="11" spans="1:27" s="200" customFormat="1" ht="39" customHeight="1" x14ac:dyDescent="0.25">
      <c r="A11" s="450"/>
      <c r="B11" s="569"/>
      <c r="C11" s="670"/>
      <c r="D11" s="635"/>
      <c r="E11" s="635"/>
      <c r="F11" s="64" t="s">
        <v>10</v>
      </c>
      <c r="G11" s="610"/>
      <c r="H11" s="610"/>
      <c r="I11" s="64" t="s">
        <v>10</v>
      </c>
      <c r="J11" s="64" t="s">
        <v>10</v>
      </c>
      <c r="K11" s="64" t="s">
        <v>10</v>
      </c>
      <c r="L11" s="64" t="s">
        <v>10</v>
      </c>
      <c r="M11" s="610"/>
      <c r="N11" s="64" t="s">
        <v>10</v>
      </c>
      <c r="O11" s="64" t="s">
        <v>10</v>
      </c>
      <c r="P11" s="643"/>
      <c r="Q11" s="645"/>
      <c r="R11" s="638"/>
      <c r="S11" s="638"/>
      <c r="T11" s="647"/>
      <c r="U11" s="647"/>
      <c r="V11" s="638"/>
      <c r="W11" s="636"/>
      <c r="X11" s="638"/>
      <c r="Y11" s="640"/>
      <c r="Z11" s="641"/>
      <c r="AA11" s="42"/>
    </row>
    <row r="12" spans="1:27" s="200" customFormat="1" ht="39" customHeight="1" x14ac:dyDescent="0.25">
      <c r="A12" s="450">
        <v>2</v>
      </c>
      <c r="B12" s="668" t="s">
        <v>224</v>
      </c>
      <c r="C12" s="669" t="s">
        <v>261</v>
      </c>
      <c r="D12" s="634" t="s">
        <v>53</v>
      </c>
      <c r="E12" s="634" t="s">
        <v>223</v>
      </c>
      <c r="F12" s="63">
        <v>43199</v>
      </c>
      <c r="G12" s="416" t="s">
        <v>78</v>
      </c>
      <c r="H12" s="416" t="s">
        <v>78</v>
      </c>
      <c r="I12" s="194">
        <v>43216</v>
      </c>
      <c r="J12" s="63">
        <v>43241</v>
      </c>
      <c r="K12" s="63">
        <v>43248</v>
      </c>
      <c r="L12" s="63">
        <v>43251</v>
      </c>
      <c r="M12" s="416" t="s">
        <v>78</v>
      </c>
      <c r="N12" s="63">
        <v>43266</v>
      </c>
      <c r="O12" s="194">
        <v>43280</v>
      </c>
      <c r="P12" s="642"/>
      <c r="Q12" s="644"/>
      <c r="R12" s="637">
        <v>1131119</v>
      </c>
      <c r="S12" s="637">
        <f>R12/X$6</f>
        <v>56555.95</v>
      </c>
      <c r="T12" s="646"/>
      <c r="U12" s="646"/>
      <c r="V12" s="637">
        <f>+R12</f>
        <v>1131119</v>
      </c>
      <c r="W12" s="438">
        <v>0</v>
      </c>
      <c r="X12" s="637">
        <f>V12+W12</f>
        <v>1131119</v>
      </c>
      <c r="Y12" s="639">
        <v>5</v>
      </c>
      <c r="Z12" s="444"/>
      <c r="AA12" s="42"/>
    </row>
    <row r="13" spans="1:27" s="200" customFormat="1" ht="39" customHeight="1" x14ac:dyDescent="0.25">
      <c r="A13" s="450"/>
      <c r="B13" s="569"/>
      <c r="C13" s="670"/>
      <c r="D13" s="635"/>
      <c r="E13" s="635"/>
      <c r="F13" s="64" t="s">
        <v>10</v>
      </c>
      <c r="G13" s="610"/>
      <c r="H13" s="610"/>
      <c r="I13" s="64" t="s">
        <v>10</v>
      </c>
      <c r="J13" s="64" t="s">
        <v>10</v>
      </c>
      <c r="K13" s="64" t="s">
        <v>10</v>
      </c>
      <c r="L13" s="64" t="s">
        <v>10</v>
      </c>
      <c r="M13" s="610"/>
      <c r="N13" s="64" t="s">
        <v>10</v>
      </c>
      <c r="O13" s="64" t="s">
        <v>10</v>
      </c>
      <c r="P13" s="643"/>
      <c r="Q13" s="645"/>
      <c r="R13" s="638"/>
      <c r="S13" s="638"/>
      <c r="T13" s="647"/>
      <c r="U13" s="647"/>
      <c r="V13" s="638"/>
      <c r="W13" s="636"/>
      <c r="X13" s="638"/>
      <c r="Y13" s="640"/>
      <c r="Z13" s="641"/>
      <c r="AA13" s="42"/>
    </row>
    <row r="14" spans="1:27" s="200" customFormat="1" ht="39" customHeight="1" x14ac:dyDescent="0.25">
      <c r="A14" s="450">
        <v>3</v>
      </c>
      <c r="B14" s="668" t="s">
        <v>225</v>
      </c>
      <c r="C14" s="669" t="s">
        <v>261</v>
      </c>
      <c r="D14" s="634" t="s">
        <v>53</v>
      </c>
      <c r="E14" s="634" t="s">
        <v>223</v>
      </c>
      <c r="F14" s="63">
        <v>43199</v>
      </c>
      <c r="G14" s="416" t="s">
        <v>78</v>
      </c>
      <c r="H14" s="416" t="s">
        <v>78</v>
      </c>
      <c r="I14" s="194">
        <v>43216</v>
      </c>
      <c r="J14" s="63">
        <v>43241</v>
      </c>
      <c r="K14" s="63">
        <v>43248</v>
      </c>
      <c r="L14" s="63">
        <v>43251</v>
      </c>
      <c r="M14" s="416" t="s">
        <v>78</v>
      </c>
      <c r="N14" s="63">
        <v>43266</v>
      </c>
      <c r="O14" s="194">
        <v>43280</v>
      </c>
      <c r="P14" s="642"/>
      <c r="Q14" s="644"/>
      <c r="R14" s="637">
        <v>45880</v>
      </c>
      <c r="S14" s="637">
        <f>R14/X$6</f>
        <v>2294</v>
      </c>
      <c r="T14" s="646"/>
      <c r="U14" s="646"/>
      <c r="V14" s="637">
        <f>+R14</f>
        <v>45880</v>
      </c>
      <c r="W14" s="438">
        <v>0</v>
      </c>
      <c r="X14" s="637">
        <f>V14+W14</f>
        <v>45880</v>
      </c>
      <c r="Y14" s="639">
        <v>5</v>
      </c>
      <c r="Z14" s="444"/>
      <c r="AA14" s="42"/>
    </row>
    <row r="15" spans="1:27" s="200" customFormat="1" ht="39" customHeight="1" x14ac:dyDescent="0.25">
      <c r="A15" s="450"/>
      <c r="B15" s="569"/>
      <c r="C15" s="670"/>
      <c r="D15" s="635"/>
      <c r="E15" s="635"/>
      <c r="F15" s="64" t="s">
        <v>10</v>
      </c>
      <c r="G15" s="610"/>
      <c r="H15" s="610"/>
      <c r="I15" s="64" t="s">
        <v>10</v>
      </c>
      <c r="J15" s="64" t="s">
        <v>10</v>
      </c>
      <c r="K15" s="64" t="s">
        <v>10</v>
      </c>
      <c r="L15" s="64" t="s">
        <v>10</v>
      </c>
      <c r="M15" s="610"/>
      <c r="N15" s="64" t="s">
        <v>10</v>
      </c>
      <c r="O15" s="64" t="s">
        <v>10</v>
      </c>
      <c r="P15" s="643"/>
      <c r="Q15" s="645"/>
      <c r="R15" s="638"/>
      <c r="S15" s="638"/>
      <c r="T15" s="647"/>
      <c r="U15" s="647"/>
      <c r="V15" s="638"/>
      <c r="W15" s="636"/>
      <c r="X15" s="638"/>
      <c r="Y15" s="640"/>
      <c r="Z15" s="641"/>
      <c r="AA15" s="42"/>
    </row>
    <row r="16" spans="1:27" s="200" customFormat="1" ht="39" customHeight="1" x14ac:dyDescent="0.25">
      <c r="A16" s="450">
        <v>4</v>
      </c>
      <c r="B16" s="668" t="s">
        <v>226</v>
      </c>
      <c r="C16" s="669" t="s">
        <v>261</v>
      </c>
      <c r="D16" s="634" t="s">
        <v>53</v>
      </c>
      <c r="E16" s="634" t="s">
        <v>223</v>
      </c>
      <c r="F16" s="63">
        <v>43199</v>
      </c>
      <c r="G16" s="416" t="s">
        <v>78</v>
      </c>
      <c r="H16" s="416" t="s">
        <v>78</v>
      </c>
      <c r="I16" s="194">
        <v>43216</v>
      </c>
      <c r="J16" s="63">
        <v>43241</v>
      </c>
      <c r="K16" s="63">
        <v>43248</v>
      </c>
      <c r="L16" s="63">
        <v>43251</v>
      </c>
      <c r="M16" s="416" t="s">
        <v>78</v>
      </c>
      <c r="N16" s="63">
        <v>43266</v>
      </c>
      <c r="O16" s="194">
        <v>43280</v>
      </c>
      <c r="P16" s="642"/>
      <c r="Q16" s="644"/>
      <c r="R16" s="637">
        <v>169230</v>
      </c>
      <c r="S16" s="637">
        <f>R16/X$6</f>
        <v>8461.5</v>
      </c>
      <c r="T16" s="646"/>
      <c r="U16" s="646"/>
      <c r="V16" s="637">
        <f>+R16</f>
        <v>169230</v>
      </c>
      <c r="W16" s="438">
        <v>0</v>
      </c>
      <c r="X16" s="637">
        <f>V16+W16</f>
        <v>169230</v>
      </c>
      <c r="Y16" s="639">
        <v>5</v>
      </c>
      <c r="Z16" s="444"/>
      <c r="AA16" s="42"/>
    </row>
    <row r="17" spans="1:28" s="200" customFormat="1" ht="39" customHeight="1" x14ac:dyDescent="0.25">
      <c r="A17" s="450"/>
      <c r="B17" s="569"/>
      <c r="C17" s="670"/>
      <c r="D17" s="635"/>
      <c r="E17" s="635"/>
      <c r="F17" s="64" t="s">
        <v>10</v>
      </c>
      <c r="G17" s="610"/>
      <c r="H17" s="610"/>
      <c r="I17" s="64" t="s">
        <v>10</v>
      </c>
      <c r="J17" s="64" t="s">
        <v>10</v>
      </c>
      <c r="K17" s="64" t="s">
        <v>10</v>
      </c>
      <c r="L17" s="64" t="s">
        <v>10</v>
      </c>
      <c r="M17" s="610"/>
      <c r="N17" s="64" t="s">
        <v>10</v>
      </c>
      <c r="O17" s="64" t="s">
        <v>10</v>
      </c>
      <c r="P17" s="643"/>
      <c r="Q17" s="645"/>
      <c r="R17" s="638"/>
      <c r="S17" s="638"/>
      <c r="T17" s="647"/>
      <c r="U17" s="647"/>
      <c r="V17" s="638"/>
      <c r="W17" s="636"/>
      <c r="X17" s="638"/>
      <c r="Y17" s="640"/>
      <c r="Z17" s="641"/>
      <c r="AA17" s="42"/>
    </row>
    <row r="18" spans="1:28" s="11" customFormat="1" ht="39" customHeight="1" x14ac:dyDescent="0.25">
      <c r="A18" s="446">
        <v>5</v>
      </c>
      <c r="B18" s="474" t="s">
        <v>227</v>
      </c>
      <c r="C18" s="449" t="s">
        <v>228</v>
      </c>
      <c r="D18" s="450" t="s">
        <v>53</v>
      </c>
      <c r="E18" s="451" t="s">
        <v>229</v>
      </c>
      <c r="F18" s="63">
        <v>43199</v>
      </c>
      <c r="G18" s="416" t="s">
        <v>78</v>
      </c>
      <c r="H18" s="416" t="s">
        <v>78</v>
      </c>
      <c r="I18" s="194">
        <v>43216</v>
      </c>
      <c r="J18" s="63">
        <v>43241</v>
      </c>
      <c r="K18" s="63">
        <v>43248</v>
      </c>
      <c r="L18" s="63">
        <v>43251</v>
      </c>
      <c r="M18" s="416" t="s">
        <v>78</v>
      </c>
      <c r="N18" s="63">
        <v>43266</v>
      </c>
      <c r="O18" s="194">
        <v>43280</v>
      </c>
      <c r="P18" s="606"/>
      <c r="Q18" s="606"/>
      <c r="R18" s="438">
        <v>10612269</v>
      </c>
      <c r="S18" s="440">
        <f>+R18/X6</f>
        <v>530613.44999999995</v>
      </c>
      <c r="T18" s="440"/>
      <c r="U18" s="440"/>
      <c r="V18" s="411">
        <v>10612269</v>
      </c>
      <c r="W18" s="411">
        <v>0</v>
      </c>
      <c r="X18" s="413">
        <f>+$W18+$V18</f>
        <v>10612269</v>
      </c>
      <c r="Y18" s="616">
        <v>5</v>
      </c>
      <c r="Z18" s="451"/>
      <c r="AA18" s="42"/>
    </row>
    <row r="19" spans="1:28" s="11" customFormat="1" ht="39" customHeight="1" x14ac:dyDescent="0.25">
      <c r="A19" s="446"/>
      <c r="B19" s="667"/>
      <c r="C19" s="449"/>
      <c r="D19" s="450"/>
      <c r="E19" s="451"/>
      <c r="F19" s="64" t="s">
        <v>10</v>
      </c>
      <c r="G19" s="610"/>
      <c r="H19" s="610"/>
      <c r="I19" s="64" t="s">
        <v>10</v>
      </c>
      <c r="J19" s="64" t="s">
        <v>10</v>
      </c>
      <c r="K19" s="64" t="s">
        <v>10</v>
      </c>
      <c r="L19" s="64" t="s">
        <v>10</v>
      </c>
      <c r="M19" s="610"/>
      <c r="N19" s="64" t="s">
        <v>10</v>
      </c>
      <c r="O19" s="64" t="s">
        <v>10</v>
      </c>
      <c r="P19" s="673"/>
      <c r="Q19" s="673"/>
      <c r="R19" s="636"/>
      <c r="S19" s="674"/>
      <c r="T19" s="674"/>
      <c r="U19" s="674"/>
      <c r="V19" s="671"/>
      <c r="W19" s="671"/>
      <c r="X19" s="672"/>
      <c r="Y19" s="616"/>
      <c r="Z19" s="451"/>
      <c r="AA19" s="300"/>
    </row>
    <row r="20" spans="1:28" s="11" customFormat="1" ht="31.2" customHeight="1" x14ac:dyDescent="0.25">
      <c r="A20" s="686" t="s">
        <v>174</v>
      </c>
      <c r="B20" s="687"/>
      <c r="C20" s="390"/>
      <c r="D20" s="390"/>
      <c r="E20" s="390"/>
      <c r="F20" s="390"/>
      <c r="G20" s="390"/>
      <c r="H20" s="390"/>
      <c r="I20" s="390"/>
      <c r="J20" s="390"/>
      <c r="K20" s="390"/>
      <c r="L20" s="390"/>
      <c r="M20" s="390"/>
      <c r="N20" s="390"/>
      <c r="O20" s="390"/>
      <c r="P20" s="390"/>
      <c r="Q20" s="391"/>
      <c r="R20" s="21">
        <f>SUM(R10:R19)</f>
        <v>14139460</v>
      </c>
      <c r="S20" s="21">
        <f>SUM(S10:S19)</f>
        <v>706973</v>
      </c>
      <c r="T20" s="21">
        <f t="shared" ref="T20:X20" si="0">SUM(T10:T19)</f>
        <v>0</v>
      </c>
      <c r="U20" s="21">
        <f t="shared" si="0"/>
        <v>0</v>
      </c>
      <c r="V20" s="21">
        <f t="shared" si="0"/>
        <v>14139460</v>
      </c>
      <c r="W20" s="21">
        <f t="shared" si="0"/>
        <v>0</v>
      </c>
      <c r="X20" s="21">
        <f t="shared" si="0"/>
        <v>14139460</v>
      </c>
      <c r="Y20" s="193"/>
      <c r="Z20" s="396"/>
      <c r="AA20" s="56"/>
      <c r="AB20" s="52"/>
    </row>
    <row r="21" spans="1:28" s="11" customFormat="1" ht="31.2" customHeight="1" x14ac:dyDescent="0.25">
      <c r="A21" s="434" t="s">
        <v>285</v>
      </c>
      <c r="B21" s="471"/>
      <c r="C21" s="37"/>
      <c r="D21" s="37"/>
      <c r="E21" s="37"/>
      <c r="F21" s="37"/>
      <c r="G21" s="37"/>
      <c r="H21" s="37"/>
      <c r="I21" s="37"/>
      <c r="J21" s="37"/>
      <c r="K21" s="37"/>
      <c r="L21" s="37"/>
      <c r="M21" s="37"/>
      <c r="N21" s="37"/>
      <c r="O21" s="37"/>
      <c r="P21" s="37"/>
      <c r="Q21" s="38"/>
      <c r="R21" s="21">
        <f>+R20</f>
        <v>14139460</v>
      </c>
      <c r="S21" s="21">
        <f t="shared" ref="S21:X21" si="1">+S20</f>
        <v>706973</v>
      </c>
      <c r="T21" s="21">
        <f t="shared" si="1"/>
        <v>0</v>
      </c>
      <c r="U21" s="21">
        <f t="shared" si="1"/>
        <v>0</v>
      </c>
      <c r="V21" s="21">
        <f t="shared" si="1"/>
        <v>14139460</v>
      </c>
      <c r="W21" s="21">
        <f t="shared" si="1"/>
        <v>0</v>
      </c>
      <c r="X21" s="21">
        <f t="shared" si="1"/>
        <v>14139460</v>
      </c>
      <c r="Y21" s="9"/>
      <c r="Z21" s="60"/>
      <c r="AA21" s="56"/>
      <c r="AB21" s="52"/>
    </row>
    <row r="22" spans="1:28" s="11" customFormat="1" ht="13.2" x14ac:dyDescent="0.25">
      <c r="A22" s="8"/>
      <c r="B22" s="8"/>
      <c r="C22" s="8"/>
      <c r="D22" s="9"/>
      <c r="E22" s="9"/>
      <c r="F22" s="9"/>
      <c r="G22" s="9"/>
      <c r="H22" s="9"/>
      <c r="I22" s="9"/>
      <c r="J22" s="9"/>
      <c r="K22" s="9"/>
      <c r="L22" s="9"/>
      <c r="M22" s="9"/>
      <c r="N22" s="9"/>
      <c r="O22" s="9"/>
      <c r="P22" s="9"/>
      <c r="Q22" s="9"/>
      <c r="U22" s="43"/>
      <c r="V22" s="47"/>
      <c r="W22" s="47"/>
      <c r="X22" s="47"/>
      <c r="Y22" s="9"/>
      <c r="Z22" s="60"/>
      <c r="AA22" s="56"/>
      <c r="AB22" s="52"/>
    </row>
    <row r="23" spans="1:28" s="11" customFormat="1" ht="38.25" customHeight="1" x14ac:dyDescent="0.25">
      <c r="A23" s="617" t="s">
        <v>281</v>
      </c>
      <c r="B23" s="617"/>
      <c r="C23" s="617"/>
      <c r="D23" s="617"/>
      <c r="E23" s="617"/>
      <c r="F23" s="617"/>
      <c r="G23" s="617"/>
      <c r="H23" s="617"/>
      <c r="I23" s="617"/>
      <c r="J23" s="617"/>
      <c r="K23" s="617"/>
      <c r="L23" s="617"/>
      <c r="M23" s="617"/>
      <c r="N23" s="617"/>
      <c r="O23" s="301"/>
      <c r="P23" s="9"/>
      <c r="Q23" s="9"/>
      <c r="U23" s="43"/>
      <c r="V23" s="47"/>
      <c r="W23" s="47"/>
      <c r="X23" s="47"/>
      <c r="Y23" s="302"/>
      <c r="Z23" s="60"/>
      <c r="AA23" s="56"/>
      <c r="AB23" s="52"/>
    </row>
    <row r="24" spans="1:28" s="11" customFormat="1" ht="42.6" customHeight="1" x14ac:dyDescent="0.25">
      <c r="A24" s="617"/>
      <c r="B24" s="617"/>
      <c r="C24" s="617"/>
      <c r="D24" s="617"/>
      <c r="E24" s="617"/>
      <c r="F24" s="617"/>
      <c r="G24" s="617"/>
      <c r="H24" s="617"/>
      <c r="I24" s="617"/>
      <c r="J24" s="617"/>
      <c r="K24" s="617"/>
      <c r="L24" s="617"/>
      <c r="M24" s="617"/>
      <c r="N24" s="617"/>
      <c r="O24" s="301"/>
      <c r="P24" s="10"/>
      <c r="Q24" s="10"/>
      <c r="R24" s="35"/>
      <c r="S24" s="35"/>
      <c r="T24" s="40"/>
      <c r="U24" s="43"/>
      <c r="V24" s="47"/>
      <c r="W24" s="47"/>
      <c r="X24" s="47"/>
      <c r="Y24" s="302"/>
      <c r="Z24" s="60"/>
      <c r="AA24" s="56"/>
      <c r="AB24" s="52"/>
    </row>
    <row r="25" spans="1:28" s="11" customFormat="1" ht="40.200000000000003" customHeight="1" x14ac:dyDescent="0.25">
      <c r="A25" s="8"/>
      <c r="B25" s="8"/>
      <c r="C25" s="8"/>
      <c r="D25" s="2"/>
      <c r="E25" s="468" t="s">
        <v>19</v>
      </c>
      <c r="F25" s="468"/>
      <c r="G25" s="468"/>
      <c r="H25" s="468"/>
      <c r="I25" s="468"/>
      <c r="J25" s="468"/>
      <c r="K25" s="469" t="s">
        <v>12</v>
      </c>
      <c r="L25" s="469"/>
      <c r="M25" s="458" t="s">
        <v>13</v>
      </c>
      <c r="N25" s="458"/>
      <c r="O25" s="394" t="s">
        <v>14</v>
      </c>
      <c r="Q25" s="51"/>
      <c r="R25" s="51"/>
      <c r="S25" s="51"/>
      <c r="T25" s="51"/>
      <c r="U25" s="302"/>
      <c r="V25" s="303"/>
      <c r="W25" s="303"/>
      <c r="X25" s="303"/>
      <c r="Y25" s="8"/>
      <c r="Z25" s="8"/>
      <c r="AA25" s="56"/>
      <c r="AB25" s="52"/>
    </row>
    <row r="26" spans="1:28" s="11" customFormat="1" ht="32.4" customHeight="1" x14ac:dyDescent="0.25">
      <c r="C26" s="3"/>
      <c r="D26" s="3"/>
      <c r="E26" s="4" t="s">
        <v>15</v>
      </c>
      <c r="F26" s="459" t="s">
        <v>16</v>
      </c>
      <c r="G26" s="460"/>
      <c r="H26" s="460"/>
      <c r="I26" s="461"/>
      <c r="J26" s="5" t="s">
        <v>11</v>
      </c>
      <c r="K26" s="399" t="s">
        <v>17</v>
      </c>
      <c r="L26" s="304"/>
      <c r="M26" s="392" t="s">
        <v>17</v>
      </c>
      <c r="N26" s="305">
        <v>3000000</v>
      </c>
      <c r="O26" s="392" t="s">
        <v>43</v>
      </c>
      <c r="P26" s="29"/>
      <c r="Q26" s="51"/>
      <c r="R26" s="51"/>
      <c r="S26" s="51"/>
      <c r="T26" s="51"/>
      <c r="U26" s="44"/>
      <c r="V26" s="303"/>
      <c r="W26" s="303"/>
      <c r="X26" s="303"/>
      <c r="Y26" s="8"/>
      <c r="Z26" s="8"/>
      <c r="AA26" s="56"/>
      <c r="AB26" s="52"/>
    </row>
    <row r="27" spans="1:28" s="11" customFormat="1" ht="32.4" customHeight="1" x14ac:dyDescent="0.25">
      <c r="B27" s="3"/>
      <c r="C27" s="3"/>
      <c r="D27" s="3"/>
      <c r="E27" s="6" t="s">
        <v>18</v>
      </c>
      <c r="F27" s="462" t="s">
        <v>49</v>
      </c>
      <c r="G27" s="463"/>
      <c r="H27" s="463"/>
      <c r="I27" s="464"/>
      <c r="J27" s="7" t="s">
        <v>46</v>
      </c>
      <c r="K27" s="399" t="s">
        <v>17</v>
      </c>
      <c r="L27" s="306"/>
      <c r="M27" s="307" t="s">
        <v>17</v>
      </c>
      <c r="N27" s="305">
        <v>100000</v>
      </c>
      <c r="O27" s="307" t="s">
        <v>43</v>
      </c>
      <c r="Q27" s="51"/>
      <c r="R27" s="51"/>
      <c r="S27" s="51"/>
      <c r="T27" s="51"/>
      <c r="U27" s="44"/>
      <c r="V27" s="303"/>
      <c r="W27" s="303"/>
      <c r="X27" s="303"/>
      <c r="Y27" s="8"/>
      <c r="Z27" s="8"/>
      <c r="AA27" s="56"/>
      <c r="AB27" s="52"/>
    </row>
    <row r="28" spans="1:28" s="11" customFormat="1" ht="32.4" customHeight="1" x14ac:dyDescent="0.25">
      <c r="B28" s="3"/>
      <c r="C28" s="3"/>
      <c r="D28" s="3"/>
      <c r="E28" s="6" t="s">
        <v>47</v>
      </c>
      <c r="F28" s="462" t="s">
        <v>48</v>
      </c>
      <c r="G28" s="463"/>
      <c r="H28" s="463"/>
      <c r="I28" s="464"/>
      <c r="J28" s="7" t="s">
        <v>47</v>
      </c>
      <c r="K28" s="392" t="s">
        <v>17</v>
      </c>
      <c r="L28" s="393"/>
      <c r="M28" s="307" t="s">
        <v>51</v>
      </c>
      <c r="N28" s="308" t="s">
        <v>51</v>
      </c>
      <c r="O28" s="307" t="s">
        <v>50</v>
      </c>
      <c r="Q28" s="51"/>
      <c r="R28" s="51"/>
      <c r="S28" s="51"/>
      <c r="T28" s="51"/>
      <c r="U28" s="44"/>
      <c r="V28" s="303"/>
      <c r="W28" s="303"/>
      <c r="X28" s="303"/>
      <c r="Y28" s="8"/>
      <c r="Z28" s="8"/>
      <c r="AA28" s="56"/>
      <c r="AB28" s="52"/>
    </row>
    <row r="29" spans="1:28" s="11" customFormat="1" ht="32.4" customHeight="1" x14ac:dyDescent="0.25">
      <c r="B29" s="3"/>
      <c r="C29" s="3"/>
      <c r="D29" s="3"/>
      <c r="E29" s="6" t="s">
        <v>20</v>
      </c>
      <c r="F29" s="459" t="s">
        <v>21</v>
      </c>
      <c r="G29" s="460"/>
      <c r="H29" s="460"/>
      <c r="I29" s="461"/>
      <c r="J29" s="6" t="s">
        <v>20</v>
      </c>
      <c r="K29" s="392" t="s">
        <v>22</v>
      </c>
      <c r="L29" s="304"/>
      <c r="M29" s="392" t="s">
        <v>22</v>
      </c>
      <c r="N29" s="305">
        <v>3000001</v>
      </c>
      <c r="O29" s="392" t="s">
        <v>50</v>
      </c>
      <c r="Q29" s="51"/>
      <c r="R29" s="51"/>
      <c r="S29" s="51"/>
      <c r="T29" s="51"/>
      <c r="U29" s="44"/>
      <c r="V29" s="303"/>
      <c r="W29" s="303"/>
      <c r="X29" s="303"/>
      <c r="Y29" s="52"/>
      <c r="Z29" s="396"/>
      <c r="AA29" s="56"/>
      <c r="AB29" s="52"/>
    </row>
    <row r="30" spans="1:28" s="11" customFormat="1" ht="32.25" customHeight="1" thickBot="1" x14ac:dyDescent="0.3">
      <c r="E30" s="36"/>
      <c r="R30" s="12"/>
      <c r="S30" s="12"/>
      <c r="V30" s="12"/>
      <c r="W30" s="12"/>
      <c r="X30" s="12"/>
      <c r="Y30" s="52"/>
      <c r="Z30" s="396"/>
      <c r="AA30" s="56"/>
      <c r="AB30" s="52"/>
    </row>
    <row r="31" spans="1:28" s="10" customFormat="1" ht="13.2" x14ac:dyDescent="0.25">
      <c r="B31" s="681" t="s">
        <v>41</v>
      </c>
      <c r="C31" s="682"/>
      <c r="D31" s="682"/>
      <c r="E31" s="682"/>
      <c r="F31" s="682"/>
      <c r="G31" s="682"/>
      <c r="H31" s="682"/>
      <c r="I31" s="683"/>
      <c r="J31" s="160"/>
      <c r="K31" s="160"/>
      <c r="L31" s="160"/>
      <c r="M31" s="160"/>
      <c r="N31" s="160"/>
      <c r="O31" s="160"/>
      <c r="P31" s="160"/>
      <c r="R31" s="309"/>
      <c r="S31" s="309"/>
      <c r="V31" s="309"/>
      <c r="W31" s="309"/>
      <c r="X31" s="309"/>
      <c r="Y31" s="9"/>
      <c r="Z31" s="396"/>
      <c r="AA31" s="310"/>
      <c r="AB31" s="9"/>
    </row>
    <row r="32" spans="1:28" s="10" customFormat="1" ht="13.2" x14ac:dyDescent="0.25">
      <c r="B32" s="684" t="s">
        <v>284</v>
      </c>
      <c r="C32" s="453"/>
      <c r="D32" s="453"/>
      <c r="E32" s="453"/>
      <c r="F32" s="453"/>
      <c r="G32" s="453"/>
      <c r="H32" s="453"/>
      <c r="I32" s="685"/>
      <c r="J32" s="171"/>
      <c r="K32" s="171"/>
      <c r="L32" s="171"/>
      <c r="M32" s="171"/>
      <c r="N32" s="171"/>
      <c r="O32" s="171"/>
      <c r="V32" s="309"/>
      <c r="W32" s="309"/>
      <c r="X32" s="309"/>
      <c r="Y32" s="9"/>
      <c r="AA32" s="310"/>
      <c r="AB32" s="9"/>
    </row>
    <row r="33" spans="2:28" s="10" customFormat="1" ht="13.2" x14ac:dyDescent="0.25">
      <c r="B33" s="398"/>
      <c r="C33" s="397"/>
      <c r="D33" s="397"/>
      <c r="E33" s="397"/>
      <c r="F33" s="397"/>
      <c r="G33" s="397"/>
      <c r="I33" s="311"/>
      <c r="J33" s="9"/>
      <c r="K33" s="9"/>
      <c r="L33" s="9"/>
      <c r="M33" s="9"/>
      <c r="N33" s="9"/>
      <c r="V33" s="309"/>
      <c r="W33" s="309"/>
      <c r="X33" s="309"/>
      <c r="Y33" s="9"/>
      <c r="AA33" s="310"/>
      <c r="AB33" s="9"/>
    </row>
    <row r="34" spans="2:28" s="10" customFormat="1" ht="13.2" x14ac:dyDescent="0.25">
      <c r="B34" s="398"/>
      <c r="C34" s="397"/>
      <c r="D34" s="397"/>
      <c r="E34" s="397"/>
      <c r="F34" s="397"/>
      <c r="G34" s="397"/>
      <c r="I34" s="311"/>
      <c r="J34" s="9"/>
      <c r="K34" s="9"/>
      <c r="L34" s="9"/>
      <c r="M34" s="9"/>
      <c r="N34" s="9"/>
      <c r="R34" s="309"/>
      <c r="S34" s="309"/>
      <c r="V34" s="309"/>
      <c r="W34" s="309"/>
      <c r="X34" s="309"/>
      <c r="AA34" s="312"/>
    </row>
    <row r="35" spans="2:28" s="10" customFormat="1" ht="13.2" x14ac:dyDescent="0.25">
      <c r="B35" s="398"/>
      <c r="C35" s="397"/>
      <c r="D35" s="397"/>
      <c r="E35" s="397"/>
      <c r="F35" s="397"/>
      <c r="G35" s="397"/>
      <c r="I35" s="311"/>
      <c r="J35" s="313"/>
      <c r="K35" s="9"/>
      <c r="L35" s="9"/>
      <c r="M35" s="9"/>
      <c r="N35" s="9"/>
      <c r="O35" s="180"/>
      <c r="V35" s="309"/>
      <c r="W35" s="309"/>
      <c r="X35" s="309"/>
      <c r="AA35" s="312"/>
    </row>
    <row r="36" spans="2:28" s="10" customFormat="1" ht="13.2" x14ac:dyDescent="0.25">
      <c r="B36" s="675" t="s">
        <v>196</v>
      </c>
      <c r="C36" s="603"/>
      <c r="D36" s="603"/>
      <c r="E36" s="603"/>
      <c r="F36" s="603"/>
      <c r="G36" s="603"/>
      <c r="H36" s="603"/>
      <c r="I36" s="676"/>
      <c r="J36" s="171"/>
      <c r="K36" s="171"/>
      <c r="L36" s="171"/>
      <c r="M36" s="171"/>
      <c r="N36" s="171"/>
      <c r="O36" s="171"/>
      <c r="V36" s="309"/>
      <c r="W36" s="309"/>
      <c r="X36" s="309"/>
      <c r="Z36" s="309"/>
      <c r="AA36" s="312"/>
    </row>
    <row r="37" spans="2:28" s="10" customFormat="1" ht="13.8" thickBot="1" x14ac:dyDescent="0.3">
      <c r="B37" s="677" t="s">
        <v>294</v>
      </c>
      <c r="C37" s="678"/>
      <c r="D37" s="678"/>
      <c r="E37" s="678"/>
      <c r="F37" s="678"/>
      <c r="G37" s="678"/>
      <c r="H37" s="678"/>
      <c r="I37" s="679"/>
      <c r="J37" s="171"/>
      <c r="K37" s="171"/>
      <c r="L37" s="171"/>
      <c r="M37" s="171"/>
      <c r="N37" s="171"/>
      <c r="O37" s="171"/>
      <c r="V37" s="309"/>
      <c r="W37" s="309"/>
      <c r="X37" s="309"/>
      <c r="Z37" s="314"/>
      <c r="AA37" s="312"/>
    </row>
    <row r="38" spans="2:28" s="10" customFormat="1" ht="13.2" x14ac:dyDescent="0.25">
      <c r="B38" s="397"/>
      <c r="C38" s="397"/>
      <c r="D38" s="397"/>
      <c r="E38" s="397"/>
      <c r="F38" s="397"/>
      <c r="G38" s="397"/>
      <c r="I38" s="9"/>
      <c r="J38" s="9"/>
      <c r="K38" s="315"/>
      <c r="L38" s="315"/>
      <c r="M38" s="315"/>
      <c r="N38" s="315"/>
      <c r="V38" s="309"/>
      <c r="W38" s="309"/>
      <c r="X38" s="309"/>
      <c r="Z38" s="316"/>
      <c r="AA38" s="312"/>
    </row>
    <row r="39" spans="2:28" s="11" customFormat="1" ht="13.2" x14ac:dyDescent="0.25">
      <c r="B39" s="397"/>
      <c r="C39" s="397"/>
      <c r="D39" s="397"/>
      <c r="E39" s="397"/>
      <c r="F39" s="397"/>
      <c r="G39" s="397"/>
      <c r="I39" s="9"/>
      <c r="J39" s="9"/>
      <c r="K39" s="680"/>
      <c r="L39" s="680"/>
      <c r="M39" s="680"/>
      <c r="N39" s="680"/>
      <c r="V39" s="12"/>
      <c r="W39" s="12"/>
      <c r="X39" s="12"/>
      <c r="AA39" s="42"/>
    </row>
    <row r="40" spans="2:28" s="11" customFormat="1" ht="13.2" x14ac:dyDescent="0.25">
      <c r="B40" s="397"/>
      <c r="C40" s="397"/>
      <c r="D40" s="397"/>
      <c r="E40" s="397"/>
      <c r="F40" s="397"/>
      <c r="G40" s="397"/>
      <c r="V40" s="12"/>
      <c r="W40" s="12"/>
      <c r="X40" s="12"/>
      <c r="AA40" s="42"/>
    </row>
    <row r="41" spans="2:28" s="11" customFormat="1" ht="13.2" x14ac:dyDescent="0.25">
      <c r="B41" s="397"/>
      <c r="C41" s="397"/>
      <c r="D41" s="397"/>
      <c r="E41" s="397"/>
      <c r="F41" s="397"/>
      <c r="G41" s="397"/>
      <c r="V41" s="12"/>
      <c r="W41" s="12"/>
      <c r="X41" s="12"/>
      <c r="AA41" s="42"/>
    </row>
    <row r="42" spans="2:28" s="8" customFormat="1" ht="13.2" x14ac:dyDescent="0.25">
      <c r="R42" s="23"/>
      <c r="S42" s="23"/>
      <c r="T42" s="24"/>
      <c r="U42" s="24"/>
      <c r="V42" s="23"/>
      <c r="W42" s="23"/>
      <c r="X42" s="23"/>
      <c r="AA42" s="41"/>
    </row>
    <row r="43" spans="2:28" s="8" customFormat="1" ht="13.2" x14ac:dyDescent="0.25">
      <c r="R43" s="23"/>
      <c r="S43" s="23"/>
      <c r="T43" s="24"/>
      <c r="U43" s="24"/>
      <c r="V43" s="23"/>
      <c r="W43" s="23"/>
      <c r="X43" s="23"/>
      <c r="AA43" s="41"/>
    </row>
    <row r="44" spans="2:28" s="8" customFormat="1" ht="13.2" x14ac:dyDescent="0.25">
      <c r="R44" s="23"/>
      <c r="S44" s="23"/>
      <c r="T44" s="24"/>
      <c r="U44" s="24"/>
      <c r="V44" s="23"/>
      <c r="W44" s="23"/>
      <c r="X44" s="23"/>
      <c r="AA44" s="41"/>
    </row>
    <row r="45" spans="2:28" s="8" customFormat="1" ht="13.2" x14ac:dyDescent="0.25">
      <c r="R45" s="23"/>
      <c r="S45" s="23"/>
      <c r="T45" s="24"/>
      <c r="U45" s="24"/>
      <c r="V45" s="23"/>
      <c r="W45" s="23"/>
      <c r="X45" s="23"/>
      <c r="AA45" s="41"/>
    </row>
    <row r="46" spans="2:28" s="8" customFormat="1" ht="13.2" x14ac:dyDescent="0.25">
      <c r="V46" s="317"/>
      <c r="W46" s="317"/>
      <c r="X46" s="317"/>
      <c r="AA46" s="41"/>
    </row>
    <row r="47" spans="2:28" s="8" customFormat="1" ht="13.2" x14ac:dyDescent="0.25">
      <c r="V47" s="317"/>
      <c r="W47" s="317"/>
      <c r="X47" s="317"/>
      <c r="AA47" s="41"/>
    </row>
    <row r="48" spans="2:28" s="8" customFormat="1" ht="13.2" x14ac:dyDescent="0.25">
      <c r="V48" s="317"/>
      <c r="W48" s="317"/>
      <c r="X48" s="317"/>
      <c r="AA48" s="41"/>
    </row>
    <row r="49" spans="22:27" s="8" customFormat="1" ht="13.2" x14ac:dyDescent="0.25">
      <c r="V49" s="317"/>
      <c r="W49" s="317"/>
      <c r="X49" s="317"/>
      <c r="AA49" s="41"/>
    </row>
    <row r="50" spans="22:27" s="8" customFormat="1" ht="13.2" x14ac:dyDescent="0.25">
      <c r="V50" s="317"/>
      <c r="W50" s="317"/>
      <c r="X50" s="317"/>
      <c r="AA50" s="41"/>
    </row>
    <row r="51" spans="22:27" s="8" customFormat="1" ht="13.2" x14ac:dyDescent="0.25">
      <c r="V51" s="317"/>
      <c r="W51" s="317"/>
      <c r="X51" s="317"/>
      <c r="AA51" s="41"/>
    </row>
  </sheetData>
  <mergeCells count="146">
    <mergeCell ref="E25:J25"/>
    <mergeCell ref="K25:L25"/>
    <mergeCell ref="M25:N25"/>
    <mergeCell ref="U18:U19"/>
    <mergeCell ref="V18:V19"/>
    <mergeCell ref="E18:E19"/>
    <mergeCell ref="B36:I36"/>
    <mergeCell ref="B37:I37"/>
    <mergeCell ref="K39:L39"/>
    <mergeCell ref="M39:N39"/>
    <mergeCell ref="G18:G19"/>
    <mergeCell ref="H18:H19"/>
    <mergeCell ref="M18:M19"/>
    <mergeCell ref="F26:I26"/>
    <mergeCell ref="F27:I27"/>
    <mergeCell ref="F28:I28"/>
    <mergeCell ref="F29:I29"/>
    <mergeCell ref="B31:I31"/>
    <mergeCell ref="B32:I32"/>
    <mergeCell ref="A20:B20"/>
    <mergeCell ref="A21:B21"/>
    <mergeCell ref="A23:N24"/>
    <mergeCell ref="W18:W19"/>
    <mergeCell ref="X18:X19"/>
    <mergeCell ref="Y18:Y19"/>
    <mergeCell ref="Z18:Z19"/>
    <mergeCell ref="P18:P19"/>
    <mergeCell ref="Q18:Q19"/>
    <mergeCell ref="R18:R19"/>
    <mergeCell ref="S18:S19"/>
    <mergeCell ref="T18:T19"/>
    <mergeCell ref="A9:B9"/>
    <mergeCell ref="A18:A19"/>
    <mergeCell ref="B18:B19"/>
    <mergeCell ref="C18:C19"/>
    <mergeCell ref="D18:D19"/>
    <mergeCell ref="A10:A11"/>
    <mergeCell ref="B10:B11"/>
    <mergeCell ref="C10:C11"/>
    <mergeCell ref="D10:D11"/>
    <mergeCell ref="A12:A13"/>
    <mergeCell ref="B12:B13"/>
    <mergeCell ref="C12:C13"/>
    <mergeCell ref="D12:D13"/>
    <mergeCell ref="A14:A15"/>
    <mergeCell ref="B14:B15"/>
    <mergeCell ref="C14:C15"/>
    <mergeCell ref="D14:D15"/>
    <mergeCell ref="A16:A17"/>
    <mergeCell ref="B16:B17"/>
    <mergeCell ref="C16:C17"/>
    <mergeCell ref="D16:D17"/>
    <mergeCell ref="Z7:Z8"/>
    <mergeCell ref="M7:M8"/>
    <mergeCell ref="N7:N8"/>
    <mergeCell ref="O7:O8"/>
    <mergeCell ref="P7:P8"/>
    <mergeCell ref="Q7:Q8"/>
    <mergeCell ref="R7:S7"/>
    <mergeCell ref="T7:U7"/>
    <mergeCell ref="V7:V8"/>
    <mergeCell ref="W7:W8"/>
    <mergeCell ref="X7:X8"/>
    <mergeCell ref="Y7:Y8"/>
    <mergeCell ref="L7:L8"/>
    <mergeCell ref="A7:A8"/>
    <mergeCell ref="B7:B8"/>
    <mergeCell ref="C7:C8"/>
    <mergeCell ref="D7:D8"/>
    <mergeCell ref="E7:E8"/>
    <mergeCell ref="F7:F8"/>
    <mergeCell ref="G7:G8"/>
    <mergeCell ref="H7:H8"/>
    <mergeCell ref="I7:I8"/>
    <mergeCell ref="J7:J8"/>
    <mergeCell ref="K7:K8"/>
    <mergeCell ref="A6:E6"/>
    <mergeCell ref="F6:I6"/>
    <mergeCell ref="K6:M6"/>
    <mergeCell ref="N6:Q6"/>
    <mergeCell ref="R6:U6"/>
    <mergeCell ref="A1:Z1"/>
    <mergeCell ref="A2:Z2"/>
    <mergeCell ref="A3:Z3"/>
    <mergeCell ref="A4:Z4"/>
    <mergeCell ref="B5:X5"/>
    <mergeCell ref="Z10:Z11"/>
    <mergeCell ref="Q10:Q11"/>
    <mergeCell ref="R10:R11"/>
    <mergeCell ref="S10:S11"/>
    <mergeCell ref="T10:T11"/>
    <mergeCell ref="U10:U11"/>
    <mergeCell ref="E10:E11"/>
    <mergeCell ref="G10:G11"/>
    <mergeCell ref="H10:H11"/>
    <mergeCell ref="M10:M11"/>
    <mergeCell ref="P10:P11"/>
    <mergeCell ref="E12:E13"/>
    <mergeCell ref="G12:G13"/>
    <mergeCell ref="H12:H13"/>
    <mergeCell ref="M12:M13"/>
    <mergeCell ref="P12:P13"/>
    <mergeCell ref="V10:V11"/>
    <mergeCell ref="W10:W11"/>
    <mergeCell ref="X10:X11"/>
    <mergeCell ref="Y10:Y11"/>
    <mergeCell ref="V12:V13"/>
    <mergeCell ref="W12:W13"/>
    <mergeCell ref="X12:X13"/>
    <mergeCell ref="Y12:Y13"/>
    <mergeCell ref="Z12:Z13"/>
    <mergeCell ref="Q12:Q13"/>
    <mergeCell ref="R12:R13"/>
    <mergeCell ref="S12:S13"/>
    <mergeCell ref="T12:T13"/>
    <mergeCell ref="U12:U13"/>
    <mergeCell ref="Y14:Y15"/>
    <mergeCell ref="P14:P15"/>
    <mergeCell ref="Q14:Q15"/>
    <mergeCell ref="R14:R15"/>
    <mergeCell ref="S14:S15"/>
    <mergeCell ref="T14:T15"/>
    <mergeCell ref="E14:E15"/>
    <mergeCell ref="G14:G15"/>
    <mergeCell ref="H14:H15"/>
    <mergeCell ref="M14:M15"/>
    <mergeCell ref="W16:W17"/>
    <mergeCell ref="X16:X17"/>
    <mergeCell ref="Y16:Y17"/>
    <mergeCell ref="Z16:Z17"/>
    <mergeCell ref="Z14:Z15"/>
    <mergeCell ref="E16:E17"/>
    <mergeCell ref="G16:G17"/>
    <mergeCell ref="H16:H17"/>
    <mergeCell ref="M16:M17"/>
    <mergeCell ref="P16:P17"/>
    <mergeCell ref="Q16:Q17"/>
    <mergeCell ref="R16:R17"/>
    <mergeCell ref="S16:S17"/>
    <mergeCell ref="T16:T17"/>
    <mergeCell ref="U16:U17"/>
    <mergeCell ref="V16:V17"/>
    <mergeCell ref="U14:U15"/>
    <mergeCell ref="V14:V15"/>
    <mergeCell ref="W14:W15"/>
    <mergeCell ref="X14:X15"/>
  </mergeCells>
  <printOptions horizontalCentered="1"/>
  <pageMargins left="0.78740157480314965" right="0.78740157480314965" top="0.59055118110236227" bottom="0.59055118110236227" header="0.31496062992125984" footer="0.39370078740157483"/>
  <pageSetup paperSize="5" scale="44" orientation="landscape" r:id="rId1"/>
  <headerFooter>
    <oddFooter>&amp;C
&amp;R&amp;P de &amp;N
&amp;D
PAC 2018. 1ra. Modificicación.
Marzo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B48"/>
  <sheetViews>
    <sheetView view="pageBreakPreview" zoomScaleNormal="100" zoomScaleSheetLayoutView="100" workbookViewId="0">
      <selection sqref="A1:Z1"/>
    </sheetView>
  </sheetViews>
  <sheetFormatPr baseColWidth="10" defaultColWidth="11.44140625" defaultRowHeight="13.2" x14ac:dyDescent="0.25"/>
  <cols>
    <col min="1" max="1" width="4" style="8" bestFit="1" customWidth="1"/>
    <col min="2" max="2" width="32.6640625" style="8" customWidth="1"/>
    <col min="3" max="3" width="9.88671875" style="8" customWidth="1"/>
    <col min="4" max="4" width="9.6640625" style="8" customWidth="1"/>
    <col min="5" max="5" width="12.44140625" style="8" customWidth="1"/>
    <col min="6" max="6" width="12.88671875" style="8" customWidth="1"/>
    <col min="7" max="7" width="12.5546875" style="8" customWidth="1"/>
    <col min="8" max="8" width="12.6640625" style="8" customWidth="1"/>
    <col min="9" max="9" width="14.109375" style="8" customWidth="1"/>
    <col min="10" max="10" width="11.5546875" style="8" customWidth="1"/>
    <col min="11" max="11" width="13.33203125" style="8" customWidth="1"/>
    <col min="12" max="12" width="11.5546875" style="8" customWidth="1"/>
    <col min="13" max="13" width="14.88671875" style="8" customWidth="1"/>
    <col min="14" max="15" width="11.5546875" style="8" customWidth="1"/>
    <col min="16" max="16" width="20.5546875" style="8" customWidth="1"/>
    <col min="17" max="17" width="12.88671875" style="8" customWidth="1"/>
    <col min="18" max="18" width="13.88671875" style="8" customWidth="1"/>
    <col min="19" max="19" width="15.5546875" style="8" customWidth="1"/>
    <col min="20" max="20" width="13" style="8" customWidth="1"/>
    <col min="21" max="21" width="12.6640625" style="8" customWidth="1"/>
    <col min="22" max="22" width="15.5546875" style="8" customWidth="1"/>
    <col min="23" max="23" width="13.33203125" style="8" bestFit="1" customWidth="1"/>
    <col min="24" max="24" width="13.6640625" style="8" customWidth="1"/>
    <col min="25" max="25" width="14" style="8" customWidth="1"/>
    <col min="26" max="26" width="18.33203125" style="8" customWidth="1"/>
    <col min="27" max="27" width="15" style="41" bestFit="1" customWidth="1"/>
    <col min="28" max="184" width="11.44140625" style="8"/>
    <col min="185" max="185" width="4" style="8" bestFit="1" customWidth="1"/>
    <col min="186" max="186" width="32.6640625" style="8" customWidth="1"/>
    <col min="187" max="187" width="9.88671875" style="8" customWidth="1"/>
    <col min="188" max="188" width="9.6640625" style="8" customWidth="1"/>
    <col min="189" max="189" width="12.44140625" style="8" customWidth="1"/>
    <col min="190" max="190" width="12.88671875" style="8" customWidth="1"/>
    <col min="191" max="191" width="9.88671875" style="8" customWidth="1"/>
    <col min="192" max="192" width="12.6640625" style="8" customWidth="1"/>
    <col min="193" max="193" width="14.109375" style="8" customWidth="1"/>
    <col min="194" max="196" width="11.5546875" style="8" customWidth="1"/>
    <col min="197" max="197" width="13.109375" style="8" customWidth="1"/>
    <col min="198" max="201" width="11.5546875" style="8" customWidth="1"/>
    <col min="202" max="202" width="12.6640625" style="8" bestFit="1" customWidth="1"/>
    <col min="203" max="203" width="15.5546875" style="8" customWidth="1"/>
    <col min="204" max="205" width="11.5546875" style="8" customWidth="1"/>
    <col min="206" max="206" width="15.5546875" style="8" customWidth="1"/>
    <col min="207" max="207" width="13.33203125" style="8" bestFit="1" customWidth="1"/>
    <col min="208" max="208" width="12.6640625" style="8" bestFit="1" customWidth="1"/>
    <col min="209" max="209" width="14" style="8" customWidth="1"/>
    <col min="210" max="210" width="18.33203125" style="8" customWidth="1"/>
    <col min="211" max="211" width="11.88671875" style="8" customWidth="1"/>
    <col min="212" max="212" width="11.6640625" style="8" bestFit="1" customWidth="1"/>
    <col min="213" max="440" width="11.44140625" style="8"/>
    <col min="441" max="441" width="4" style="8" bestFit="1" customWidth="1"/>
    <col min="442" max="442" width="32.6640625" style="8" customWidth="1"/>
    <col min="443" max="443" width="9.88671875" style="8" customWidth="1"/>
    <col min="444" max="444" width="9.6640625" style="8" customWidth="1"/>
    <col min="445" max="445" width="12.44140625" style="8" customWidth="1"/>
    <col min="446" max="446" width="12.88671875" style="8" customWidth="1"/>
    <col min="447" max="447" width="9.88671875" style="8" customWidth="1"/>
    <col min="448" max="448" width="12.6640625" style="8" customWidth="1"/>
    <col min="449" max="449" width="14.109375" style="8" customWidth="1"/>
    <col min="450" max="452" width="11.5546875" style="8" customWidth="1"/>
    <col min="453" max="453" width="13.109375" style="8" customWidth="1"/>
    <col min="454" max="457" width="11.5546875" style="8" customWidth="1"/>
    <col min="458" max="458" width="12.6640625" style="8" bestFit="1" customWidth="1"/>
    <col min="459" max="459" width="15.5546875" style="8" customWidth="1"/>
    <col min="460" max="461" width="11.5546875" style="8" customWidth="1"/>
    <col min="462" max="462" width="15.5546875" style="8" customWidth="1"/>
    <col min="463" max="463" width="13.33203125" style="8" bestFit="1" customWidth="1"/>
    <col min="464" max="464" width="12.6640625" style="8" bestFit="1" customWidth="1"/>
    <col min="465" max="465" width="14" style="8" customWidth="1"/>
    <col min="466" max="466" width="18.33203125" style="8" customWidth="1"/>
    <col min="467" max="467" width="11.88671875" style="8" customWidth="1"/>
    <col min="468" max="468" width="11.6640625" style="8" bestFit="1" customWidth="1"/>
    <col min="469" max="696" width="11.44140625" style="8"/>
    <col min="697" max="697" width="4" style="8" bestFit="1" customWidth="1"/>
    <col min="698" max="698" width="32.6640625" style="8" customWidth="1"/>
    <col min="699" max="699" width="9.88671875" style="8" customWidth="1"/>
    <col min="700" max="700" width="9.6640625" style="8" customWidth="1"/>
    <col min="701" max="701" width="12.44140625" style="8" customWidth="1"/>
    <col min="702" max="702" width="12.88671875" style="8" customWidth="1"/>
    <col min="703" max="703" width="9.88671875" style="8" customWidth="1"/>
    <col min="704" max="704" width="12.6640625" style="8" customWidth="1"/>
    <col min="705" max="705" width="14.109375" style="8" customWidth="1"/>
    <col min="706" max="708" width="11.5546875" style="8" customWidth="1"/>
    <col min="709" max="709" width="13.109375" style="8" customWidth="1"/>
    <col min="710" max="713" width="11.5546875" style="8" customWidth="1"/>
    <col min="714" max="714" width="12.6640625" style="8" bestFit="1" customWidth="1"/>
    <col min="715" max="715" width="15.5546875" style="8" customWidth="1"/>
    <col min="716" max="717" width="11.5546875" style="8" customWidth="1"/>
    <col min="718" max="718" width="15.5546875" style="8" customWidth="1"/>
    <col min="719" max="719" width="13.33203125" style="8" bestFit="1" customWidth="1"/>
    <col min="720" max="720" width="12.6640625" style="8" bestFit="1" customWidth="1"/>
    <col min="721" max="721" width="14" style="8" customWidth="1"/>
    <col min="722" max="722" width="18.33203125" style="8" customWidth="1"/>
    <col min="723" max="723" width="11.88671875" style="8" customWidth="1"/>
    <col min="724" max="724" width="11.6640625" style="8" bestFit="1" customWidth="1"/>
    <col min="725" max="952" width="11.44140625" style="8"/>
    <col min="953" max="953" width="4" style="8" bestFit="1" customWidth="1"/>
    <col min="954" max="954" width="32.6640625" style="8" customWidth="1"/>
    <col min="955" max="955" width="9.88671875" style="8" customWidth="1"/>
    <col min="956" max="956" width="9.6640625" style="8" customWidth="1"/>
    <col min="957" max="957" width="12.44140625" style="8" customWidth="1"/>
    <col min="958" max="958" width="12.88671875" style="8" customWidth="1"/>
    <col min="959" max="959" width="9.88671875" style="8" customWidth="1"/>
    <col min="960" max="960" width="12.6640625" style="8" customWidth="1"/>
    <col min="961" max="961" width="14.109375" style="8" customWidth="1"/>
    <col min="962" max="964" width="11.5546875" style="8" customWidth="1"/>
    <col min="965" max="965" width="13.109375" style="8" customWidth="1"/>
    <col min="966" max="969" width="11.5546875" style="8" customWidth="1"/>
    <col min="970" max="970" width="12.6640625" style="8" bestFit="1" customWidth="1"/>
    <col min="971" max="971" width="15.5546875" style="8" customWidth="1"/>
    <col min="972" max="973" width="11.5546875" style="8" customWidth="1"/>
    <col min="974" max="974" width="15.5546875" style="8" customWidth="1"/>
    <col min="975" max="975" width="13.33203125" style="8" bestFit="1" customWidth="1"/>
    <col min="976" max="976" width="12.6640625" style="8" bestFit="1" customWidth="1"/>
    <col min="977" max="977" width="14" style="8" customWidth="1"/>
    <col min="978" max="978" width="18.33203125" style="8" customWidth="1"/>
    <col min="979" max="979" width="11.88671875" style="8" customWidth="1"/>
    <col min="980" max="980" width="11.6640625" style="8" bestFit="1" customWidth="1"/>
    <col min="981" max="1208" width="11.44140625" style="8"/>
    <col min="1209" max="1209" width="4" style="8" bestFit="1" customWidth="1"/>
    <col min="1210" max="1210" width="32.6640625" style="8" customWidth="1"/>
    <col min="1211" max="1211" width="9.88671875" style="8" customWidth="1"/>
    <col min="1212" max="1212" width="9.6640625" style="8" customWidth="1"/>
    <col min="1213" max="1213" width="12.44140625" style="8" customWidth="1"/>
    <col min="1214" max="1214" width="12.88671875" style="8" customWidth="1"/>
    <col min="1215" max="1215" width="9.88671875" style="8" customWidth="1"/>
    <col min="1216" max="1216" width="12.6640625" style="8" customWidth="1"/>
    <col min="1217" max="1217" width="14.109375" style="8" customWidth="1"/>
    <col min="1218" max="1220" width="11.5546875" style="8" customWidth="1"/>
    <col min="1221" max="1221" width="13.109375" style="8" customWidth="1"/>
    <col min="1222" max="1225" width="11.5546875" style="8" customWidth="1"/>
    <col min="1226" max="1226" width="12.6640625" style="8" bestFit="1" customWidth="1"/>
    <col min="1227" max="1227" width="15.5546875" style="8" customWidth="1"/>
    <col min="1228" max="1229" width="11.5546875" style="8" customWidth="1"/>
    <col min="1230" max="1230" width="15.5546875" style="8" customWidth="1"/>
    <col min="1231" max="1231" width="13.33203125" style="8" bestFit="1" customWidth="1"/>
    <col min="1232" max="1232" width="12.6640625" style="8" bestFit="1" customWidth="1"/>
    <col min="1233" max="1233" width="14" style="8" customWidth="1"/>
    <col min="1234" max="1234" width="18.33203125" style="8" customWidth="1"/>
    <col min="1235" max="1235" width="11.88671875" style="8" customWidth="1"/>
    <col min="1236" max="1236" width="11.6640625" style="8" bestFit="1" customWidth="1"/>
    <col min="1237" max="1464" width="11.44140625" style="8"/>
    <col min="1465" max="1465" width="4" style="8" bestFit="1" customWidth="1"/>
    <col min="1466" max="1466" width="32.6640625" style="8" customWidth="1"/>
    <col min="1467" max="1467" width="9.88671875" style="8" customWidth="1"/>
    <col min="1468" max="1468" width="9.6640625" style="8" customWidth="1"/>
    <col min="1469" max="1469" width="12.44140625" style="8" customWidth="1"/>
    <col min="1470" max="1470" width="12.88671875" style="8" customWidth="1"/>
    <col min="1471" max="1471" width="9.88671875" style="8" customWidth="1"/>
    <col min="1472" max="1472" width="12.6640625" style="8" customWidth="1"/>
    <col min="1473" max="1473" width="14.109375" style="8" customWidth="1"/>
    <col min="1474" max="1476" width="11.5546875" style="8" customWidth="1"/>
    <col min="1477" max="1477" width="13.109375" style="8" customWidth="1"/>
    <col min="1478" max="1481" width="11.5546875" style="8" customWidth="1"/>
    <col min="1482" max="1482" width="12.6640625" style="8" bestFit="1" customWidth="1"/>
    <col min="1483" max="1483" width="15.5546875" style="8" customWidth="1"/>
    <col min="1484" max="1485" width="11.5546875" style="8" customWidth="1"/>
    <col min="1486" max="1486" width="15.5546875" style="8" customWidth="1"/>
    <col min="1487" max="1487" width="13.33203125" style="8" bestFit="1" customWidth="1"/>
    <col min="1488" max="1488" width="12.6640625" style="8" bestFit="1" customWidth="1"/>
    <col min="1489" max="1489" width="14" style="8" customWidth="1"/>
    <col min="1490" max="1490" width="18.33203125" style="8" customWidth="1"/>
    <col min="1491" max="1491" width="11.88671875" style="8" customWidth="1"/>
    <col min="1492" max="1492" width="11.6640625" style="8" bestFit="1" customWidth="1"/>
    <col min="1493" max="1720" width="11.44140625" style="8"/>
    <col min="1721" max="1721" width="4" style="8" bestFit="1" customWidth="1"/>
    <col min="1722" max="1722" width="32.6640625" style="8" customWidth="1"/>
    <col min="1723" max="1723" width="9.88671875" style="8" customWidth="1"/>
    <col min="1724" max="1724" width="9.6640625" style="8" customWidth="1"/>
    <col min="1725" max="1725" width="12.44140625" style="8" customWidth="1"/>
    <col min="1726" max="1726" width="12.88671875" style="8" customWidth="1"/>
    <col min="1727" max="1727" width="9.88671875" style="8" customWidth="1"/>
    <col min="1728" max="1728" width="12.6640625" style="8" customWidth="1"/>
    <col min="1729" max="1729" width="14.109375" style="8" customWidth="1"/>
    <col min="1730" max="1732" width="11.5546875" style="8" customWidth="1"/>
    <col min="1733" max="1733" width="13.109375" style="8" customWidth="1"/>
    <col min="1734" max="1737" width="11.5546875" style="8" customWidth="1"/>
    <col min="1738" max="1738" width="12.6640625" style="8" bestFit="1" customWidth="1"/>
    <col min="1739" max="1739" width="15.5546875" style="8" customWidth="1"/>
    <col min="1740" max="1741" width="11.5546875" style="8" customWidth="1"/>
    <col min="1742" max="1742" width="15.5546875" style="8" customWidth="1"/>
    <col min="1743" max="1743" width="13.33203125" style="8" bestFit="1" customWidth="1"/>
    <col min="1744" max="1744" width="12.6640625" style="8" bestFit="1" customWidth="1"/>
    <col min="1745" max="1745" width="14" style="8" customWidth="1"/>
    <col min="1746" max="1746" width="18.33203125" style="8" customWidth="1"/>
    <col min="1747" max="1747" width="11.88671875" style="8" customWidth="1"/>
    <col min="1748" max="1748" width="11.6640625" style="8" bestFit="1" customWidth="1"/>
    <col min="1749" max="1976" width="11.44140625" style="8"/>
    <col min="1977" max="1977" width="4" style="8" bestFit="1" customWidth="1"/>
    <col min="1978" max="1978" width="32.6640625" style="8" customWidth="1"/>
    <col min="1979" max="1979" width="9.88671875" style="8" customWidth="1"/>
    <col min="1980" max="1980" width="9.6640625" style="8" customWidth="1"/>
    <col min="1981" max="1981" width="12.44140625" style="8" customWidth="1"/>
    <col min="1982" max="1982" width="12.88671875" style="8" customWidth="1"/>
    <col min="1983" max="1983" width="9.88671875" style="8" customWidth="1"/>
    <col min="1984" max="1984" width="12.6640625" style="8" customWidth="1"/>
    <col min="1985" max="1985" width="14.109375" style="8" customWidth="1"/>
    <col min="1986" max="1988" width="11.5546875" style="8" customWidth="1"/>
    <col min="1989" max="1989" width="13.109375" style="8" customWidth="1"/>
    <col min="1990" max="1993" width="11.5546875" style="8" customWidth="1"/>
    <col min="1994" max="1994" width="12.6640625" style="8" bestFit="1" customWidth="1"/>
    <col min="1995" max="1995" width="15.5546875" style="8" customWidth="1"/>
    <col min="1996" max="1997" width="11.5546875" style="8" customWidth="1"/>
    <col min="1998" max="1998" width="15.5546875" style="8" customWidth="1"/>
    <col min="1999" max="1999" width="13.33203125" style="8" bestFit="1" customWidth="1"/>
    <col min="2000" max="2000" width="12.6640625" style="8" bestFit="1" customWidth="1"/>
    <col min="2001" max="2001" width="14" style="8" customWidth="1"/>
    <col min="2002" max="2002" width="18.33203125" style="8" customWidth="1"/>
    <col min="2003" max="2003" width="11.88671875" style="8" customWidth="1"/>
    <col min="2004" max="2004" width="11.6640625" style="8" bestFit="1" customWidth="1"/>
    <col min="2005" max="2232" width="11.44140625" style="8"/>
    <col min="2233" max="2233" width="4" style="8" bestFit="1" customWidth="1"/>
    <col min="2234" max="2234" width="32.6640625" style="8" customWidth="1"/>
    <col min="2235" max="2235" width="9.88671875" style="8" customWidth="1"/>
    <col min="2236" max="2236" width="9.6640625" style="8" customWidth="1"/>
    <col min="2237" max="2237" width="12.44140625" style="8" customWidth="1"/>
    <col min="2238" max="2238" width="12.88671875" style="8" customWidth="1"/>
    <col min="2239" max="2239" width="9.88671875" style="8" customWidth="1"/>
    <col min="2240" max="2240" width="12.6640625" style="8" customWidth="1"/>
    <col min="2241" max="2241" width="14.109375" style="8" customWidth="1"/>
    <col min="2242" max="2244" width="11.5546875" style="8" customWidth="1"/>
    <col min="2245" max="2245" width="13.109375" style="8" customWidth="1"/>
    <col min="2246" max="2249" width="11.5546875" style="8" customWidth="1"/>
    <col min="2250" max="2250" width="12.6640625" style="8" bestFit="1" customWidth="1"/>
    <col min="2251" max="2251" width="15.5546875" style="8" customWidth="1"/>
    <col min="2252" max="2253" width="11.5546875" style="8" customWidth="1"/>
    <col min="2254" max="2254" width="15.5546875" style="8" customWidth="1"/>
    <col min="2255" max="2255" width="13.33203125" style="8" bestFit="1" customWidth="1"/>
    <col min="2256" max="2256" width="12.6640625" style="8" bestFit="1" customWidth="1"/>
    <col min="2257" max="2257" width="14" style="8" customWidth="1"/>
    <col min="2258" max="2258" width="18.33203125" style="8" customWidth="1"/>
    <col min="2259" max="2259" width="11.88671875" style="8" customWidth="1"/>
    <col min="2260" max="2260" width="11.6640625" style="8" bestFit="1" customWidth="1"/>
    <col min="2261" max="2488" width="11.44140625" style="8"/>
    <col min="2489" max="2489" width="4" style="8" bestFit="1" customWidth="1"/>
    <col min="2490" max="2490" width="32.6640625" style="8" customWidth="1"/>
    <col min="2491" max="2491" width="9.88671875" style="8" customWidth="1"/>
    <col min="2492" max="2492" width="9.6640625" style="8" customWidth="1"/>
    <col min="2493" max="2493" width="12.44140625" style="8" customWidth="1"/>
    <col min="2494" max="2494" width="12.88671875" style="8" customWidth="1"/>
    <col min="2495" max="2495" width="9.88671875" style="8" customWidth="1"/>
    <col min="2496" max="2496" width="12.6640625" style="8" customWidth="1"/>
    <col min="2497" max="2497" width="14.109375" style="8" customWidth="1"/>
    <col min="2498" max="2500" width="11.5546875" style="8" customWidth="1"/>
    <col min="2501" max="2501" width="13.109375" style="8" customWidth="1"/>
    <col min="2502" max="2505" width="11.5546875" style="8" customWidth="1"/>
    <col min="2506" max="2506" width="12.6640625" style="8" bestFit="1" customWidth="1"/>
    <col min="2507" max="2507" width="15.5546875" style="8" customWidth="1"/>
    <col min="2508" max="2509" width="11.5546875" style="8" customWidth="1"/>
    <col min="2510" max="2510" width="15.5546875" style="8" customWidth="1"/>
    <col min="2511" max="2511" width="13.33203125" style="8" bestFit="1" customWidth="1"/>
    <col min="2512" max="2512" width="12.6640625" style="8" bestFit="1" customWidth="1"/>
    <col min="2513" max="2513" width="14" style="8" customWidth="1"/>
    <col min="2514" max="2514" width="18.33203125" style="8" customWidth="1"/>
    <col min="2515" max="2515" width="11.88671875" style="8" customWidth="1"/>
    <col min="2516" max="2516" width="11.6640625" style="8" bestFit="1" customWidth="1"/>
    <col min="2517" max="2744" width="11.44140625" style="8"/>
    <col min="2745" max="2745" width="4" style="8" bestFit="1" customWidth="1"/>
    <col min="2746" max="2746" width="32.6640625" style="8" customWidth="1"/>
    <col min="2747" max="2747" width="9.88671875" style="8" customWidth="1"/>
    <col min="2748" max="2748" width="9.6640625" style="8" customWidth="1"/>
    <col min="2749" max="2749" width="12.44140625" style="8" customWidth="1"/>
    <col min="2750" max="2750" width="12.88671875" style="8" customWidth="1"/>
    <col min="2751" max="2751" width="9.88671875" style="8" customWidth="1"/>
    <col min="2752" max="2752" width="12.6640625" style="8" customWidth="1"/>
    <col min="2753" max="2753" width="14.109375" style="8" customWidth="1"/>
    <col min="2754" max="2756" width="11.5546875" style="8" customWidth="1"/>
    <col min="2757" max="2757" width="13.109375" style="8" customWidth="1"/>
    <col min="2758" max="2761" width="11.5546875" style="8" customWidth="1"/>
    <col min="2762" max="2762" width="12.6640625" style="8" bestFit="1" customWidth="1"/>
    <col min="2763" max="2763" width="15.5546875" style="8" customWidth="1"/>
    <col min="2764" max="2765" width="11.5546875" style="8" customWidth="1"/>
    <col min="2766" max="2766" width="15.5546875" style="8" customWidth="1"/>
    <col min="2767" max="2767" width="13.33203125" style="8" bestFit="1" customWidth="1"/>
    <col min="2768" max="2768" width="12.6640625" style="8" bestFit="1" customWidth="1"/>
    <col min="2769" max="2769" width="14" style="8" customWidth="1"/>
    <col min="2770" max="2770" width="18.33203125" style="8" customWidth="1"/>
    <col min="2771" max="2771" width="11.88671875" style="8" customWidth="1"/>
    <col min="2772" max="2772" width="11.6640625" style="8" bestFit="1" customWidth="1"/>
    <col min="2773" max="3000" width="11.44140625" style="8"/>
    <col min="3001" max="3001" width="4" style="8" bestFit="1" customWidth="1"/>
    <col min="3002" max="3002" width="32.6640625" style="8" customWidth="1"/>
    <col min="3003" max="3003" width="9.88671875" style="8" customWidth="1"/>
    <col min="3004" max="3004" width="9.6640625" style="8" customWidth="1"/>
    <col min="3005" max="3005" width="12.44140625" style="8" customWidth="1"/>
    <col min="3006" max="3006" width="12.88671875" style="8" customWidth="1"/>
    <col min="3007" max="3007" width="9.88671875" style="8" customWidth="1"/>
    <col min="3008" max="3008" width="12.6640625" style="8" customWidth="1"/>
    <col min="3009" max="3009" width="14.109375" style="8" customWidth="1"/>
    <col min="3010" max="3012" width="11.5546875" style="8" customWidth="1"/>
    <col min="3013" max="3013" width="13.109375" style="8" customWidth="1"/>
    <col min="3014" max="3017" width="11.5546875" style="8" customWidth="1"/>
    <col min="3018" max="3018" width="12.6640625" style="8" bestFit="1" customWidth="1"/>
    <col min="3019" max="3019" width="15.5546875" style="8" customWidth="1"/>
    <col min="3020" max="3021" width="11.5546875" style="8" customWidth="1"/>
    <col min="3022" max="3022" width="15.5546875" style="8" customWidth="1"/>
    <col min="3023" max="3023" width="13.33203125" style="8" bestFit="1" customWidth="1"/>
    <col min="3024" max="3024" width="12.6640625" style="8" bestFit="1" customWidth="1"/>
    <col min="3025" max="3025" width="14" style="8" customWidth="1"/>
    <col min="3026" max="3026" width="18.33203125" style="8" customWidth="1"/>
    <col min="3027" max="3027" width="11.88671875" style="8" customWidth="1"/>
    <col min="3028" max="3028" width="11.6640625" style="8" bestFit="1" customWidth="1"/>
    <col min="3029" max="3256" width="11.44140625" style="8"/>
    <col min="3257" max="3257" width="4" style="8" bestFit="1" customWidth="1"/>
    <col min="3258" max="3258" width="32.6640625" style="8" customWidth="1"/>
    <col min="3259" max="3259" width="9.88671875" style="8" customWidth="1"/>
    <col min="3260" max="3260" width="9.6640625" style="8" customWidth="1"/>
    <col min="3261" max="3261" width="12.44140625" style="8" customWidth="1"/>
    <col min="3262" max="3262" width="12.88671875" style="8" customWidth="1"/>
    <col min="3263" max="3263" width="9.88671875" style="8" customWidth="1"/>
    <col min="3264" max="3264" width="12.6640625" style="8" customWidth="1"/>
    <col min="3265" max="3265" width="14.109375" style="8" customWidth="1"/>
    <col min="3266" max="3268" width="11.5546875" style="8" customWidth="1"/>
    <col min="3269" max="3269" width="13.109375" style="8" customWidth="1"/>
    <col min="3270" max="3273" width="11.5546875" style="8" customWidth="1"/>
    <col min="3274" max="3274" width="12.6640625" style="8" bestFit="1" customWidth="1"/>
    <col min="3275" max="3275" width="15.5546875" style="8" customWidth="1"/>
    <col min="3276" max="3277" width="11.5546875" style="8" customWidth="1"/>
    <col min="3278" max="3278" width="15.5546875" style="8" customWidth="1"/>
    <col min="3279" max="3279" width="13.33203125" style="8" bestFit="1" customWidth="1"/>
    <col min="3280" max="3280" width="12.6640625" style="8" bestFit="1" customWidth="1"/>
    <col min="3281" max="3281" width="14" style="8" customWidth="1"/>
    <col min="3282" max="3282" width="18.33203125" style="8" customWidth="1"/>
    <col min="3283" max="3283" width="11.88671875" style="8" customWidth="1"/>
    <col min="3284" max="3284" width="11.6640625" style="8" bestFit="1" customWidth="1"/>
    <col min="3285" max="3512" width="11.44140625" style="8"/>
    <col min="3513" max="3513" width="4" style="8" bestFit="1" customWidth="1"/>
    <col min="3514" max="3514" width="32.6640625" style="8" customWidth="1"/>
    <col min="3515" max="3515" width="9.88671875" style="8" customWidth="1"/>
    <col min="3516" max="3516" width="9.6640625" style="8" customWidth="1"/>
    <col min="3517" max="3517" width="12.44140625" style="8" customWidth="1"/>
    <col min="3518" max="3518" width="12.88671875" style="8" customWidth="1"/>
    <col min="3519" max="3519" width="9.88671875" style="8" customWidth="1"/>
    <col min="3520" max="3520" width="12.6640625" style="8" customWidth="1"/>
    <col min="3521" max="3521" width="14.109375" style="8" customWidth="1"/>
    <col min="3522" max="3524" width="11.5546875" style="8" customWidth="1"/>
    <col min="3525" max="3525" width="13.109375" style="8" customWidth="1"/>
    <col min="3526" max="3529" width="11.5546875" style="8" customWidth="1"/>
    <col min="3530" max="3530" width="12.6640625" style="8" bestFit="1" customWidth="1"/>
    <col min="3531" max="3531" width="15.5546875" style="8" customWidth="1"/>
    <col min="3532" max="3533" width="11.5546875" style="8" customWidth="1"/>
    <col min="3534" max="3534" width="15.5546875" style="8" customWidth="1"/>
    <col min="3535" max="3535" width="13.33203125" style="8" bestFit="1" customWidth="1"/>
    <col min="3536" max="3536" width="12.6640625" style="8" bestFit="1" customWidth="1"/>
    <col min="3537" max="3537" width="14" style="8" customWidth="1"/>
    <col min="3538" max="3538" width="18.33203125" style="8" customWidth="1"/>
    <col min="3539" max="3539" width="11.88671875" style="8" customWidth="1"/>
    <col min="3540" max="3540" width="11.6640625" style="8" bestFit="1" customWidth="1"/>
    <col min="3541" max="3768" width="11.44140625" style="8"/>
    <col min="3769" max="3769" width="4" style="8" bestFit="1" customWidth="1"/>
    <col min="3770" max="3770" width="32.6640625" style="8" customWidth="1"/>
    <col min="3771" max="3771" width="9.88671875" style="8" customWidth="1"/>
    <col min="3772" max="3772" width="9.6640625" style="8" customWidth="1"/>
    <col min="3773" max="3773" width="12.44140625" style="8" customWidth="1"/>
    <col min="3774" max="3774" width="12.88671875" style="8" customWidth="1"/>
    <col min="3775" max="3775" width="9.88671875" style="8" customWidth="1"/>
    <col min="3776" max="3776" width="12.6640625" style="8" customWidth="1"/>
    <col min="3777" max="3777" width="14.109375" style="8" customWidth="1"/>
    <col min="3778" max="3780" width="11.5546875" style="8" customWidth="1"/>
    <col min="3781" max="3781" width="13.109375" style="8" customWidth="1"/>
    <col min="3782" max="3785" width="11.5546875" style="8" customWidth="1"/>
    <col min="3786" max="3786" width="12.6640625" style="8" bestFit="1" customWidth="1"/>
    <col min="3787" max="3787" width="15.5546875" style="8" customWidth="1"/>
    <col min="3788" max="3789" width="11.5546875" style="8" customWidth="1"/>
    <col min="3790" max="3790" width="15.5546875" style="8" customWidth="1"/>
    <col min="3791" max="3791" width="13.33203125" style="8" bestFit="1" customWidth="1"/>
    <col min="3792" max="3792" width="12.6640625" style="8" bestFit="1" customWidth="1"/>
    <col min="3793" max="3793" width="14" style="8" customWidth="1"/>
    <col min="3794" max="3794" width="18.33203125" style="8" customWidth="1"/>
    <col min="3795" max="3795" width="11.88671875" style="8" customWidth="1"/>
    <col min="3796" max="3796" width="11.6640625" style="8" bestFit="1" customWidth="1"/>
    <col min="3797" max="4024" width="11.44140625" style="8"/>
    <col min="4025" max="4025" width="4" style="8" bestFit="1" customWidth="1"/>
    <col min="4026" max="4026" width="32.6640625" style="8" customWidth="1"/>
    <col min="4027" max="4027" width="9.88671875" style="8" customWidth="1"/>
    <col min="4028" max="4028" width="9.6640625" style="8" customWidth="1"/>
    <col min="4029" max="4029" width="12.44140625" style="8" customWidth="1"/>
    <col min="4030" max="4030" width="12.88671875" style="8" customWidth="1"/>
    <col min="4031" max="4031" width="9.88671875" style="8" customWidth="1"/>
    <col min="4032" max="4032" width="12.6640625" style="8" customWidth="1"/>
    <col min="4033" max="4033" width="14.109375" style="8" customWidth="1"/>
    <col min="4034" max="4036" width="11.5546875" style="8" customWidth="1"/>
    <col min="4037" max="4037" width="13.109375" style="8" customWidth="1"/>
    <col min="4038" max="4041" width="11.5546875" style="8" customWidth="1"/>
    <col min="4042" max="4042" width="12.6640625" style="8" bestFit="1" customWidth="1"/>
    <col min="4043" max="4043" width="15.5546875" style="8" customWidth="1"/>
    <col min="4044" max="4045" width="11.5546875" style="8" customWidth="1"/>
    <col min="4046" max="4046" width="15.5546875" style="8" customWidth="1"/>
    <col min="4047" max="4047" width="13.33203125" style="8" bestFit="1" customWidth="1"/>
    <col min="4048" max="4048" width="12.6640625" style="8" bestFit="1" customWidth="1"/>
    <col min="4049" max="4049" width="14" style="8" customWidth="1"/>
    <col min="4050" max="4050" width="18.33203125" style="8" customWidth="1"/>
    <col min="4051" max="4051" width="11.88671875" style="8" customWidth="1"/>
    <col min="4052" max="4052" width="11.6640625" style="8" bestFit="1" customWidth="1"/>
    <col min="4053" max="4280" width="11.44140625" style="8"/>
    <col min="4281" max="4281" width="4" style="8" bestFit="1" customWidth="1"/>
    <col min="4282" max="4282" width="32.6640625" style="8" customWidth="1"/>
    <col min="4283" max="4283" width="9.88671875" style="8" customWidth="1"/>
    <col min="4284" max="4284" width="9.6640625" style="8" customWidth="1"/>
    <col min="4285" max="4285" width="12.44140625" style="8" customWidth="1"/>
    <col min="4286" max="4286" width="12.88671875" style="8" customWidth="1"/>
    <col min="4287" max="4287" width="9.88671875" style="8" customWidth="1"/>
    <col min="4288" max="4288" width="12.6640625" style="8" customWidth="1"/>
    <col min="4289" max="4289" width="14.109375" style="8" customWidth="1"/>
    <col min="4290" max="4292" width="11.5546875" style="8" customWidth="1"/>
    <col min="4293" max="4293" width="13.109375" style="8" customWidth="1"/>
    <col min="4294" max="4297" width="11.5546875" style="8" customWidth="1"/>
    <col min="4298" max="4298" width="12.6640625" style="8" bestFit="1" customWidth="1"/>
    <col min="4299" max="4299" width="15.5546875" style="8" customWidth="1"/>
    <col min="4300" max="4301" width="11.5546875" style="8" customWidth="1"/>
    <col min="4302" max="4302" width="15.5546875" style="8" customWidth="1"/>
    <col min="4303" max="4303" width="13.33203125" style="8" bestFit="1" customWidth="1"/>
    <col min="4304" max="4304" width="12.6640625" style="8" bestFit="1" customWidth="1"/>
    <col min="4305" max="4305" width="14" style="8" customWidth="1"/>
    <col min="4306" max="4306" width="18.33203125" style="8" customWidth="1"/>
    <col min="4307" max="4307" width="11.88671875" style="8" customWidth="1"/>
    <col min="4308" max="4308" width="11.6640625" style="8" bestFit="1" customWidth="1"/>
    <col min="4309" max="4536" width="11.44140625" style="8"/>
    <col min="4537" max="4537" width="4" style="8" bestFit="1" customWidth="1"/>
    <col min="4538" max="4538" width="32.6640625" style="8" customWidth="1"/>
    <col min="4539" max="4539" width="9.88671875" style="8" customWidth="1"/>
    <col min="4540" max="4540" width="9.6640625" style="8" customWidth="1"/>
    <col min="4541" max="4541" width="12.44140625" style="8" customWidth="1"/>
    <col min="4542" max="4542" width="12.88671875" style="8" customWidth="1"/>
    <col min="4543" max="4543" width="9.88671875" style="8" customWidth="1"/>
    <col min="4544" max="4544" width="12.6640625" style="8" customWidth="1"/>
    <col min="4545" max="4545" width="14.109375" style="8" customWidth="1"/>
    <col min="4546" max="4548" width="11.5546875" style="8" customWidth="1"/>
    <col min="4549" max="4549" width="13.109375" style="8" customWidth="1"/>
    <col min="4550" max="4553" width="11.5546875" style="8" customWidth="1"/>
    <col min="4554" max="4554" width="12.6640625" style="8" bestFit="1" customWidth="1"/>
    <col min="4555" max="4555" width="15.5546875" style="8" customWidth="1"/>
    <col min="4556" max="4557" width="11.5546875" style="8" customWidth="1"/>
    <col min="4558" max="4558" width="15.5546875" style="8" customWidth="1"/>
    <col min="4559" max="4559" width="13.33203125" style="8" bestFit="1" customWidth="1"/>
    <col min="4560" max="4560" width="12.6640625" style="8" bestFit="1" customWidth="1"/>
    <col min="4561" max="4561" width="14" style="8" customWidth="1"/>
    <col min="4562" max="4562" width="18.33203125" style="8" customWidth="1"/>
    <col min="4563" max="4563" width="11.88671875" style="8" customWidth="1"/>
    <col min="4564" max="4564" width="11.6640625" style="8" bestFit="1" customWidth="1"/>
    <col min="4565" max="4792" width="11.44140625" style="8"/>
    <col min="4793" max="4793" width="4" style="8" bestFit="1" customWidth="1"/>
    <col min="4794" max="4794" width="32.6640625" style="8" customWidth="1"/>
    <col min="4795" max="4795" width="9.88671875" style="8" customWidth="1"/>
    <col min="4796" max="4796" width="9.6640625" style="8" customWidth="1"/>
    <col min="4797" max="4797" width="12.44140625" style="8" customWidth="1"/>
    <col min="4798" max="4798" width="12.88671875" style="8" customWidth="1"/>
    <col min="4799" max="4799" width="9.88671875" style="8" customWidth="1"/>
    <col min="4800" max="4800" width="12.6640625" style="8" customWidth="1"/>
    <col min="4801" max="4801" width="14.109375" style="8" customWidth="1"/>
    <col min="4802" max="4804" width="11.5546875" style="8" customWidth="1"/>
    <col min="4805" max="4805" width="13.109375" style="8" customWidth="1"/>
    <col min="4806" max="4809" width="11.5546875" style="8" customWidth="1"/>
    <col min="4810" max="4810" width="12.6640625" style="8" bestFit="1" customWidth="1"/>
    <col min="4811" max="4811" width="15.5546875" style="8" customWidth="1"/>
    <col min="4812" max="4813" width="11.5546875" style="8" customWidth="1"/>
    <col min="4814" max="4814" width="15.5546875" style="8" customWidth="1"/>
    <col min="4815" max="4815" width="13.33203125" style="8" bestFit="1" customWidth="1"/>
    <col min="4816" max="4816" width="12.6640625" style="8" bestFit="1" customWidth="1"/>
    <col min="4817" max="4817" width="14" style="8" customWidth="1"/>
    <col min="4818" max="4818" width="18.33203125" style="8" customWidth="1"/>
    <col min="4819" max="4819" width="11.88671875" style="8" customWidth="1"/>
    <col min="4820" max="4820" width="11.6640625" style="8" bestFit="1" customWidth="1"/>
    <col min="4821" max="5048" width="11.44140625" style="8"/>
    <col min="5049" max="5049" width="4" style="8" bestFit="1" customWidth="1"/>
    <col min="5050" max="5050" width="32.6640625" style="8" customWidth="1"/>
    <col min="5051" max="5051" width="9.88671875" style="8" customWidth="1"/>
    <col min="5052" max="5052" width="9.6640625" style="8" customWidth="1"/>
    <col min="5053" max="5053" width="12.44140625" style="8" customWidth="1"/>
    <col min="5054" max="5054" width="12.88671875" style="8" customWidth="1"/>
    <col min="5055" max="5055" width="9.88671875" style="8" customWidth="1"/>
    <col min="5056" max="5056" width="12.6640625" style="8" customWidth="1"/>
    <col min="5057" max="5057" width="14.109375" style="8" customWidth="1"/>
    <col min="5058" max="5060" width="11.5546875" style="8" customWidth="1"/>
    <col min="5061" max="5061" width="13.109375" style="8" customWidth="1"/>
    <col min="5062" max="5065" width="11.5546875" style="8" customWidth="1"/>
    <col min="5066" max="5066" width="12.6640625" style="8" bestFit="1" customWidth="1"/>
    <col min="5067" max="5067" width="15.5546875" style="8" customWidth="1"/>
    <col min="5068" max="5069" width="11.5546875" style="8" customWidth="1"/>
    <col min="5070" max="5070" width="15.5546875" style="8" customWidth="1"/>
    <col min="5071" max="5071" width="13.33203125" style="8" bestFit="1" customWidth="1"/>
    <col min="5072" max="5072" width="12.6640625" style="8" bestFit="1" customWidth="1"/>
    <col min="5073" max="5073" width="14" style="8" customWidth="1"/>
    <col min="5074" max="5074" width="18.33203125" style="8" customWidth="1"/>
    <col min="5075" max="5075" width="11.88671875" style="8" customWidth="1"/>
    <col min="5076" max="5076" width="11.6640625" style="8" bestFit="1" customWidth="1"/>
    <col min="5077" max="5304" width="11.44140625" style="8"/>
    <col min="5305" max="5305" width="4" style="8" bestFit="1" customWidth="1"/>
    <col min="5306" max="5306" width="32.6640625" style="8" customWidth="1"/>
    <col min="5307" max="5307" width="9.88671875" style="8" customWidth="1"/>
    <col min="5308" max="5308" width="9.6640625" style="8" customWidth="1"/>
    <col min="5309" max="5309" width="12.44140625" style="8" customWidth="1"/>
    <col min="5310" max="5310" width="12.88671875" style="8" customWidth="1"/>
    <col min="5311" max="5311" width="9.88671875" style="8" customWidth="1"/>
    <col min="5312" max="5312" width="12.6640625" style="8" customWidth="1"/>
    <col min="5313" max="5313" width="14.109375" style="8" customWidth="1"/>
    <col min="5314" max="5316" width="11.5546875" style="8" customWidth="1"/>
    <col min="5317" max="5317" width="13.109375" style="8" customWidth="1"/>
    <col min="5318" max="5321" width="11.5546875" style="8" customWidth="1"/>
    <col min="5322" max="5322" width="12.6640625" style="8" bestFit="1" customWidth="1"/>
    <col min="5323" max="5323" width="15.5546875" style="8" customWidth="1"/>
    <col min="5324" max="5325" width="11.5546875" style="8" customWidth="1"/>
    <col min="5326" max="5326" width="15.5546875" style="8" customWidth="1"/>
    <col min="5327" max="5327" width="13.33203125" style="8" bestFit="1" customWidth="1"/>
    <col min="5328" max="5328" width="12.6640625" style="8" bestFit="1" customWidth="1"/>
    <col min="5329" max="5329" width="14" style="8" customWidth="1"/>
    <col min="5330" max="5330" width="18.33203125" style="8" customWidth="1"/>
    <col min="5331" max="5331" width="11.88671875" style="8" customWidth="1"/>
    <col min="5332" max="5332" width="11.6640625" style="8" bestFit="1" customWidth="1"/>
    <col min="5333" max="5560" width="11.44140625" style="8"/>
    <col min="5561" max="5561" width="4" style="8" bestFit="1" customWidth="1"/>
    <col min="5562" max="5562" width="32.6640625" style="8" customWidth="1"/>
    <col min="5563" max="5563" width="9.88671875" style="8" customWidth="1"/>
    <col min="5564" max="5564" width="9.6640625" style="8" customWidth="1"/>
    <col min="5565" max="5565" width="12.44140625" style="8" customWidth="1"/>
    <col min="5566" max="5566" width="12.88671875" style="8" customWidth="1"/>
    <col min="5567" max="5567" width="9.88671875" style="8" customWidth="1"/>
    <col min="5568" max="5568" width="12.6640625" style="8" customWidth="1"/>
    <col min="5569" max="5569" width="14.109375" style="8" customWidth="1"/>
    <col min="5570" max="5572" width="11.5546875" style="8" customWidth="1"/>
    <col min="5573" max="5573" width="13.109375" style="8" customWidth="1"/>
    <col min="5574" max="5577" width="11.5546875" style="8" customWidth="1"/>
    <col min="5578" max="5578" width="12.6640625" style="8" bestFit="1" customWidth="1"/>
    <col min="5579" max="5579" width="15.5546875" style="8" customWidth="1"/>
    <col min="5580" max="5581" width="11.5546875" style="8" customWidth="1"/>
    <col min="5582" max="5582" width="15.5546875" style="8" customWidth="1"/>
    <col min="5583" max="5583" width="13.33203125" style="8" bestFit="1" customWidth="1"/>
    <col min="5584" max="5584" width="12.6640625" style="8" bestFit="1" customWidth="1"/>
    <col min="5585" max="5585" width="14" style="8" customWidth="1"/>
    <col min="5586" max="5586" width="18.33203125" style="8" customWidth="1"/>
    <col min="5587" max="5587" width="11.88671875" style="8" customWidth="1"/>
    <col min="5588" max="5588" width="11.6640625" style="8" bestFit="1" customWidth="1"/>
    <col min="5589" max="5816" width="11.44140625" style="8"/>
    <col min="5817" max="5817" width="4" style="8" bestFit="1" customWidth="1"/>
    <col min="5818" max="5818" width="32.6640625" style="8" customWidth="1"/>
    <col min="5819" max="5819" width="9.88671875" style="8" customWidth="1"/>
    <col min="5820" max="5820" width="9.6640625" style="8" customWidth="1"/>
    <col min="5821" max="5821" width="12.44140625" style="8" customWidth="1"/>
    <col min="5822" max="5822" width="12.88671875" style="8" customWidth="1"/>
    <col min="5823" max="5823" width="9.88671875" style="8" customWidth="1"/>
    <col min="5824" max="5824" width="12.6640625" style="8" customWidth="1"/>
    <col min="5825" max="5825" width="14.109375" style="8" customWidth="1"/>
    <col min="5826" max="5828" width="11.5546875" style="8" customWidth="1"/>
    <col min="5829" max="5829" width="13.109375" style="8" customWidth="1"/>
    <col min="5830" max="5833" width="11.5546875" style="8" customWidth="1"/>
    <col min="5834" max="5834" width="12.6640625" style="8" bestFit="1" customWidth="1"/>
    <col min="5835" max="5835" width="15.5546875" style="8" customWidth="1"/>
    <col min="5836" max="5837" width="11.5546875" style="8" customWidth="1"/>
    <col min="5838" max="5838" width="15.5546875" style="8" customWidth="1"/>
    <col min="5839" max="5839" width="13.33203125" style="8" bestFit="1" customWidth="1"/>
    <col min="5840" max="5840" width="12.6640625" style="8" bestFit="1" customWidth="1"/>
    <col min="5841" max="5841" width="14" style="8" customWidth="1"/>
    <col min="5842" max="5842" width="18.33203125" style="8" customWidth="1"/>
    <col min="5843" max="5843" width="11.88671875" style="8" customWidth="1"/>
    <col min="5844" max="5844" width="11.6640625" style="8" bestFit="1" customWidth="1"/>
    <col min="5845" max="6072" width="11.44140625" style="8"/>
    <col min="6073" max="6073" width="4" style="8" bestFit="1" customWidth="1"/>
    <col min="6074" max="6074" width="32.6640625" style="8" customWidth="1"/>
    <col min="6075" max="6075" width="9.88671875" style="8" customWidth="1"/>
    <col min="6076" max="6076" width="9.6640625" style="8" customWidth="1"/>
    <col min="6077" max="6077" width="12.44140625" style="8" customWidth="1"/>
    <col min="6078" max="6078" width="12.88671875" style="8" customWidth="1"/>
    <col min="6079" max="6079" width="9.88671875" style="8" customWidth="1"/>
    <col min="6080" max="6080" width="12.6640625" style="8" customWidth="1"/>
    <col min="6081" max="6081" width="14.109375" style="8" customWidth="1"/>
    <col min="6082" max="6084" width="11.5546875" style="8" customWidth="1"/>
    <col min="6085" max="6085" width="13.109375" style="8" customWidth="1"/>
    <col min="6086" max="6089" width="11.5546875" style="8" customWidth="1"/>
    <col min="6090" max="6090" width="12.6640625" style="8" bestFit="1" customWidth="1"/>
    <col min="6091" max="6091" width="15.5546875" style="8" customWidth="1"/>
    <col min="6092" max="6093" width="11.5546875" style="8" customWidth="1"/>
    <col min="6094" max="6094" width="15.5546875" style="8" customWidth="1"/>
    <col min="6095" max="6095" width="13.33203125" style="8" bestFit="1" customWidth="1"/>
    <col min="6096" max="6096" width="12.6640625" style="8" bestFit="1" customWidth="1"/>
    <col min="6097" max="6097" width="14" style="8" customWidth="1"/>
    <col min="6098" max="6098" width="18.33203125" style="8" customWidth="1"/>
    <col min="6099" max="6099" width="11.88671875" style="8" customWidth="1"/>
    <col min="6100" max="6100" width="11.6640625" style="8" bestFit="1" customWidth="1"/>
    <col min="6101" max="6328" width="11.44140625" style="8"/>
    <col min="6329" max="6329" width="4" style="8" bestFit="1" customWidth="1"/>
    <col min="6330" max="6330" width="32.6640625" style="8" customWidth="1"/>
    <col min="6331" max="6331" width="9.88671875" style="8" customWidth="1"/>
    <col min="6332" max="6332" width="9.6640625" style="8" customWidth="1"/>
    <col min="6333" max="6333" width="12.44140625" style="8" customWidth="1"/>
    <col min="6334" max="6334" width="12.88671875" style="8" customWidth="1"/>
    <col min="6335" max="6335" width="9.88671875" style="8" customWidth="1"/>
    <col min="6336" max="6336" width="12.6640625" style="8" customWidth="1"/>
    <col min="6337" max="6337" width="14.109375" style="8" customWidth="1"/>
    <col min="6338" max="6340" width="11.5546875" style="8" customWidth="1"/>
    <col min="6341" max="6341" width="13.109375" style="8" customWidth="1"/>
    <col min="6342" max="6345" width="11.5546875" style="8" customWidth="1"/>
    <col min="6346" max="6346" width="12.6640625" style="8" bestFit="1" customWidth="1"/>
    <col min="6347" max="6347" width="15.5546875" style="8" customWidth="1"/>
    <col min="6348" max="6349" width="11.5546875" style="8" customWidth="1"/>
    <col min="6350" max="6350" width="15.5546875" style="8" customWidth="1"/>
    <col min="6351" max="6351" width="13.33203125" style="8" bestFit="1" customWidth="1"/>
    <col min="6352" max="6352" width="12.6640625" style="8" bestFit="1" customWidth="1"/>
    <col min="6353" max="6353" width="14" style="8" customWidth="1"/>
    <col min="6354" max="6354" width="18.33203125" style="8" customWidth="1"/>
    <col min="6355" max="6355" width="11.88671875" style="8" customWidth="1"/>
    <col min="6356" max="6356" width="11.6640625" style="8" bestFit="1" customWidth="1"/>
    <col min="6357" max="6584" width="11.44140625" style="8"/>
    <col min="6585" max="6585" width="4" style="8" bestFit="1" customWidth="1"/>
    <col min="6586" max="6586" width="32.6640625" style="8" customWidth="1"/>
    <col min="6587" max="6587" width="9.88671875" style="8" customWidth="1"/>
    <col min="6588" max="6588" width="9.6640625" style="8" customWidth="1"/>
    <col min="6589" max="6589" width="12.44140625" style="8" customWidth="1"/>
    <col min="6590" max="6590" width="12.88671875" style="8" customWidth="1"/>
    <col min="6591" max="6591" width="9.88671875" style="8" customWidth="1"/>
    <col min="6592" max="6592" width="12.6640625" style="8" customWidth="1"/>
    <col min="6593" max="6593" width="14.109375" style="8" customWidth="1"/>
    <col min="6594" max="6596" width="11.5546875" style="8" customWidth="1"/>
    <col min="6597" max="6597" width="13.109375" style="8" customWidth="1"/>
    <col min="6598" max="6601" width="11.5546875" style="8" customWidth="1"/>
    <col min="6602" max="6602" width="12.6640625" style="8" bestFit="1" customWidth="1"/>
    <col min="6603" max="6603" width="15.5546875" style="8" customWidth="1"/>
    <col min="6604" max="6605" width="11.5546875" style="8" customWidth="1"/>
    <col min="6606" max="6606" width="15.5546875" style="8" customWidth="1"/>
    <col min="6607" max="6607" width="13.33203125" style="8" bestFit="1" customWidth="1"/>
    <col min="6608" max="6608" width="12.6640625" style="8" bestFit="1" customWidth="1"/>
    <col min="6609" max="6609" width="14" style="8" customWidth="1"/>
    <col min="6610" max="6610" width="18.33203125" style="8" customWidth="1"/>
    <col min="6611" max="6611" width="11.88671875" style="8" customWidth="1"/>
    <col min="6612" max="6612" width="11.6640625" style="8" bestFit="1" customWidth="1"/>
    <col min="6613" max="6840" width="11.44140625" style="8"/>
    <col min="6841" max="6841" width="4" style="8" bestFit="1" customWidth="1"/>
    <col min="6842" max="6842" width="32.6640625" style="8" customWidth="1"/>
    <col min="6843" max="6843" width="9.88671875" style="8" customWidth="1"/>
    <col min="6844" max="6844" width="9.6640625" style="8" customWidth="1"/>
    <col min="6845" max="6845" width="12.44140625" style="8" customWidth="1"/>
    <col min="6846" max="6846" width="12.88671875" style="8" customWidth="1"/>
    <col min="6847" max="6847" width="9.88671875" style="8" customWidth="1"/>
    <col min="6848" max="6848" width="12.6640625" style="8" customWidth="1"/>
    <col min="6849" max="6849" width="14.109375" style="8" customWidth="1"/>
    <col min="6850" max="6852" width="11.5546875" style="8" customWidth="1"/>
    <col min="6853" max="6853" width="13.109375" style="8" customWidth="1"/>
    <col min="6854" max="6857" width="11.5546875" style="8" customWidth="1"/>
    <col min="6858" max="6858" width="12.6640625" style="8" bestFit="1" customWidth="1"/>
    <col min="6859" max="6859" width="15.5546875" style="8" customWidth="1"/>
    <col min="6860" max="6861" width="11.5546875" style="8" customWidth="1"/>
    <col min="6862" max="6862" width="15.5546875" style="8" customWidth="1"/>
    <col min="6863" max="6863" width="13.33203125" style="8" bestFit="1" customWidth="1"/>
    <col min="6864" max="6864" width="12.6640625" style="8" bestFit="1" customWidth="1"/>
    <col min="6865" max="6865" width="14" style="8" customWidth="1"/>
    <col min="6866" max="6866" width="18.33203125" style="8" customWidth="1"/>
    <col min="6867" max="6867" width="11.88671875" style="8" customWidth="1"/>
    <col min="6868" max="6868" width="11.6640625" style="8" bestFit="1" customWidth="1"/>
    <col min="6869" max="7096" width="11.44140625" style="8"/>
    <col min="7097" max="7097" width="4" style="8" bestFit="1" customWidth="1"/>
    <col min="7098" max="7098" width="32.6640625" style="8" customWidth="1"/>
    <col min="7099" max="7099" width="9.88671875" style="8" customWidth="1"/>
    <col min="7100" max="7100" width="9.6640625" style="8" customWidth="1"/>
    <col min="7101" max="7101" width="12.44140625" style="8" customWidth="1"/>
    <col min="7102" max="7102" width="12.88671875" style="8" customWidth="1"/>
    <col min="7103" max="7103" width="9.88671875" style="8" customWidth="1"/>
    <col min="7104" max="7104" width="12.6640625" style="8" customWidth="1"/>
    <col min="7105" max="7105" width="14.109375" style="8" customWidth="1"/>
    <col min="7106" max="7108" width="11.5546875" style="8" customWidth="1"/>
    <col min="7109" max="7109" width="13.109375" style="8" customWidth="1"/>
    <col min="7110" max="7113" width="11.5546875" style="8" customWidth="1"/>
    <col min="7114" max="7114" width="12.6640625" style="8" bestFit="1" customWidth="1"/>
    <col min="7115" max="7115" width="15.5546875" style="8" customWidth="1"/>
    <col min="7116" max="7117" width="11.5546875" style="8" customWidth="1"/>
    <col min="7118" max="7118" width="15.5546875" style="8" customWidth="1"/>
    <col min="7119" max="7119" width="13.33203125" style="8" bestFit="1" customWidth="1"/>
    <col min="7120" max="7120" width="12.6640625" style="8" bestFit="1" customWidth="1"/>
    <col min="7121" max="7121" width="14" style="8" customWidth="1"/>
    <col min="7122" max="7122" width="18.33203125" style="8" customWidth="1"/>
    <col min="7123" max="7123" width="11.88671875" style="8" customWidth="1"/>
    <col min="7124" max="7124" width="11.6640625" style="8" bestFit="1" customWidth="1"/>
    <col min="7125" max="7352" width="11.44140625" style="8"/>
    <col min="7353" max="7353" width="4" style="8" bestFit="1" customWidth="1"/>
    <col min="7354" max="7354" width="32.6640625" style="8" customWidth="1"/>
    <col min="7355" max="7355" width="9.88671875" style="8" customWidth="1"/>
    <col min="7356" max="7356" width="9.6640625" style="8" customWidth="1"/>
    <col min="7357" max="7357" width="12.44140625" style="8" customWidth="1"/>
    <col min="7358" max="7358" width="12.88671875" style="8" customWidth="1"/>
    <col min="7359" max="7359" width="9.88671875" style="8" customWidth="1"/>
    <col min="7360" max="7360" width="12.6640625" style="8" customWidth="1"/>
    <col min="7361" max="7361" width="14.109375" style="8" customWidth="1"/>
    <col min="7362" max="7364" width="11.5546875" style="8" customWidth="1"/>
    <col min="7365" max="7365" width="13.109375" style="8" customWidth="1"/>
    <col min="7366" max="7369" width="11.5546875" style="8" customWidth="1"/>
    <col min="7370" max="7370" width="12.6640625" style="8" bestFit="1" customWidth="1"/>
    <col min="7371" max="7371" width="15.5546875" style="8" customWidth="1"/>
    <col min="7372" max="7373" width="11.5546875" style="8" customWidth="1"/>
    <col min="7374" max="7374" width="15.5546875" style="8" customWidth="1"/>
    <col min="7375" max="7375" width="13.33203125" style="8" bestFit="1" customWidth="1"/>
    <col min="7376" max="7376" width="12.6640625" style="8" bestFit="1" customWidth="1"/>
    <col min="7377" max="7377" width="14" style="8" customWidth="1"/>
    <col min="7378" max="7378" width="18.33203125" style="8" customWidth="1"/>
    <col min="7379" max="7379" width="11.88671875" style="8" customWidth="1"/>
    <col min="7380" max="7380" width="11.6640625" style="8" bestFit="1" customWidth="1"/>
    <col min="7381" max="7608" width="11.44140625" style="8"/>
    <col min="7609" max="7609" width="4" style="8" bestFit="1" customWidth="1"/>
    <col min="7610" max="7610" width="32.6640625" style="8" customWidth="1"/>
    <col min="7611" max="7611" width="9.88671875" style="8" customWidth="1"/>
    <col min="7612" max="7612" width="9.6640625" style="8" customWidth="1"/>
    <col min="7613" max="7613" width="12.44140625" style="8" customWidth="1"/>
    <col min="7614" max="7614" width="12.88671875" style="8" customWidth="1"/>
    <col min="7615" max="7615" width="9.88671875" style="8" customWidth="1"/>
    <col min="7616" max="7616" width="12.6640625" style="8" customWidth="1"/>
    <col min="7617" max="7617" width="14.109375" style="8" customWidth="1"/>
    <col min="7618" max="7620" width="11.5546875" style="8" customWidth="1"/>
    <col min="7621" max="7621" width="13.109375" style="8" customWidth="1"/>
    <col min="7622" max="7625" width="11.5546875" style="8" customWidth="1"/>
    <col min="7626" max="7626" width="12.6640625" style="8" bestFit="1" customWidth="1"/>
    <col min="7627" max="7627" width="15.5546875" style="8" customWidth="1"/>
    <col min="7628" max="7629" width="11.5546875" style="8" customWidth="1"/>
    <col min="7630" max="7630" width="15.5546875" style="8" customWidth="1"/>
    <col min="7631" max="7631" width="13.33203125" style="8" bestFit="1" customWidth="1"/>
    <col min="7632" max="7632" width="12.6640625" style="8" bestFit="1" customWidth="1"/>
    <col min="7633" max="7633" width="14" style="8" customWidth="1"/>
    <col min="7634" max="7634" width="18.33203125" style="8" customWidth="1"/>
    <col min="7635" max="7635" width="11.88671875" style="8" customWidth="1"/>
    <col min="7636" max="7636" width="11.6640625" style="8" bestFit="1" customWidth="1"/>
    <col min="7637" max="7864" width="11.44140625" style="8"/>
    <col min="7865" max="7865" width="4" style="8" bestFit="1" customWidth="1"/>
    <col min="7866" max="7866" width="32.6640625" style="8" customWidth="1"/>
    <col min="7867" max="7867" width="9.88671875" style="8" customWidth="1"/>
    <col min="7868" max="7868" width="9.6640625" style="8" customWidth="1"/>
    <col min="7869" max="7869" width="12.44140625" style="8" customWidth="1"/>
    <col min="7870" max="7870" width="12.88671875" style="8" customWidth="1"/>
    <col min="7871" max="7871" width="9.88671875" style="8" customWidth="1"/>
    <col min="7872" max="7872" width="12.6640625" style="8" customWidth="1"/>
    <col min="7873" max="7873" width="14.109375" style="8" customWidth="1"/>
    <col min="7874" max="7876" width="11.5546875" style="8" customWidth="1"/>
    <col min="7877" max="7877" width="13.109375" style="8" customWidth="1"/>
    <col min="7878" max="7881" width="11.5546875" style="8" customWidth="1"/>
    <col min="7882" max="7882" width="12.6640625" style="8" bestFit="1" customWidth="1"/>
    <col min="7883" max="7883" width="15.5546875" style="8" customWidth="1"/>
    <col min="7884" max="7885" width="11.5546875" style="8" customWidth="1"/>
    <col min="7886" max="7886" width="15.5546875" style="8" customWidth="1"/>
    <col min="7887" max="7887" width="13.33203125" style="8" bestFit="1" customWidth="1"/>
    <col min="7888" max="7888" width="12.6640625" style="8" bestFit="1" customWidth="1"/>
    <col min="7889" max="7889" width="14" style="8" customWidth="1"/>
    <col min="7890" max="7890" width="18.33203125" style="8" customWidth="1"/>
    <col min="7891" max="7891" width="11.88671875" style="8" customWidth="1"/>
    <col min="7892" max="7892" width="11.6640625" style="8" bestFit="1" customWidth="1"/>
    <col min="7893" max="8120" width="11.44140625" style="8"/>
    <col min="8121" max="8121" width="4" style="8" bestFit="1" customWidth="1"/>
    <col min="8122" max="8122" width="32.6640625" style="8" customWidth="1"/>
    <col min="8123" max="8123" width="9.88671875" style="8" customWidth="1"/>
    <col min="8124" max="8124" width="9.6640625" style="8" customWidth="1"/>
    <col min="8125" max="8125" width="12.44140625" style="8" customWidth="1"/>
    <col min="8126" max="8126" width="12.88671875" style="8" customWidth="1"/>
    <col min="8127" max="8127" width="9.88671875" style="8" customWidth="1"/>
    <col min="8128" max="8128" width="12.6640625" style="8" customWidth="1"/>
    <col min="8129" max="8129" width="14.109375" style="8" customWidth="1"/>
    <col min="8130" max="8132" width="11.5546875" style="8" customWidth="1"/>
    <col min="8133" max="8133" width="13.109375" style="8" customWidth="1"/>
    <col min="8134" max="8137" width="11.5546875" style="8" customWidth="1"/>
    <col min="8138" max="8138" width="12.6640625" style="8" bestFit="1" customWidth="1"/>
    <col min="8139" max="8139" width="15.5546875" style="8" customWidth="1"/>
    <col min="8140" max="8141" width="11.5546875" style="8" customWidth="1"/>
    <col min="8142" max="8142" width="15.5546875" style="8" customWidth="1"/>
    <col min="8143" max="8143" width="13.33203125" style="8" bestFit="1" customWidth="1"/>
    <col min="8144" max="8144" width="12.6640625" style="8" bestFit="1" customWidth="1"/>
    <col min="8145" max="8145" width="14" style="8" customWidth="1"/>
    <col min="8146" max="8146" width="18.33203125" style="8" customWidth="1"/>
    <col min="8147" max="8147" width="11.88671875" style="8" customWidth="1"/>
    <col min="8148" max="8148" width="11.6640625" style="8" bestFit="1" customWidth="1"/>
    <col min="8149" max="8376" width="11.44140625" style="8"/>
    <col min="8377" max="8377" width="4" style="8" bestFit="1" customWidth="1"/>
    <col min="8378" max="8378" width="32.6640625" style="8" customWidth="1"/>
    <col min="8379" max="8379" width="9.88671875" style="8" customWidth="1"/>
    <col min="8380" max="8380" width="9.6640625" style="8" customWidth="1"/>
    <col min="8381" max="8381" width="12.44140625" style="8" customWidth="1"/>
    <col min="8382" max="8382" width="12.88671875" style="8" customWidth="1"/>
    <col min="8383" max="8383" width="9.88671875" style="8" customWidth="1"/>
    <col min="8384" max="8384" width="12.6640625" style="8" customWidth="1"/>
    <col min="8385" max="8385" width="14.109375" style="8" customWidth="1"/>
    <col min="8386" max="8388" width="11.5546875" style="8" customWidth="1"/>
    <col min="8389" max="8389" width="13.109375" style="8" customWidth="1"/>
    <col min="8390" max="8393" width="11.5546875" style="8" customWidth="1"/>
    <col min="8394" max="8394" width="12.6640625" style="8" bestFit="1" customWidth="1"/>
    <col min="8395" max="8395" width="15.5546875" style="8" customWidth="1"/>
    <col min="8396" max="8397" width="11.5546875" style="8" customWidth="1"/>
    <col min="8398" max="8398" width="15.5546875" style="8" customWidth="1"/>
    <col min="8399" max="8399" width="13.33203125" style="8" bestFit="1" customWidth="1"/>
    <col min="8400" max="8400" width="12.6640625" style="8" bestFit="1" customWidth="1"/>
    <col min="8401" max="8401" width="14" style="8" customWidth="1"/>
    <col min="8402" max="8402" width="18.33203125" style="8" customWidth="1"/>
    <col min="8403" max="8403" width="11.88671875" style="8" customWidth="1"/>
    <col min="8404" max="8404" width="11.6640625" style="8" bestFit="1" customWidth="1"/>
    <col min="8405" max="8632" width="11.44140625" style="8"/>
    <col min="8633" max="8633" width="4" style="8" bestFit="1" customWidth="1"/>
    <col min="8634" max="8634" width="32.6640625" style="8" customWidth="1"/>
    <col min="8635" max="8635" width="9.88671875" style="8" customWidth="1"/>
    <col min="8636" max="8636" width="9.6640625" style="8" customWidth="1"/>
    <col min="8637" max="8637" width="12.44140625" style="8" customWidth="1"/>
    <col min="8638" max="8638" width="12.88671875" style="8" customWidth="1"/>
    <col min="8639" max="8639" width="9.88671875" style="8" customWidth="1"/>
    <col min="8640" max="8640" width="12.6640625" style="8" customWidth="1"/>
    <col min="8641" max="8641" width="14.109375" style="8" customWidth="1"/>
    <col min="8642" max="8644" width="11.5546875" style="8" customWidth="1"/>
    <col min="8645" max="8645" width="13.109375" style="8" customWidth="1"/>
    <col min="8646" max="8649" width="11.5546875" style="8" customWidth="1"/>
    <col min="8650" max="8650" width="12.6640625" style="8" bestFit="1" customWidth="1"/>
    <col min="8651" max="8651" width="15.5546875" style="8" customWidth="1"/>
    <col min="8652" max="8653" width="11.5546875" style="8" customWidth="1"/>
    <col min="8654" max="8654" width="15.5546875" style="8" customWidth="1"/>
    <col min="8655" max="8655" width="13.33203125" style="8" bestFit="1" customWidth="1"/>
    <col min="8656" max="8656" width="12.6640625" style="8" bestFit="1" customWidth="1"/>
    <col min="8657" max="8657" width="14" style="8" customWidth="1"/>
    <col min="8658" max="8658" width="18.33203125" style="8" customWidth="1"/>
    <col min="8659" max="8659" width="11.88671875" style="8" customWidth="1"/>
    <col min="8660" max="8660" width="11.6640625" style="8" bestFit="1" customWidth="1"/>
    <col min="8661" max="8888" width="11.44140625" style="8"/>
    <col min="8889" max="8889" width="4" style="8" bestFit="1" customWidth="1"/>
    <col min="8890" max="8890" width="32.6640625" style="8" customWidth="1"/>
    <col min="8891" max="8891" width="9.88671875" style="8" customWidth="1"/>
    <col min="8892" max="8892" width="9.6640625" style="8" customWidth="1"/>
    <col min="8893" max="8893" width="12.44140625" style="8" customWidth="1"/>
    <col min="8894" max="8894" width="12.88671875" style="8" customWidth="1"/>
    <col min="8895" max="8895" width="9.88671875" style="8" customWidth="1"/>
    <col min="8896" max="8896" width="12.6640625" style="8" customWidth="1"/>
    <col min="8897" max="8897" width="14.109375" style="8" customWidth="1"/>
    <col min="8898" max="8900" width="11.5546875" style="8" customWidth="1"/>
    <col min="8901" max="8901" width="13.109375" style="8" customWidth="1"/>
    <col min="8902" max="8905" width="11.5546875" style="8" customWidth="1"/>
    <col min="8906" max="8906" width="12.6640625" style="8" bestFit="1" customWidth="1"/>
    <col min="8907" max="8907" width="15.5546875" style="8" customWidth="1"/>
    <col min="8908" max="8909" width="11.5546875" style="8" customWidth="1"/>
    <col min="8910" max="8910" width="15.5546875" style="8" customWidth="1"/>
    <col min="8911" max="8911" width="13.33203125" style="8" bestFit="1" customWidth="1"/>
    <col min="8912" max="8912" width="12.6640625" style="8" bestFit="1" customWidth="1"/>
    <col min="8913" max="8913" width="14" style="8" customWidth="1"/>
    <col min="8914" max="8914" width="18.33203125" style="8" customWidth="1"/>
    <col min="8915" max="8915" width="11.88671875" style="8" customWidth="1"/>
    <col min="8916" max="8916" width="11.6640625" style="8" bestFit="1" customWidth="1"/>
    <col min="8917" max="9144" width="11.44140625" style="8"/>
    <col min="9145" max="9145" width="4" style="8" bestFit="1" customWidth="1"/>
    <col min="9146" max="9146" width="32.6640625" style="8" customWidth="1"/>
    <col min="9147" max="9147" width="9.88671875" style="8" customWidth="1"/>
    <col min="9148" max="9148" width="9.6640625" style="8" customWidth="1"/>
    <col min="9149" max="9149" width="12.44140625" style="8" customWidth="1"/>
    <col min="9150" max="9150" width="12.88671875" style="8" customWidth="1"/>
    <col min="9151" max="9151" width="9.88671875" style="8" customWidth="1"/>
    <col min="9152" max="9152" width="12.6640625" style="8" customWidth="1"/>
    <col min="9153" max="9153" width="14.109375" style="8" customWidth="1"/>
    <col min="9154" max="9156" width="11.5546875" style="8" customWidth="1"/>
    <col min="9157" max="9157" width="13.109375" style="8" customWidth="1"/>
    <col min="9158" max="9161" width="11.5546875" style="8" customWidth="1"/>
    <col min="9162" max="9162" width="12.6640625" style="8" bestFit="1" customWidth="1"/>
    <col min="9163" max="9163" width="15.5546875" style="8" customWidth="1"/>
    <col min="9164" max="9165" width="11.5546875" style="8" customWidth="1"/>
    <col min="9166" max="9166" width="15.5546875" style="8" customWidth="1"/>
    <col min="9167" max="9167" width="13.33203125" style="8" bestFit="1" customWidth="1"/>
    <col min="9168" max="9168" width="12.6640625" style="8" bestFit="1" customWidth="1"/>
    <col min="9169" max="9169" width="14" style="8" customWidth="1"/>
    <col min="9170" max="9170" width="18.33203125" style="8" customWidth="1"/>
    <col min="9171" max="9171" width="11.88671875" style="8" customWidth="1"/>
    <col min="9172" max="9172" width="11.6640625" style="8" bestFit="1" customWidth="1"/>
    <col min="9173" max="9400" width="11.44140625" style="8"/>
    <col min="9401" max="9401" width="4" style="8" bestFit="1" customWidth="1"/>
    <col min="9402" max="9402" width="32.6640625" style="8" customWidth="1"/>
    <col min="9403" max="9403" width="9.88671875" style="8" customWidth="1"/>
    <col min="9404" max="9404" width="9.6640625" style="8" customWidth="1"/>
    <col min="9405" max="9405" width="12.44140625" style="8" customWidth="1"/>
    <col min="9406" max="9406" width="12.88671875" style="8" customWidth="1"/>
    <col min="9407" max="9407" width="9.88671875" style="8" customWidth="1"/>
    <col min="9408" max="9408" width="12.6640625" style="8" customWidth="1"/>
    <col min="9409" max="9409" width="14.109375" style="8" customWidth="1"/>
    <col min="9410" max="9412" width="11.5546875" style="8" customWidth="1"/>
    <col min="9413" max="9413" width="13.109375" style="8" customWidth="1"/>
    <col min="9414" max="9417" width="11.5546875" style="8" customWidth="1"/>
    <col min="9418" max="9418" width="12.6640625" style="8" bestFit="1" customWidth="1"/>
    <col min="9419" max="9419" width="15.5546875" style="8" customWidth="1"/>
    <col min="9420" max="9421" width="11.5546875" style="8" customWidth="1"/>
    <col min="9422" max="9422" width="15.5546875" style="8" customWidth="1"/>
    <col min="9423" max="9423" width="13.33203125" style="8" bestFit="1" customWidth="1"/>
    <col min="9424" max="9424" width="12.6640625" style="8" bestFit="1" customWidth="1"/>
    <col min="9425" max="9425" width="14" style="8" customWidth="1"/>
    <col min="9426" max="9426" width="18.33203125" style="8" customWidth="1"/>
    <col min="9427" max="9427" width="11.88671875" style="8" customWidth="1"/>
    <col min="9428" max="9428" width="11.6640625" style="8" bestFit="1" customWidth="1"/>
    <col min="9429" max="9656" width="11.44140625" style="8"/>
    <col min="9657" max="9657" width="4" style="8" bestFit="1" customWidth="1"/>
    <col min="9658" max="9658" width="32.6640625" style="8" customWidth="1"/>
    <col min="9659" max="9659" width="9.88671875" style="8" customWidth="1"/>
    <col min="9660" max="9660" width="9.6640625" style="8" customWidth="1"/>
    <col min="9661" max="9661" width="12.44140625" style="8" customWidth="1"/>
    <col min="9662" max="9662" width="12.88671875" style="8" customWidth="1"/>
    <col min="9663" max="9663" width="9.88671875" style="8" customWidth="1"/>
    <col min="9664" max="9664" width="12.6640625" style="8" customWidth="1"/>
    <col min="9665" max="9665" width="14.109375" style="8" customWidth="1"/>
    <col min="9666" max="9668" width="11.5546875" style="8" customWidth="1"/>
    <col min="9669" max="9669" width="13.109375" style="8" customWidth="1"/>
    <col min="9670" max="9673" width="11.5546875" style="8" customWidth="1"/>
    <col min="9674" max="9674" width="12.6640625" style="8" bestFit="1" customWidth="1"/>
    <col min="9675" max="9675" width="15.5546875" style="8" customWidth="1"/>
    <col min="9676" max="9677" width="11.5546875" style="8" customWidth="1"/>
    <col min="9678" max="9678" width="15.5546875" style="8" customWidth="1"/>
    <col min="9679" max="9679" width="13.33203125" style="8" bestFit="1" customWidth="1"/>
    <col min="9680" max="9680" width="12.6640625" style="8" bestFit="1" customWidth="1"/>
    <col min="9681" max="9681" width="14" style="8" customWidth="1"/>
    <col min="9682" max="9682" width="18.33203125" style="8" customWidth="1"/>
    <col min="9683" max="9683" width="11.88671875" style="8" customWidth="1"/>
    <col min="9684" max="9684" width="11.6640625" style="8" bestFit="1" customWidth="1"/>
    <col min="9685" max="9912" width="11.44140625" style="8"/>
    <col min="9913" max="9913" width="4" style="8" bestFit="1" customWidth="1"/>
    <col min="9914" max="9914" width="32.6640625" style="8" customWidth="1"/>
    <col min="9915" max="9915" width="9.88671875" style="8" customWidth="1"/>
    <col min="9916" max="9916" width="9.6640625" style="8" customWidth="1"/>
    <col min="9917" max="9917" width="12.44140625" style="8" customWidth="1"/>
    <col min="9918" max="9918" width="12.88671875" style="8" customWidth="1"/>
    <col min="9919" max="9919" width="9.88671875" style="8" customWidth="1"/>
    <col min="9920" max="9920" width="12.6640625" style="8" customWidth="1"/>
    <col min="9921" max="9921" width="14.109375" style="8" customWidth="1"/>
    <col min="9922" max="9924" width="11.5546875" style="8" customWidth="1"/>
    <col min="9925" max="9925" width="13.109375" style="8" customWidth="1"/>
    <col min="9926" max="9929" width="11.5546875" style="8" customWidth="1"/>
    <col min="9930" max="9930" width="12.6640625" style="8" bestFit="1" customWidth="1"/>
    <col min="9931" max="9931" width="15.5546875" style="8" customWidth="1"/>
    <col min="9932" max="9933" width="11.5546875" style="8" customWidth="1"/>
    <col min="9934" max="9934" width="15.5546875" style="8" customWidth="1"/>
    <col min="9935" max="9935" width="13.33203125" style="8" bestFit="1" customWidth="1"/>
    <col min="9936" max="9936" width="12.6640625" style="8" bestFit="1" customWidth="1"/>
    <col min="9937" max="9937" width="14" style="8" customWidth="1"/>
    <col min="9938" max="9938" width="18.33203125" style="8" customWidth="1"/>
    <col min="9939" max="9939" width="11.88671875" style="8" customWidth="1"/>
    <col min="9940" max="9940" width="11.6640625" style="8" bestFit="1" customWidth="1"/>
    <col min="9941" max="10168" width="11.44140625" style="8"/>
    <col min="10169" max="10169" width="4" style="8" bestFit="1" customWidth="1"/>
    <col min="10170" max="10170" width="32.6640625" style="8" customWidth="1"/>
    <col min="10171" max="10171" width="9.88671875" style="8" customWidth="1"/>
    <col min="10172" max="10172" width="9.6640625" style="8" customWidth="1"/>
    <col min="10173" max="10173" width="12.44140625" style="8" customWidth="1"/>
    <col min="10174" max="10174" width="12.88671875" style="8" customWidth="1"/>
    <col min="10175" max="10175" width="9.88671875" style="8" customWidth="1"/>
    <col min="10176" max="10176" width="12.6640625" style="8" customWidth="1"/>
    <col min="10177" max="10177" width="14.109375" style="8" customWidth="1"/>
    <col min="10178" max="10180" width="11.5546875" style="8" customWidth="1"/>
    <col min="10181" max="10181" width="13.109375" style="8" customWidth="1"/>
    <col min="10182" max="10185" width="11.5546875" style="8" customWidth="1"/>
    <col min="10186" max="10186" width="12.6640625" style="8" bestFit="1" customWidth="1"/>
    <col min="10187" max="10187" width="15.5546875" style="8" customWidth="1"/>
    <col min="10188" max="10189" width="11.5546875" style="8" customWidth="1"/>
    <col min="10190" max="10190" width="15.5546875" style="8" customWidth="1"/>
    <col min="10191" max="10191" width="13.33203125" style="8" bestFit="1" customWidth="1"/>
    <col min="10192" max="10192" width="12.6640625" style="8" bestFit="1" customWidth="1"/>
    <col min="10193" max="10193" width="14" style="8" customWidth="1"/>
    <col min="10194" max="10194" width="18.33203125" style="8" customWidth="1"/>
    <col min="10195" max="10195" width="11.88671875" style="8" customWidth="1"/>
    <col min="10196" max="10196" width="11.6640625" style="8" bestFit="1" customWidth="1"/>
    <col min="10197" max="10424" width="11.44140625" style="8"/>
    <col min="10425" max="10425" width="4" style="8" bestFit="1" customWidth="1"/>
    <col min="10426" max="10426" width="32.6640625" style="8" customWidth="1"/>
    <col min="10427" max="10427" width="9.88671875" style="8" customWidth="1"/>
    <col min="10428" max="10428" width="9.6640625" style="8" customWidth="1"/>
    <col min="10429" max="10429" width="12.44140625" style="8" customWidth="1"/>
    <col min="10430" max="10430" width="12.88671875" style="8" customWidth="1"/>
    <col min="10431" max="10431" width="9.88671875" style="8" customWidth="1"/>
    <col min="10432" max="10432" width="12.6640625" style="8" customWidth="1"/>
    <col min="10433" max="10433" width="14.109375" style="8" customWidth="1"/>
    <col min="10434" max="10436" width="11.5546875" style="8" customWidth="1"/>
    <col min="10437" max="10437" width="13.109375" style="8" customWidth="1"/>
    <col min="10438" max="10441" width="11.5546875" style="8" customWidth="1"/>
    <col min="10442" max="10442" width="12.6640625" style="8" bestFit="1" customWidth="1"/>
    <col min="10443" max="10443" width="15.5546875" style="8" customWidth="1"/>
    <col min="10444" max="10445" width="11.5546875" style="8" customWidth="1"/>
    <col min="10446" max="10446" width="15.5546875" style="8" customWidth="1"/>
    <col min="10447" max="10447" width="13.33203125" style="8" bestFit="1" customWidth="1"/>
    <col min="10448" max="10448" width="12.6640625" style="8" bestFit="1" customWidth="1"/>
    <col min="10449" max="10449" width="14" style="8" customWidth="1"/>
    <col min="10450" max="10450" width="18.33203125" style="8" customWidth="1"/>
    <col min="10451" max="10451" width="11.88671875" style="8" customWidth="1"/>
    <col min="10452" max="10452" width="11.6640625" style="8" bestFit="1" customWidth="1"/>
    <col min="10453" max="10680" width="11.44140625" style="8"/>
    <col min="10681" max="10681" width="4" style="8" bestFit="1" customWidth="1"/>
    <col min="10682" max="10682" width="32.6640625" style="8" customWidth="1"/>
    <col min="10683" max="10683" width="9.88671875" style="8" customWidth="1"/>
    <col min="10684" max="10684" width="9.6640625" style="8" customWidth="1"/>
    <col min="10685" max="10685" width="12.44140625" style="8" customWidth="1"/>
    <col min="10686" max="10686" width="12.88671875" style="8" customWidth="1"/>
    <col min="10687" max="10687" width="9.88671875" style="8" customWidth="1"/>
    <col min="10688" max="10688" width="12.6640625" style="8" customWidth="1"/>
    <col min="10689" max="10689" width="14.109375" style="8" customWidth="1"/>
    <col min="10690" max="10692" width="11.5546875" style="8" customWidth="1"/>
    <col min="10693" max="10693" width="13.109375" style="8" customWidth="1"/>
    <col min="10694" max="10697" width="11.5546875" style="8" customWidth="1"/>
    <col min="10698" max="10698" width="12.6640625" style="8" bestFit="1" customWidth="1"/>
    <col min="10699" max="10699" width="15.5546875" style="8" customWidth="1"/>
    <col min="10700" max="10701" width="11.5546875" style="8" customWidth="1"/>
    <col min="10702" max="10702" width="15.5546875" style="8" customWidth="1"/>
    <col min="10703" max="10703" width="13.33203125" style="8" bestFit="1" customWidth="1"/>
    <col min="10704" max="10704" width="12.6640625" style="8" bestFit="1" customWidth="1"/>
    <col min="10705" max="10705" width="14" style="8" customWidth="1"/>
    <col min="10706" max="10706" width="18.33203125" style="8" customWidth="1"/>
    <col min="10707" max="10707" width="11.88671875" style="8" customWidth="1"/>
    <col min="10708" max="10708" width="11.6640625" style="8" bestFit="1" customWidth="1"/>
    <col min="10709" max="10936" width="11.44140625" style="8"/>
    <col min="10937" max="10937" width="4" style="8" bestFit="1" customWidth="1"/>
    <col min="10938" max="10938" width="32.6640625" style="8" customWidth="1"/>
    <col min="10939" max="10939" width="9.88671875" style="8" customWidth="1"/>
    <col min="10940" max="10940" width="9.6640625" style="8" customWidth="1"/>
    <col min="10941" max="10941" width="12.44140625" style="8" customWidth="1"/>
    <col min="10942" max="10942" width="12.88671875" style="8" customWidth="1"/>
    <col min="10943" max="10943" width="9.88671875" style="8" customWidth="1"/>
    <col min="10944" max="10944" width="12.6640625" style="8" customWidth="1"/>
    <col min="10945" max="10945" width="14.109375" style="8" customWidth="1"/>
    <col min="10946" max="10948" width="11.5546875" style="8" customWidth="1"/>
    <col min="10949" max="10949" width="13.109375" style="8" customWidth="1"/>
    <col min="10950" max="10953" width="11.5546875" style="8" customWidth="1"/>
    <col min="10954" max="10954" width="12.6640625" style="8" bestFit="1" customWidth="1"/>
    <col min="10955" max="10955" width="15.5546875" style="8" customWidth="1"/>
    <col min="10956" max="10957" width="11.5546875" style="8" customWidth="1"/>
    <col min="10958" max="10958" width="15.5546875" style="8" customWidth="1"/>
    <col min="10959" max="10959" width="13.33203125" style="8" bestFit="1" customWidth="1"/>
    <col min="10960" max="10960" width="12.6640625" style="8" bestFit="1" customWidth="1"/>
    <col min="10961" max="10961" width="14" style="8" customWidth="1"/>
    <col min="10962" max="10962" width="18.33203125" style="8" customWidth="1"/>
    <col min="10963" max="10963" width="11.88671875" style="8" customWidth="1"/>
    <col min="10964" max="10964" width="11.6640625" style="8" bestFit="1" customWidth="1"/>
    <col min="10965" max="11192" width="11.44140625" style="8"/>
    <col min="11193" max="11193" width="4" style="8" bestFit="1" customWidth="1"/>
    <col min="11194" max="11194" width="32.6640625" style="8" customWidth="1"/>
    <col min="11195" max="11195" width="9.88671875" style="8" customWidth="1"/>
    <col min="11196" max="11196" width="9.6640625" style="8" customWidth="1"/>
    <col min="11197" max="11197" width="12.44140625" style="8" customWidth="1"/>
    <col min="11198" max="11198" width="12.88671875" style="8" customWidth="1"/>
    <col min="11199" max="11199" width="9.88671875" style="8" customWidth="1"/>
    <col min="11200" max="11200" width="12.6640625" style="8" customWidth="1"/>
    <col min="11201" max="11201" width="14.109375" style="8" customWidth="1"/>
    <col min="11202" max="11204" width="11.5546875" style="8" customWidth="1"/>
    <col min="11205" max="11205" width="13.109375" style="8" customWidth="1"/>
    <col min="11206" max="11209" width="11.5546875" style="8" customWidth="1"/>
    <col min="11210" max="11210" width="12.6640625" style="8" bestFit="1" customWidth="1"/>
    <col min="11211" max="11211" width="15.5546875" style="8" customWidth="1"/>
    <col min="11212" max="11213" width="11.5546875" style="8" customWidth="1"/>
    <col min="11214" max="11214" width="15.5546875" style="8" customWidth="1"/>
    <col min="11215" max="11215" width="13.33203125" style="8" bestFit="1" customWidth="1"/>
    <col min="11216" max="11216" width="12.6640625" style="8" bestFit="1" customWidth="1"/>
    <col min="11217" max="11217" width="14" style="8" customWidth="1"/>
    <col min="11218" max="11218" width="18.33203125" style="8" customWidth="1"/>
    <col min="11219" max="11219" width="11.88671875" style="8" customWidth="1"/>
    <col min="11220" max="11220" width="11.6640625" style="8" bestFit="1" customWidth="1"/>
    <col min="11221" max="11448" width="11.44140625" style="8"/>
    <col min="11449" max="11449" width="4" style="8" bestFit="1" customWidth="1"/>
    <col min="11450" max="11450" width="32.6640625" style="8" customWidth="1"/>
    <col min="11451" max="11451" width="9.88671875" style="8" customWidth="1"/>
    <col min="11452" max="11452" width="9.6640625" style="8" customWidth="1"/>
    <col min="11453" max="11453" width="12.44140625" style="8" customWidth="1"/>
    <col min="11454" max="11454" width="12.88671875" style="8" customWidth="1"/>
    <col min="11455" max="11455" width="9.88671875" style="8" customWidth="1"/>
    <col min="11456" max="11456" width="12.6640625" style="8" customWidth="1"/>
    <col min="11457" max="11457" width="14.109375" style="8" customWidth="1"/>
    <col min="11458" max="11460" width="11.5546875" style="8" customWidth="1"/>
    <col min="11461" max="11461" width="13.109375" style="8" customWidth="1"/>
    <col min="11462" max="11465" width="11.5546875" style="8" customWidth="1"/>
    <col min="11466" max="11466" width="12.6640625" style="8" bestFit="1" customWidth="1"/>
    <col min="11467" max="11467" width="15.5546875" style="8" customWidth="1"/>
    <col min="11468" max="11469" width="11.5546875" style="8" customWidth="1"/>
    <col min="11470" max="11470" width="15.5546875" style="8" customWidth="1"/>
    <col min="11471" max="11471" width="13.33203125" style="8" bestFit="1" customWidth="1"/>
    <col min="11472" max="11472" width="12.6640625" style="8" bestFit="1" customWidth="1"/>
    <col min="11473" max="11473" width="14" style="8" customWidth="1"/>
    <col min="11474" max="11474" width="18.33203125" style="8" customWidth="1"/>
    <col min="11475" max="11475" width="11.88671875" style="8" customWidth="1"/>
    <col min="11476" max="11476" width="11.6640625" style="8" bestFit="1" customWidth="1"/>
    <col min="11477" max="11704" width="11.44140625" style="8"/>
    <col min="11705" max="11705" width="4" style="8" bestFit="1" customWidth="1"/>
    <col min="11706" max="11706" width="32.6640625" style="8" customWidth="1"/>
    <col min="11707" max="11707" width="9.88671875" style="8" customWidth="1"/>
    <col min="11708" max="11708" width="9.6640625" style="8" customWidth="1"/>
    <col min="11709" max="11709" width="12.44140625" style="8" customWidth="1"/>
    <col min="11710" max="11710" width="12.88671875" style="8" customWidth="1"/>
    <col min="11711" max="11711" width="9.88671875" style="8" customWidth="1"/>
    <col min="11712" max="11712" width="12.6640625" style="8" customWidth="1"/>
    <col min="11713" max="11713" width="14.109375" style="8" customWidth="1"/>
    <col min="11714" max="11716" width="11.5546875" style="8" customWidth="1"/>
    <col min="11717" max="11717" width="13.109375" style="8" customWidth="1"/>
    <col min="11718" max="11721" width="11.5546875" style="8" customWidth="1"/>
    <col min="11722" max="11722" width="12.6640625" style="8" bestFit="1" customWidth="1"/>
    <col min="11723" max="11723" width="15.5546875" style="8" customWidth="1"/>
    <col min="11724" max="11725" width="11.5546875" style="8" customWidth="1"/>
    <col min="11726" max="11726" width="15.5546875" style="8" customWidth="1"/>
    <col min="11727" max="11727" width="13.33203125" style="8" bestFit="1" customWidth="1"/>
    <col min="11728" max="11728" width="12.6640625" style="8" bestFit="1" customWidth="1"/>
    <col min="11729" max="11729" width="14" style="8" customWidth="1"/>
    <col min="11730" max="11730" width="18.33203125" style="8" customWidth="1"/>
    <col min="11731" max="11731" width="11.88671875" style="8" customWidth="1"/>
    <col min="11732" max="11732" width="11.6640625" style="8" bestFit="1" customWidth="1"/>
    <col min="11733" max="11960" width="11.44140625" style="8"/>
    <col min="11961" max="11961" width="4" style="8" bestFit="1" customWidth="1"/>
    <col min="11962" max="11962" width="32.6640625" style="8" customWidth="1"/>
    <col min="11963" max="11963" width="9.88671875" style="8" customWidth="1"/>
    <col min="11964" max="11964" width="9.6640625" style="8" customWidth="1"/>
    <col min="11965" max="11965" width="12.44140625" style="8" customWidth="1"/>
    <col min="11966" max="11966" width="12.88671875" style="8" customWidth="1"/>
    <col min="11967" max="11967" width="9.88671875" style="8" customWidth="1"/>
    <col min="11968" max="11968" width="12.6640625" style="8" customWidth="1"/>
    <col min="11969" max="11969" width="14.109375" style="8" customWidth="1"/>
    <col min="11970" max="11972" width="11.5546875" style="8" customWidth="1"/>
    <col min="11973" max="11973" width="13.109375" style="8" customWidth="1"/>
    <col min="11974" max="11977" width="11.5546875" style="8" customWidth="1"/>
    <col min="11978" max="11978" width="12.6640625" style="8" bestFit="1" customWidth="1"/>
    <col min="11979" max="11979" width="15.5546875" style="8" customWidth="1"/>
    <col min="11980" max="11981" width="11.5546875" style="8" customWidth="1"/>
    <col min="11982" max="11982" width="15.5546875" style="8" customWidth="1"/>
    <col min="11983" max="11983" width="13.33203125" style="8" bestFit="1" customWidth="1"/>
    <col min="11984" max="11984" width="12.6640625" style="8" bestFit="1" customWidth="1"/>
    <col min="11985" max="11985" width="14" style="8" customWidth="1"/>
    <col min="11986" max="11986" width="18.33203125" style="8" customWidth="1"/>
    <col min="11987" max="11987" width="11.88671875" style="8" customWidth="1"/>
    <col min="11988" max="11988" width="11.6640625" style="8" bestFit="1" customWidth="1"/>
    <col min="11989" max="12216" width="11.44140625" style="8"/>
    <col min="12217" max="12217" width="4" style="8" bestFit="1" customWidth="1"/>
    <col min="12218" max="12218" width="32.6640625" style="8" customWidth="1"/>
    <col min="12219" max="12219" width="9.88671875" style="8" customWidth="1"/>
    <col min="12220" max="12220" width="9.6640625" style="8" customWidth="1"/>
    <col min="12221" max="12221" width="12.44140625" style="8" customWidth="1"/>
    <col min="12222" max="12222" width="12.88671875" style="8" customWidth="1"/>
    <col min="12223" max="12223" width="9.88671875" style="8" customWidth="1"/>
    <col min="12224" max="12224" width="12.6640625" style="8" customWidth="1"/>
    <col min="12225" max="12225" width="14.109375" style="8" customWidth="1"/>
    <col min="12226" max="12228" width="11.5546875" style="8" customWidth="1"/>
    <col min="12229" max="12229" width="13.109375" style="8" customWidth="1"/>
    <col min="12230" max="12233" width="11.5546875" style="8" customWidth="1"/>
    <col min="12234" max="12234" width="12.6640625" style="8" bestFit="1" customWidth="1"/>
    <col min="12235" max="12235" width="15.5546875" style="8" customWidth="1"/>
    <col min="12236" max="12237" width="11.5546875" style="8" customWidth="1"/>
    <col min="12238" max="12238" width="15.5546875" style="8" customWidth="1"/>
    <col min="12239" max="12239" width="13.33203125" style="8" bestFit="1" customWidth="1"/>
    <col min="12240" max="12240" width="12.6640625" style="8" bestFit="1" customWidth="1"/>
    <col min="12241" max="12241" width="14" style="8" customWidth="1"/>
    <col min="12242" max="12242" width="18.33203125" style="8" customWidth="1"/>
    <col min="12243" max="12243" width="11.88671875" style="8" customWidth="1"/>
    <col min="12244" max="12244" width="11.6640625" style="8" bestFit="1" customWidth="1"/>
    <col min="12245" max="12472" width="11.44140625" style="8"/>
    <col min="12473" max="12473" width="4" style="8" bestFit="1" customWidth="1"/>
    <col min="12474" max="12474" width="32.6640625" style="8" customWidth="1"/>
    <col min="12475" max="12475" width="9.88671875" style="8" customWidth="1"/>
    <col min="12476" max="12476" width="9.6640625" style="8" customWidth="1"/>
    <col min="12477" max="12477" width="12.44140625" style="8" customWidth="1"/>
    <col min="12478" max="12478" width="12.88671875" style="8" customWidth="1"/>
    <col min="12479" max="12479" width="9.88671875" style="8" customWidth="1"/>
    <col min="12480" max="12480" width="12.6640625" style="8" customWidth="1"/>
    <col min="12481" max="12481" width="14.109375" style="8" customWidth="1"/>
    <col min="12482" max="12484" width="11.5546875" style="8" customWidth="1"/>
    <col min="12485" max="12485" width="13.109375" style="8" customWidth="1"/>
    <col min="12486" max="12489" width="11.5546875" style="8" customWidth="1"/>
    <col min="12490" max="12490" width="12.6640625" style="8" bestFit="1" customWidth="1"/>
    <col min="12491" max="12491" width="15.5546875" style="8" customWidth="1"/>
    <col min="12492" max="12493" width="11.5546875" style="8" customWidth="1"/>
    <col min="12494" max="12494" width="15.5546875" style="8" customWidth="1"/>
    <col min="12495" max="12495" width="13.33203125" style="8" bestFit="1" customWidth="1"/>
    <col min="12496" max="12496" width="12.6640625" style="8" bestFit="1" customWidth="1"/>
    <col min="12497" max="12497" width="14" style="8" customWidth="1"/>
    <col min="12498" max="12498" width="18.33203125" style="8" customWidth="1"/>
    <col min="12499" max="12499" width="11.88671875" style="8" customWidth="1"/>
    <col min="12500" max="12500" width="11.6640625" style="8" bestFit="1" customWidth="1"/>
    <col min="12501" max="12728" width="11.44140625" style="8"/>
    <col min="12729" max="12729" width="4" style="8" bestFit="1" customWidth="1"/>
    <col min="12730" max="12730" width="32.6640625" style="8" customWidth="1"/>
    <col min="12731" max="12731" width="9.88671875" style="8" customWidth="1"/>
    <col min="12732" max="12732" width="9.6640625" style="8" customWidth="1"/>
    <col min="12733" max="12733" width="12.44140625" style="8" customWidth="1"/>
    <col min="12734" max="12734" width="12.88671875" style="8" customWidth="1"/>
    <col min="12735" max="12735" width="9.88671875" style="8" customWidth="1"/>
    <col min="12736" max="12736" width="12.6640625" style="8" customWidth="1"/>
    <col min="12737" max="12737" width="14.109375" style="8" customWidth="1"/>
    <col min="12738" max="12740" width="11.5546875" style="8" customWidth="1"/>
    <col min="12741" max="12741" width="13.109375" style="8" customWidth="1"/>
    <col min="12742" max="12745" width="11.5546875" style="8" customWidth="1"/>
    <col min="12746" max="12746" width="12.6640625" style="8" bestFit="1" customWidth="1"/>
    <col min="12747" max="12747" width="15.5546875" style="8" customWidth="1"/>
    <col min="12748" max="12749" width="11.5546875" style="8" customWidth="1"/>
    <col min="12750" max="12750" width="15.5546875" style="8" customWidth="1"/>
    <col min="12751" max="12751" width="13.33203125" style="8" bestFit="1" customWidth="1"/>
    <col min="12752" max="12752" width="12.6640625" style="8" bestFit="1" customWidth="1"/>
    <col min="12753" max="12753" width="14" style="8" customWidth="1"/>
    <col min="12754" max="12754" width="18.33203125" style="8" customWidth="1"/>
    <col min="12755" max="12755" width="11.88671875" style="8" customWidth="1"/>
    <col min="12756" max="12756" width="11.6640625" style="8" bestFit="1" customWidth="1"/>
    <col min="12757" max="12984" width="11.44140625" style="8"/>
    <col min="12985" max="12985" width="4" style="8" bestFit="1" customWidth="1"/>
    <col min="12986" max="12986" width="32.6640625" style="8" customWidth="1"/>
    <col min="12987" max="12987" width="9.88671875" style="8" customWidth="1"/>
    <col min="12988" max="12988" width="9.6640625" style="8" customWidth="1"/>
    <col min="12989" max="12989" width="12.44140625" style="8" customWidth="1"/>
    <col min="12990" max="12990" width="12.88671875" style="8" customWidth="1"/>
    <col min="12991" max="12991" width="9.88671875" style="8" customWidth="1"/>
    <col min="12992" max="12992" width="12.6640625" style="8" customWidth="1"/>
    <col min="12993" max="12993" width="14.109375" style="8" customWidth="1"/>
    <col min="12994" max="12996" width="11.5546875" style="8" customWidth="1"/>
    <col min="12997" max="12997" width="13.109375" style="8" customWidth="1"/>
    <col min="12998" max="13001" width="11.5546875" style="8" customWidth="1"/>
    <col min="13002" max="13002" width="12.6640625" style="8" bestFit="1" customWidth="1"/>
    <col min="13003" max="13003" width="15.5546875" style="8" customWidth="1"/>
    <col min="13004" max="13005" width="11.5546875" style="8" customWidth="1"/>
    <col min="13006" max="13006" width="15.5546875" style="8" customWidth="1"/>
    <col min="13007" max="13007" width="13.33203125" style="8" bestFit="1" customWidth="1"/>
    <col min="13008" max="13008" width="12.6640625" style="8" bestFit="1" customWidth="1"/>
    <col min="13009" max="13009" width="14" style="8" customWidth="1"/>
    <col min="13010" max="13010" width="18.33203125" style="8" customWidth="1"/>
    <col min="13011" max="13011" width="11.88671875" style="8" customWidth="1"/>
    <col min="13012" max="13012" width="11.6640625" style="8" bestFit="1" customWidth="1"/>
    <col min="13013" max="13240" width="11.44140625" style="8"/>
    <col min="13241" max="13241" width="4" style="8" bestFit="1" customWidth="1"/>
    <col min="13242" max="13242" width="32.6640625" style="8" customWidth="1"/>
    <col min="13243" max="13243" width="9.88671875" style="8" customWidth="1"/>
    <col min="13244" max="13244" width="9.6640625" style="8" customWidth="1"/>
    <col min="13245" max="13245" width="12.44140625" style="8" customWidth="1"/>
    <col min="13246" max="13246" width="12.88671875" style="8" customWidth="1"/>
    <col min="13247" max="13247" width="9.88671875" style="8" customWidth="1"/>
    <col min="13248" max="13248" width="12.6640625" style="8" customWidth="1"/>
    <col min="13249" max="13249" width="14.109375" style="8" customWidth="1"/>
    <col min="13250" max="13252" width="11.5546875" style="8" customWidth="1"/>
    <col min="13253" max="13253" width="13.109375" style="8" customWidth="1"/>
    <col min="13254" max="13257" width="11.5546875" style="8" customWidth="1"/>
    <col min="13258" max="13258" width="12.6640625" style="8" bestFit="1" customWidth="1"/>
    <col min="13259" max="13259" width="15.5546875" style="8" customWidth="1"/>
    <col min="13260" max="13261" width="11.5546875" style="8" customWidth="1"/>
    <col min="13262" max="13262" width="15.5546875" style="8" customWidth="1"/>
    <col min="13263" max="13263" width="13.33203125" style="8" bestFit="1" customWidth="1"/>
    <col min="13264" max="13264" width="12.6640625" style="8" bestFit="1" customWidth="1"/>
    <col min="13265" max="13265" width="14" style="8" customWidth="1"/>
    <col min="13266" max="13266" width="18.33203125" style="8" customWidth="1"/>
    <col min="13267" max="13267" width="11.88671875" style="8" customWidth="1"/>
    <col min="13268" max="13268" width="11.6640625" style="8" bestFit="1" customWidth="1"/>
    <col min="13269" max="13496" width="11.44140625" style="8"/>
    <col min="13497" max="13497" width="4" style="8" bestFit="1" customWidth="1"/>
    <col min="13498" max="13498" width="32.6640625" style="8" customWidth="1"/>
    <col min="13499" max="13499" width="9.88671875" style="8" customWidth="1"/>
    <col min="13500" max="13500" width="9.6640625" style="8" customWidth="1"/>
    <col min="13501" max="13501" width="12.44140625" style="8" customWidth="1"/>
    <col min="13502" max="13502" width="12.88671875" style="8" customWidth="1"/>
    <col min="13503" max="13503" width="9.88671875" style="8" customWidth="1"/>
    <col min="13504" max="13504" width="12.6640625" style="8" customWidth="1"/>
    <col min="13505" max="13505" width="14.109375" style="8" customWidth="1"/>
    <col min="13506" max="13508" width="11.5546875" style="8" customWidth="1"/>
    <col min="13509" max="13509" width="13.109375" style="8" customWidth="1"/>
    <col min="13510" max="13513" width="11.5546875" style="8" customWidth="1"/>
    <col min="13514" max="13514" width="12.6640625" style="8" bestFit="1" customWidth="1"/>
    <col min="13515" max="13515" width="15.5546875" style="8" customWidth="1"/>
    <col min="13516" max="13517" width="11.5546875" style="8" customWidth="1"/>
    <col min="13518" max="13518" width="15.5546875" style="8" customWidth="1"/>
    <col min="13519" max="13519" width="13.33203125" style="8" bestFit="1" customWidth="1"/>
    <col min="13520" max="13520" width="12.6640625" style="8" bestFit="1" customWidth="1"/>
    <col min="13521" max="13521" width="14" style="8" customWidth="1"/>
    <col min="13522" max="13522" width="18.33203125" style="8" customWidth="1"/>
    <col min="13523" max="13523" width="11.88671875" style="8" customWidth="1"/>
    <col min="13524" max="13524" width="11.6640625" style="8" bestFit="1" customWidth="1"/>
    <col min="13525" max="13752" width="11.44140625" style="8"/>
    <col min="13753" max="13753" width="4" style="8" bestFit="1" customWidth="1"/>
    <col min="13754" max="13754" width="32.6640625" style="8" customWidth="1"/>
    <col min="13755" max="13755" width="9.88671875" style="8" customWidth="1"/>
    <col min="13756" max="13756" width="9.6640625" style="8" customWidth="1"/>
    <col min="13757" max="13757" width="12.44140625" style="8" customWidth="1"/>
    <col min="13758" max="13758" width="12.88671875" style="8" customWidth="1"/>
    <col min="13759" max="13759" width="9.88671875" style="8" customWidth="1"/>
    <col min="13760" max="13760" width="12.6640625" style="8" customWidth="1"/>
    <col min="13761" max="13761" width="14.109375" style="8" customWidth="1"/>
    <col min="13762" max="13764" width="11.5546875" style="8" customWidth="1"/>
    <col min="13765" max="13765" width="13.109375" style="8" customWidth="1"/>
    <col min="13766" max="13769" width="11.5546875" style="8" customWidth="1"/>
    <col min="13770" max="13770" width="12.6640625" style="8" bestFit="1" customWidth="1"/>
    <col min="13771" max="13771" width="15.5546875" style="8" customWidth="1"/>
    <col min="13772" max="13773" width="11.5546875" style="8" customWidth="1"/>
    <col min="13774" max="13774" width="15.5546875" style="8" customWidth="1"/>
    <col min="13775" max="13775" width="13.33203125" style="8" bestFit="1" customWidth="1"/>
    <col min="13776" max="13776" width="12.6640625" style="8" bestFit="1" customWidth="1"/>
    <col min="13777" max="13777" width="14" style="8" customWidth="1"/>
    <col min="13778" max="13778" width="18.33203125" style="8" customWidth="1"/>
    <col min="13779" max="13779" width="11.88671875" style="8" customWidth="1"/>
    <col min="13780" max="13780" width="11.6640625" style="8" bestFit="1" customWidth="1"/>
    <col min="13781" max="14008" width="11.44140625" style="8"/>
    <col min="14009" max="14009" width="4" style="8" bestFit="1" customWidth="1"/>
    <col min="14010" max="14010" width="32.6640625" style="8" customWidth="1"/>
    <col min="14011" max="14011" width="9.88671875" style="8" customWidth="1"/>
    <col min="14012" max="14012" width="9.6640625" style="8" customWidth="1"/>
    <col min="14013" max="14013" width="12.44140625" style="8" customWidth="1"/>
    <col min="14014" max="14014" width="12.88671875" style="8" customWidth="1"/>
    <col min="14015" max="14015" width="9.88671875" style="8" customWidth="1"/>
    <col min="14016" max="14016" width="12.6640625" style="8" customWidth="1"/>
    <col min="14017" max="14017" width="14.109375" style="8" customWidth="1"/>
    <col min="14018" max="14020" width="11.5546875" style="8" customWidth="1"/>
    <col min="14021" max="14021" width="13.109375" style="8" customWidth="1"/>
    <col min="14022" max="14025" width="11.5546875" style="8" customWidth="1"/>
    <col min="14026" max="14026" width="12.6640625" style="8" bestFit="1" customWidth="1"/>
    <col min="14027" max="14027" width="15.5546875" style="8" customWidth="1"/>
    <col min="14028" max="14029" width="11.5546875" style="8" customWidth="1"/>
    <col min="14030" max="14030" width="15.5546875" style="8" customWidth="1"/>
    <col min="14031" max="14031" width="13.33203125" style="8" bestFit="1" customWidth="1"/>
    <col min="14032" max="14032" width="12.6640625" style="8" bestFit="1" customWidth="1"/>
    <col min="14033" max="14033" width="14" style="8" customWidth="1"/>
    <col min="14034" max="14034" width="18.33203125" style="8" customWidth="1"/>
    <col min="14035" max="14035" width="11.88671875" style="8" customWidth="1"/>
    <col min="14036" max="14036" width="11.6640625" style="8" bestFit="1" customWidth="1"/>
    <col min="14037" max="14264" width="11.44140625" style="8"/>
    <col min="14265" max="14265" width="4" style="8" bestFit="1" customWidth="1"/>
    <col min="14266" max="14266" width="32.6640625" style="8" customWidth="1"/>
    <col min="14267" max="14267" width="9.88671875" style="8" customWidth="1"/>
    <col min="14268" max="14268" width="9.6640625" style="8" customWidth="1"/>
    <col min="14269" max="14269" width="12.44140625" style="8" customWidth="1"/>
    <col min="14270" max="14270" width="12.88671875" style="8" customWidth="1"/>
    <col min="14271" max="14271" width="9.88671875" style="8" customWidth="1"/>
    <col min="14272" max="14272" width="12.6640625" style="8" customWidth="1"/>
    <col min="14273" max="14273" width="14.109375" style="8" customWidth="1"/>
    <col min="14274" max="14276" width="11.5546875" style="8" customWidth="1"/>
    <col min="14277" max="14277" width="13.109375" style="8" customWidth="1"/>
    <col min="14278" max="14281" width="11.5546875" style="8" customWidth="1"/>
    <col min="14282" max="14282" width="12.6640625" style="8" bestFit="1" customWidth="1"/>
    <col min="14283" max="14283" width="15.5546875" style="8" customWidth="1"/>
    <col min="14284" max="14285" width="11.5546875" style="8" customWidth="1"/>
    <col min="14286" max="14286" width="15.5546875" style="8" customWidth="1"/>
    <col min="14287" max="14287" width="13.33203125" style="8" bestFit="1" customWidth="1"/>
    <col min="14288" max="14288" width="12.6640625" style="8" bestFit="1" customWidth="1"/>
    <col min="14289" max="14289" width="14" style="8" customWidth="1"/>
    <col min="14290" max="14290" width="18.33203125" style="8" customWidth="1"/>
    <col min="14291" max="14291" width="11.88671875" style="8" customWidth="1"/>
    <col min="14292" max="14292" width="11.6640625" style="8" bestFit="1" customWidth="1"/>
    <col min="14293" max="14520" width="11.44140625" style="8"/>
    <col min="14521" max="14521" width="4" style="8" bestFit="1" customWidth="1"/>
    <col min="14522" max="14522" width="32.6640625" style="8" customWidth="1"/>
    <col min="14523" max="14523" width="9.88671875" style="8" customWidth="1"/>
    <col min="14524" max="14524" width="9.6640625" style="8" customWidth="1"/>
    <col min="14525" max="14525" width="12.44140625" style="8" customWidth="1"/>
    <col min="14526" max="14526" width="12.88671875" style="8" customWidth="1"/>
    <col min="14527" max="14527" width="9.88671875" style="8" customWidth="1"/>
    <col min="14528" max="14528" width="12.6640625" style="8" customWidth="1"/>
    <col min="14529" max="14529" width="14.109375" style="8" customWidth="1"/>
    <col min="14530" max="14532" width="11.5546875" style="8" customWidth="1"/>
    <col min="14533" max="14533" width="13.109375" style="8" customWidth="1"/>
    <col min="14534" max="14537" width="11.5546875" style="8" customWidth="1"/>
    <col min="14538" max="14538" width="12.6640625" style="8" bestFit="1" customWidth="1"/>
    <col min="14539" max="14539" width="15.5546875" style="8" customWidth="1"/>
    <col min="14540" max="14541" width="11.5546875" style="8" customWidth="1"/>
    <col min="14542" max="14542" width="15.5546875" style="8" customWidth="1"/>
    <col min="14543" max="14543" width="13.33203125" style="8" bestFit="1" customWidth="1"/>
    <col min="14544" max="14544" width="12.6640625" style="8" bestFit="1" customWidth="1"/>
    <col min="14545" max="14545" width="14" style="8" customWidth="1"/>
    <col min="14546" max="14546" width="18.33203125" style="8" customWidth="1"/>
    <col min="14547" max="14547" width="11.88671875" style="8" customWidth="1"/>
    <col min="14548" max="14548" width="11.6640625" style="8" bestFit="1" customWidth="1"/>
    <col min="14549" max="14776" width="11.44140625" style="8"/>
    <col min="14777" max="14777" width="4" style="8" bestFit="1" customWidth="1"/>
    <col min="14778" max="14778" width="32.6640625" style="8" customWidth="1"/>
    <col min="14779" max="14779" width="9.88671875" style="8" customWidth="1"/>
    <col min="14780" max="14780" width="9.6640625" style="8" customWidth="1"/>
    <col min="14781" max="14781" width="12.44140625" style="8" customWidth="1"/>
    <col min="14782" max="14782" width="12.88671875" style="8" customWidth="1"/>
    <col min="14783" max="14783" width="9.88671875" style="8" customWidth="1"/>
    <col min="14784" max="14784" width="12.6640625" style="8" customWidth="1"/>
    <col min="14785" max="14785" width="14.109375" style="8" customWidth="1"/>
    <col min="14786" max="14788" width="11.5546875" style="8" customWidth="1"/>
    <col min="14789" max="14789" width="13.109375" style="8" customWidth="1"/>
    <col min="14790" max="14793" width="11.5546875" style="8" customWidth="1"/>
    <col min="14794" max="14794" width="12.6640625" style="8" bestFit="1" customWidth="1"/>
    <col min="14795" max="14795" width="15.5546875" style="8" customWidth="1"/>
    <col min="14796" max="14797" width="11.5546875" style="8" customWidth="1"/>
    <col min="14798" max="14798" width="15.5546875" style="8" customWidth="1"/>
    <col min="14799" max="14799" width="13.33203125" style="8" bestFit="1" customWidth="1"/>
    <col min="14800" max="14800" width="12.6640625" style="8" bestFit="1" customWidth="1"/>
    <col min="14801" max="14801" width="14" style="8" customWidth="1"/>
    <col min="14802" max="14802" width="18.33203125" style="8" customWidth="1"/>
    <col min="14803" max="14803" width="11.88671875" style="8" customWidth="1"/>
    <col min="14804" max="14804" width="11.6640625" style="8" bestFit="1" customWidth="1"/>
    <col min="14805" max="15032" width="11.44140625" style="8"/>
    <col min="15033" max="15033" width="4" style="8" bestFit="1" customWidth="1"/>
    <col min="15034" max="15034" width="32.6640625" style="8" customWidth="1"/>
    <col min="15035" max="15035" width="9.88671875" style="8" customWidth="1"/>
    <col min="15036" max="15036" width="9.6640625" style="8" customWidth="1"/>
    <col min="15037" max="15037" width="12.44140625" style="8" customWidth="1"/>
    <col min="15038" max="15038" width="12.88671875" style="8" customWidth="1"/>
    <col min="15039" max="15039" width="9.88671875" style="8" customWidth="1"/>
    <col min="15040" max="15040" width="12.6640625" style="8" customWidth="1"/>
    <col min="15041" max="15041" width="14.109375" style="8" customWidth="1"/>
    <col min="15042" max="15044" width="11.5546875" style="8" customWidth="1"/>
    <col min="15045" max="15045" width="13.109375" style="8" customWidth="1"/>
    <col min="15046" max="15049" width="11.5546875" style="8" customWidth="1"/>
    <col min="15050" max="15050" width="12.6640625" style="8" bestFit="1" customWidth="1"/>
    <col min="15051" max="15051" width="15.5546875" style="8" customWidth="1"/>
    <col min="15052" max="15053" width="11.5546875" style="8" customWidth="1"/>
    <col min="15054" max="15054" width="15.5546875" style="8" customWidth="1"/>
    <col min="15055" max="15055" width="13.33203125" style="8" bestFit="1" customWidth="1"/>
    <col min="15056" max="15056" width="12.6640625" style="8" bestFit="1" customWidth="1"/>
    <col min="15057" max="15057" width="14" style="8" customWidth="1"/>
    <col min="15058" max="15058" width="18.33203125" style="8" customWidth="1"/>
    <col min="15059" max="15059" width="11.88671875" style="8" customWidth="1"/>
    <col min="15060" max="15060" width="11.6640625" style="8" bestFit="1" customWidth="1"/>
    <col min="15061" max="15288" width="11.44140625" style="8"/>
    <col min="15289" max="15289" width="4" style="8" bestFit="1" customWidth="1"/>
    <col min="15290" max="15290" width="32.6640625" style="8" customWidth="1"/>
    <col min="15291" max="15291" width="9.88671875" style="8" customWidth="1"/>
    <col min="15292" max="15292" width="9.6640625" style="8" customWidth="1"/>
    <col min="15293" max="15293" width="12.44140625" style="8" customWidth="1"/>
    <col min="15294" max="15294" width="12.88671875" style="8" customWidth="1"/>
    <col min="15295" max="15295" width="9.88671875" style="8" customWidth="1"/>
    <col min="15296" max="15296" width="12.6640625" style="8" customWidth="1"/>
    <col min="15297" max="15297" width="14.109375" style="8" customWidth="1"/>
    <col min="15298" max="15300" width="11.5546875" style="8" customWidth="1"/>
    <col min="15301" max="15301" width="13.109375" style="8" customWidth="1"/>
    <col min="15302" max="15305" width="11.5546875" style="8" customWidth="1"/>
    <col min="15306" max="15306" width="12.6640625" style="8" bestFit="1" customWidth="1"/>
    <col min="15307" max="15307" width="15.5546875" style="8" customWidth="1"/>
    <col min="15308" max="15309" width="11.5546875" style="8" customWidth="1"/>
    <col min="15310" max="15310" width="15.5546875" style="8" customWidth="1"/>
    <col min="15311" max="15311" width="13.33203125" style="8" bestFit="1" customWidth="1"/>
    <col min="15312" max="15312" width="12.6640625" style="8" bestFit="1" customWidth="1"/>
    <col min="15313" max="15313" width="14" style="8" customWidth="1"/>
    <col min="15314" max="15314" width="18.33203125" style="8" customWidth="1"/>
    <col min="15315" max="15315" width="11.88671875" style="8" customWidth="1"/>
    <col min="15316" max="15316" width="11.6640625" style="8" bestFit="1" customWidth="1"/>
    <col min="15317" max="15544" width="11.44140625" style="8"/>
    <col min="15545" max="15545" width="4" style="8" bestFit="1" customWidth="1"/>
    <col min="15546" max="15546" width="32.6640625" style="8" customWidth="1"/>
    <col min="15547" max="15547" width="9.88671875" style="8" customWidth="1"/>
    <col min="15548" max="15548" width="9.6640625" style="8" customWidth="1"/>
    <col min="15549" max="15549" width="12.44140625" style="8" customWidth="1"/>
    <col min="15550" max="15550" width="12.88671875" style="8" customWidth="1"/>
    <col min="15551" max="15551" width="9.88671875" style="8" customWidth="1"/>
    <col min="15552" max="15552" width="12.6640625" style="8" customWidth="1"/>
    <col min="15553" max="15553" width="14.109375" style="8" customWidth="1"/>
    <col min="15554" max="15556" width="11.5546875" style="8" customWidth="1"/>
    <col min="15557" max="15557" width="13.109375" style="8" customWidth="1"/>
    <col min="15558" max="15561" width="11.5546875" style="8" customWidth="1"/>
    <col min="15562" max="15562" width="12.6640625" style="8" bestFit="1" customWidth="1"/>
    <col min="15563" max="15563" width="15.5546875" style="8" customWidth="1"/>
    <col min="15564" max="15565" width="11.5546875" style="8" customWidth="1"/>
    <col min="15566" max="15566" width="15.5546875" style="8" customWidth="1"/>
    <col min="15567" max="15567" width="13.33203125" style="8" bestFit="1" customWidth="1"/>
    <col min="15568" max="15568" width="12.6640625" style="8" bestFit="1" customWidth="1"/>
    <col min="15569" max="15569" width="14" style="8" customWidth="1"/>
    <col min="15570" max="15570" width="18.33203125" style="8" customWidth="1"/>
    <col min="15571" max="15571" width="11.88671875" style="8" customWidth="1"/>
    <col min="15572" max="15572" width="11.6640625" style="8" bestFit="1" customWidth="1"/>
    <col min="15573" max="15800" width="11.44140625" style="8"/>
    <col min="15801" max="15801" width="4" style="8" bestFit="1" customWidth="1"/>
    <col min="15802" max="15802" width="32.6640625" style="8" customWidth="1"/>
    <col min="15803" max="15803" width="9.88671875" style="8" customWidth="1"/>
    <col min="15804" max="15804" width="9.6640625" style="8" customWidth="1"/>
    <col min="15805" max="15805" width="12.44140625" style="8" customWidth="1"/>
    <col min="15806" max="15806" width="12.88671875" style="8" customWidth="1"/>
    <col min="15807" max="15807" width="9.88671875" style="8" customWidth="1"/>
    <col min="15808" max="15808" width="12.6640625" style="8" customWidth="1"/>
    <col min="15809" max="15809" width="14.109375" style="8" customWidth="1"/>
    <col min="15810" max="15812" width="11.5546875" style="8" customWidth="1"/>
    <col min="15813" max="15813" width="13.109375" style="8" customWidth="1"/>
    <col min="15814" max="15817" width="11.5546875" style="8" customWidth="1"/>
    <col min="15818" max="15818" width="12.6640625" style="8" bestFit="1" customWidth="1"/>
    <col min="15819" max="15819" width="15.5546875" style="8" customWidth="1"/>
    <col min="15820" max="15821" width="11.5546875" style="8" customWidth="1"/>
    <col min="15822" max="15822" width="15.5546875" style="8" customWidth="1"/>
    <col min="15823" max="15823" width="13.33203125" style="8" bestFit="1" customWidth="1"/>
    <col min="15824" max="15824" width="12.6640625" style="8" bestFit="1" customWidth="1"/>
    <col min="15825" max="15825" width="14" style="8" customWidth="1"/>
    <col min="15826" max="15826" width="18.33203125" style="8" customWidth="1"/>
    <col min="15827" max="15827" width="11.88671875" style="8" customWidth="1"/>
    <col min="15828" max="15828" width="11.6640625" style="8" bestFit="1" customWidth="1"/>
    <col min="15829" max="16056" width="11.44140625" style="8"/>
    <col min="16057" max="16057" width="4" style="8" bestFit="1" customWidth="1"/>
    <col min="16058" max="16058" width="32.6640625" style="8" customWidth="1"/>
    <col min="16059" max="16059" width="9.88671875" style="8" customWidth="1"/>
    <col min="16060" max="16060" width="9.6640625" style="8" customWidth="1"/>
    <col min="16061" max="16061" width="12.44140625" style="8" customWidth="1"/>
    <col min="16062" max="16062" width="12.88671875" style="8" customWidth="1"/>
    <col min="16063" max="16063" width="9.88671875" style="8" customWidth="1"/>
    <col min="16064" max="16064" width="12.6640625" style="8" customWidth="1"/>
    <col min="16065" max="16065" width="14.109375" style="8" customWidth="1"/>
    <col min="16066" max="16068" width="11.5546875" style="8" customWidth="1"/>
    <col min="16069" max="16069" width="13.109375" style="8" customWidth="1"/>
    <col min="16070" max="16073" width="11.5546875" style="8" customWidth="1"/>
    <col min="16074" max="16074" width="12.6640625" style="8" bestFit="1" customWidth="1"/>
    <col min="16075" max="16075" width="15.5546875" style="8" customWidth="1"/>
    <col min="16076" max="16077" width="11.5546875" style="8" customWidth="1"/>
    <col min="16078" max="16078" width="15.5546875" style="8" customWidth="1"/>
    <col min="16079" max="16079" width="13.33203125" style="8" bestFit="1" customWidth="1"/>
    <col min="16080" max="16080" width="12.6640625" style="8" bestFit="1" customWidth="1"/>
    <col min="16081" max="16081" width="14" style="8" customWidth="1"/>
    <col min="16082" max="16082" width="18.33203125" style="8" customWidth="1"/>
    <col min="16083" max="16083" width="11.88671875" style="8" customWidth="1"/>
    <col min="16084" max="16084" width="11.6640625" style="8" bestFit="1" customWidth="1"/>
    <col min="16085" max="16384" width="11.44140625" style="8"/>
  </cols>
  <sheetData>
    <row r="1" spans="1:28" ht="19.95" customHeight="1" x14ac:dyDescent="0.3">
      <c r="A1" s="418" t="s">
        <v>45</v>
      </c>
      <c r="B1" s="418"/>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8" ht="15.6" x14ac:dyDescent="0.3">
      <c r="A2" s="418" t="s">
        <v>80</v>
      </c>
      <c r="B2" s="418"/>
      <c r="C2" s="418"/>
      <c r="D2" s="418"/>
      <c r="E2" s="418"/>
      <c r="F2" s="418"/>
      <c r="G2" s="418"/>
      <c r="H2" s="418"/>
      <c r="I2" s="418"/>
      <c r="J2" s="418"/>
      <c r="K2" s="418"/>
      <c r="L2" s="418"/>
      <c r="M2" s="418"/>
      <c r="N2" s="418"/>
      <c r="O2" s="418"/>
      <c r="P2" s="418"/>
      <c r="Q2" s="418"/>
      <c r="R2" s="418"/>
      <c r="S2" s="418"/>
      <c r="T2" s="418"/>
      <c r="U2" s="418"/>
      <c r="V2" s="418"/>
      <c r="W2" s="418"/>
      <c r="X2" s="418"/>
      <c r="Y2" s="418"/>
      <c r="Z2" s="418"/>
    </row>
    <row r="3" spans="1:28" ht="15" customHeight="1" x14ac:dyDescent="0.3">
      <c r="A3" s="688" t="s">
        <v>286</v>
      </c>
      <c r="B3" s="688"/>
      <c r="C3" s="688"/>
      <c r="D3" s="688"/>
      <c r="E3" s="688"/>
      <c r="F3" s="688"/>
      <c r="G3" s="688"/>
      <c r="H3" s="688"/>
      <c r="I3" s="688"/>
      <c r="J3" s="688"/>
      <c r="K3" s="688"/>
      <c r="L3" s="688"/>
      <c r="M3" s="688"/>
      <c r="N3" s="688"/>
      <c r="O3" s="688"/>
      <c r="P3" s="688"/>
      <c r="Q3" s="688"/>
      <c r="R3" s="688"/>
      <c r="S3" s="688"/>
      <c r="T3" s="688"/>
      <c r="U3" s="688"/>
      <c r="V3" s="688"/>
      <c r="W3" s="688"/>
      <c r="X3" s="688"/>
      <c r="Y3" s="688"/>
      <c r="Z3" s="688"/>
    </row>
    <row r="4" spans="1:28" ht="17.25" customHeight="1" x14ac:dyDescent="0.25">
      <c r="A4" s="419" t="s">
        <v>301</v>
      </c>
      <c r="B4" s="419"/>
      <c r="C4" s="419"/>
      <c r="D4" s="419"/>
      <c r="E4" s="419"/>
      <c r="F4" s="419"/>
      <c r="G4" s="419"/>
      <c r="H4" s="419"/>
      <c r="I4" s="419"/>
      <c r="J4" s="419"/>
      <c r="K4" s="419"/>
      <c r="L4" s="419"/>
      <c r="M4" s="419"/>
      <c r="N4" s="419"/>
      <c r="O4" s="419"/>
      <c r="P4" s="419"/>
      <c r="Q4" s="419"/>
      <c r="R4" s="419"/>
      <c r="S4" s="419"/>
      <c r="T4" s="419"/>
      <c r="U4" s="419"/>
      <c r="V4" s="419"/>
      <c r="W4" s="419"/>
      <c r="X4" s="419"/>
      <c r="Y4" s="419"/>
      <c r="Z4" s="419"/>
    </row>
    <row r="5" spans="1:28" ht="15.6" x14ac:dyDescent="0.25">
      <c r="B5" s="420"/>
      <c r="C5" s="420"/>
      <c r="D5" s="420"/>
      <c r="E5" s="420"/>
      <c r="F5" s="655"/>
      <c r="G5" s="655"/>
      <c r="H5" s="655"/>
      <c r="I5" s="655"/>
      <c r="J5" s="655"/>
      <c r="K5" s="655"/>
      <c r="L5" s="655"/>
      <c r="M5" s="655"/>
      <c r="N5" s="655"/>
      <c r="O5" s="655"/>
      <c r="P5" s="655"/>
      <c r="Q5" s="655"/>
      <c r="R5" s="655"/>
      <c r="S5" s="655"/>
      <c r="T5" s="655"/>
      <c r="U5" s="655"/>
      <c r="V5" s="655"/>
      <c r="W5" s="655"/>
      <c r="X5" s="655"/>
    </row>
    <row r="6" spans="1:28" ht="13.2" customHeight="1" x14ac:dyDescent="0.25">
      <c r="A6" s="403" t="s">
        <v>42</v>
      </c>
      <c r="B6" s="404"/>
      <c r="C6" s="404"/>
      <c r="D6" s="404"/>
      <c r="E6" s="405"/>
      <c r="F6" s="400"/>
      <c r="G6" s="400"/>
      <c r="H6" s="400"/>
      <c r="I6" s="406"/>
      <c r="J6" s="39" t="s">
        <v>4</v>
      </c>
      <c r="K6" s="400" t="s">
        <v>5</v>
      </c>
      <c r="L6" s="400"/>
      <c r="M6" s="400"/>
      <c r="N6" s="400" t="s">
        <v>6</v>
      </c>
      <c r="O6" s="400"/>
      <c r="P6" s="400"/>
      <c r="Q6" s="400"/>
      <c r="R6" s="430" t="s">
        <v>7</v>
      </c>
      <c r="S6" s="431"/>
      <c r="T6" s="431"/>
      <c r="U6" s="431"/>
      <c r="V6" s="1" t="s">
        <v>39</v>
      </c>
      <c r="W6" s="13"/>
      <c r="X6" s="367">
        <v>20</v>
      </c>
      <c r="Y6" s="14"/>
      <c r="Z6" s="15"/>
    </row>
    <row r="7" spans="1:28" ht="22.95" customHeight="1" x14ac:dyDescent="0.25">
      <c r="A7" s="401" t="s">
        <v>23</v>
      </c>
      <c r="B7" s="407" t="s">
        <v>52</v>
      </c>
      <c r="C7" s="407" t="s">
        <v>24</v>
      </c>
      <c r="D7" s="401" t="s">
        <v>40</v>
      </c>
      <c r="E7" s="407" t="s">
        <v>25</v>
      </c>
      <c r="F7" s="401" t="s">
        <v>26</v>
      </c>
      <c r="G7" s="401" t="s">
        <v>0</v>
      </c>
      <c r="H7" s="401" t="s">
        <v>1</v>
      </c>
      <c r="I7" s="401" t="s">
        <v>27</v>
      </c>
      <c r="J7" s="401" t="s">
        <v>2</v>
      </c>
      <c r="K7" s="408" t="s">
        <v>28</v>
      </c>
      <c r="L7" s="410" t="s">
        <v>29</v>
      </c>
      <c r="M7" s="401" t="s">
        <v>3</v>
      </c>
      <c r="N7" s="401" t="s">
        <v>30</v>
      </c>
      <c r="O7" s="401" t="s">
        <v>221</v>
      </c>
      <c r="P7" s="401" t="s">
        <v>31</v>
      </c>
      <c r="Q7" s="401" t="s">
        <v>32</v>
      </c>
      <c r="R7" s="432" t="s">
        <v>8</v>
      </c>
      <c r="S7" s="433"/>
      <c r="T7" s="432" t="s">
        <v>9</v>
      </c>
      <c r="U7" s="433"/>
      <c r="V7" s="424" t="s">
        <v>33</v>
      </c>
      <c r="W7" s="424" t="s">
        <v>38</v>
      </c>
      <c r="X7" s="426" t="s">
        <v>34</v>
      </c>
      <c r="Y7" s="691" t="s">
        <v>44</v>
      </c>
      <c r="Z7" s="422" t="s">
        <v>35</v>
      </c>
    </row>
    <row r="8" spans="1:28" ht="42" customHeight="1" x14ac:dyDescent="0.25">
      <c r="A8" s="689"/>
      <c r="B8" s="689"/>
      <c r="C8" s="689"/>
      <c r="D8" s="689"/>
      <c r="E8" s="689"/>
      <c r="F8" s="689"/>
      <c r="G8" s="689"/>
      <c r="H8" s="689"/>
      <c r="I8" s="689"/>
      <c r="J8" s="689"/>
      <c r="K8" s="517"/>
      <c r="L8" s="410"/>
      <c r="M8" s="689"/>
      <c r="N8" s="689"/>
      <c r="O8" s="689"/>
      <c r="P8" s="689"/>
      <c r="Q8" s="689"/>
      <c r="R8" s="111" t="s">
        <v>36</v>
      </c>
      <c r="S8" s="111" t="s">
        <v>37</v>
      </c>
      <c r="T8" s="111" t="s">
        <v>36</v>
      </c>
      <c r="U8" s="111" t="s">
        <v>37</v>
      </c>
      <c r="V8" s="425"/>
      <c r="W8" s="425"/>
      <c r="X8" s="690"/>
      <c r="Y8" s="692"/>
      <c r="Z8" s="693"/>
    </row>
    <row r="9" spans="1:28" s="11" customFormat="1" ht="26.25" customHeight="1" x14ac:dyDescent="0.25">
      <c r="A9" s="434" t="s">
        <v>79</v>
      </c>
      <c r="B9" s="435"/>
      <c r="C9" s="16"/>
      <c r="D9" s="17"/>
      <c r="E9" s="368"/>
      <c r="F9" s="369"/>
      <c r="G9" s="369"/>
      <c r="H9" s="369"/>
      <c r="I9" s="369"/>
      <c r="J9" s="369"/>
      <c r="K9" s="369"/>
      <c r="L9" s="369"/>
      <c r="M9" s="369"/>
      <c r="N9" s="369"/>
      <c r="O9" s="369"/>
      <c r="P9" s="17"/>
      <c r="Q9" s="17"/>
      <c r="R9" s="18"/>
      <c r="S9" s="18"/>
      <c r="T9" s="18"/>
      <c r="U9" s="18"/>
      <c r="V9" s="19"/>
      <c r="W9" s="19"/>
      <c r="X9" s="19"/>
      <c r="Y9" s="370"/>
      <c r="Z9" s="50"/>
      <c r="AA9" s="56"/>
      <c r="AB9" s="52"/>
    </row>
    <row r="10" spans="1:28" s="11" customFormat="1" ht="33.6" customHeight="1" x14ac:dyDescent="0.25">
      <c r="A10" s="446">
        <v>1</v>
      </c>
      <c r="B10" s="697" t="s">
        <v>263</v>
      </c>
      <c r="C10" s="699" t="s">
        <v>267</v>
      </c>
      <c r="D10" s="450" t="s">
        <v>53</v>
      </c>
      <c r="E10" s="451" t="s">
        <v>262</v>
      </c>
      <c r="F10" s="63">
        <v>43199</v>
      </c>
      <c r="G10" s="609" t="s">
        <v>78</v>
      </c>
      <c r="H10" s="609" t="s">
        <v>78</v>
      </c>
      <c r="I10" s="194">
        <v>43216</v>
      </c>
      <c r="J10" s="63">
        <v>43241</v>
      </c>
      <c r="K10" s="63">
        <v>43248</v>
      </c>
      <c r="L10" s="63">
        <v>43251</v>
      </c>
      <c r="M10" s="609" t="s">
        <v>78</v>
      </c>
      <c r="N10" s="63">
        <v>43266</v>
      </c>
      <c r="O10" s="194">
        <v>43280</v>
      </c>
      <c r="P10" s="476"/>
      <c r="Q10" s="476"/>
      <c r="R10" s="694">
        <v>2487626</v>
      </c>
      <c r="S10" s="695">
        <f>+R10/X6</f>
        <v>124381.3</v>
      </c>
      <c r="T10" s="695"/>
      <c r="U10" s="695"/>
      <c r="V10" s="694">
        <f>+R10</f>
        <v>2487626</v>
      </c>
      <c r="W10" s="701">
        <v>0</v>
      </c>
      <c r="X10" s="703">
        <f>+$W10+$V10</f>
        <v>2487626</v>
      </c>
      <c r="Y10" s="616">
        <v>5</v>
      </c>
      <c r="Z10" s="705"/>
      <c r="AA10" s="56"/>
      <c r="AB10" s="52"/>
    </row>
    <row r="11" spans="1:28" s="11" customFormat="1" ht="33.6" customHeight="1" x14ac:dyDescent="0.25">
      <c r="A11" s="446"/>
      <c r="B11" s="698"/>
      <c r="C11" s="700"/>
      <c r="D11" s="450"/>
      <c r="E11" s="451"/>
      <c r="F11" s="64" t="s">
        <v>10</v>
      </c>
      <c r="G11" s="610"/>
      <c r="H11" s="610"/>
      <c r="I11" s="64" t="s">
        <v>10</v>
      </c>
      <c r="J11" s="64" t="s">
        <v>10</v>
      </c>
      <c r="K11" s="64" t="s">
        <v>10</v>
      </c>
      <c r="L11" s="64" t="s">
        <v>10</v>
      </c>
      <c r="M11" s="610"/>
      <c r="N11" s="64" t="s">
        <v>10</v>
      </c>
      <c r="O11" s="64" t="s">
        <v>10</v>
      </c>
      <c r="P11" s="641"/>
      <c r="Q11" s="641"/>
      <c r="R11" s="671"/>
      <c r="S11" s="672"/>
      <c r="T11" s="696"/>
      <c r="U11" s="696"/>
      <c r="V11" s="671"/>
      <c r="W11" s="702"/>
      <c r="X11" s="704"/>
      <c r="Y11" s="616"/>
      <c r="Z11" s="706"/>
      <c r="AA11" s="56"/>
      <c r="AB11" s="52"/>
    </row>
    <row r="12" spans="1:28" s="11" customFormat="1" ht="33.6" customHeight="1" x14ac:dyDescent="0.25">
      <c r="A12" s="446">
        <v>2</v>
      </c>
      <c r="B12" s="707" t="s">
        <v>264</v>
      </c>
      <c r="C12" s="699" t="s">
        <v>267</v>
      </c>
      <c r="D12" s="450" t="s">
        <v>53</v>
      </c>
      <c r="E12" s="451" t="s">
        <v>262</v>
      </c>
      <c r="F12" s="63">
        <v>43199</v>
      </c>
      <c r="G12" s="609" t="s">
        <v>78</v>
      </c>
      <c r="H12" s="609" t="s">
        <v>78</v>
      </c>
      <c r="I12" s="194">
        <v>43216</v>
      </c>
      <c r="J12" s="63">
        <v>43241</v>
      </c>
      <c r="K12" s="63">
        <v>43248</v>
      </c>
      <c r="L12" s="63">
        <v>43251</v>
      </c>
      <c r="M12" s="609" t="s">
        <v>78</v>
      </c>
      <c r="N12" s="63">
        <v>43266</v>
      </c>
      <c r="O12" s="194">
        <v>43280</v>
      </c>
      <c r="P12" s="476"/>
      <c r="Q12" s="476"/>
      <c r="R12" s="694">
        <v>3453266</v>
      </c>
      <c r="S12" s="695">
        <f>+R12/X6</f>
        <v>172663.3</v>
      </c>
      <c r="T12" s="695"/>
      <c r="U12" s="695"/>
      <c r="V12" s="694">
        <f>+R12</f>
        <v>3453266</v>
      </c>
      <c r="W12" s="701">
        <v>0</v>
      </c>
      <c r="X12" s="703">
        <f>+$W12+$V12</f>
        <v>3453266</v>
      </c>
      <c r="Y12" s="616">
        <v>5</v>
      </c>
      <c r="Z12" s="706"/>
      <c r="AA12" s="56"/>
      <c r="AB12" s="52"/>
    </row>
    <row r="13" spans="1:28" s="11" customFormat="1" ht="33.6" customHeight="1" x14ac:dyDescent="0.25">
      <c r="A13" s="446"/>
      <c r="B13" s="698"/>
      <c r="C13" s="700"/>
      <c r="D13" s="450"/>
      <c r="E13" s="451"/>
      <c r="F13" s="64" t="s">
        <v>10</v>
      </c>
      <c r="G13" s="610"/>
      <c r="H13" s="610"/>
      <c r="I13" s="64" t="s">
        <v>10</v>
      </c>
      <c r="J13" s="64" t="s">
        <v>10</v>
      </c>
      <c r="K13" s="64" t="s">
        <v>10</v>
      </c>
      <c r="L13" s="64" t="s">
        <v>10</v>
      </c>
      <c r="M13" s="610"/>
      <c r="N13" s="64" t="s">
        <v>10</v>
      </c>
      <c r="O13" s="64" t="s">
        <v>10</v>
      </c>
      <c r="P13" s="641"/>
      <c r="Q13" s="641"/>
      <c r="R13" s="671"/>
      <c r="S13" s="672"/>
      <c r="T13" s="696"/>
      <c r="U13" s="696"/>
      <c r="V13" s="671"/>
      <c r="W13" s="702"/>
      <c r="X13" s="704"/>
      <c r="Y13" s="616"/>
      <c r="Z13" s="706"/>
      <c r="AA13" s="56"/>
      <c r="AB13" s="52"/>
    </row>
    <row r="14" spans="1:28" s="11" customFormat="1" ht="33.6" customHeight="1" x14ac:dyDescent="0.25">
      <c r="A14" s="446">
        <v>3</v>
      </c>
      <c r="B14" s="707" t="s">
        <v>265</v>
      </c>
      <c r="C14" s="699" t="s">
        <v>267</v>
      </c>
      <c r="D14" s="450" t="s">
        <v>53</v>
      </c>
      <c r="E14" s="451" t="s">
        <v>262</v>
      </c>
      <c r="F14" s="63">
        <v>43199</v>
      </c>
      <c r="G14" s="609" t="s">
        <v>78</v>
      </c>
      <c r="H14" s="609" t="s">
        <v>78</v>
      </c>
      <c r="I14" s="194">
        <v>43216</v>
      </c>
      <c r="J14" s="63">
        <v>43241</v>
      </c>
      <c r="K14" s="63">
        <v>43248</v>
      </c>
      <c r="L14" s="63">
        <v>43251</v>
      </c>
      <c r="M14" s="609" t="s">
        <v>78</v>
      </c>
      <c r="N14" s="63">
        <v>43266</v>
      </c>
      <c r="O14" s="194">
        <v>43280</v>
      </c>
      <c r="P14" s="476"/>
      <c r="Q14" s="476"/>
      <c r="R14" s="694">
        <v>9470556</v>
      </c>
      <c r="S14" s="695">
        <f>+R14/X6</f>
        <v>473527.8</v>
      </c>
      <c r="T14" s="695"/>
      <c r="U14" s="695"/>
      <c r="V14" s="694">
        <f>+R14</f>
        <v>9470556</v>
      </c>
      <c r="W14" s="701">
        <v>0</v>
      </c>
      <c r="X14" s="703">
        <f>+$W14+$V14</f>
        <v>9470556</v>
      </c>
      <c r="Y14" s="616">
        <v>5</v>
      </c>
      <c r="Z14" s="706"/>
      <c r="AA14" s="56"/>
      <c r="AB14" s="52"/>
    </row>
    <row r="15" spans="1:28" s="11" customFormat="1" ht="33.6" customHeight="1" x14ac:dyDescent="0.25">
      <c r="A15" s="446"/>
      <c r="B15" s="698"/>
      <c r="C15" s="700"/>
      <c r="D15" s="450"/>
      <c r="E15" s="451"/>
      <c r="F15" s="64" t="s">
        <v>10</v>
      </c>
      <c r="G15" s="610"/>
      <c r="H15" s="610"/>
      <c r="I15" s="64" t="s">
        <v>10</v>
      </c>
      <c r="J15" s="64" t="s">
        <v>10</v>
      </c>
      <c r="K15" s="64" t="s">
        <v>10</v>
      </c>
      <c r="L15" s="64" t="s">
        <v>10</v>
      </c>
      <c r="M15" s="610"/>
      <c r="N15" s="64" t="s">
        <v>10</v>
      </c>
      <c r="O15" s="64" t="s">
        <v>10</v>
      </c>
      <c r="P15" s="641"/>
      <c r="Q15" s="641"/>
      <c r="R15" s="671"/>
      <c r="S15" s="672"/>
      <c r="T15" s="696"/>
      <c r="U15" s="696"/>
      <c r="V15" s="671"/>
      <c r="W15" s="702"/>
      <c r="X15" s="704"/>
      <c r="Y15" s="616"/>
      <c r="Z15" s="706"/>
      <c r="AA15" s="56"/>
      <c r="AB15" s="52"/>
    </row>
    <row r="16" spans="1:28" s="11" customFormat="1" ht="34.5" customHeight="1" x14ac:dyDescent="0.25">
      <c r="A16" s="709" t="s">
        <v>174</v>
      </c>
      <c r="B16" s="710"/>
      <c r="C16" s="102"/>
      <c r="D16" s="102"/>
      <c r="E16" s="102"/>
      <c r="F16" s="102"/>
      <c r="G16" s="102"/>
      <c r="H16" s="102"/>
      <c r="I16" s="102"/>
      <c r="J16" s="102"/>
      <c r="K16" s="102"/>
      <c r="L16" s="102"/>
      <c r="M16" s="102"/>
      <c r="N16" s="102"/>
      <c r="O16" s="102"/>
      <c r="P16" s="102"/>
      <c r="Q16" s="109"/>
      <c r="R16" s="20">
        <f>SUM(R10:R15)</f>
        <v>15411448</v>
      </c>
      <c r="S16" s="20">
        <f t="shared" ref="S16:X16" si="0">SUM(S10:S15)</f>
        <v>770572.39999999991</v>
      </c>
      <c r="T16" s="20">
        <f t="shared" si="0"/>
        <v>0</v>
      </c>
      <c r="U16" s="20">
        <f t="shared" si="0"/>
        <v>0</v>
      </c>
      <c r="V16" s="20">
        <f t="shared" si="0"/>
        <v>15411448</v>
      </c>
      <c r="W16" s="20">
        <f t="shared" si="0"/>
        <v>0</v>
      </c>
      <c r="X16" s="20">
        <f t="shared" si="0"/>
        <v>15411448</v>
      </c>
      <c r="Y16" s="193"/>
      <c r="Z16" s="95"/>
      <c r="AA16" s="56"/>
      <c r="AB16" s="52"/>
    </row>
    <row r="17" spans="1:28" s="11" customFormat="1" ht="34.5" customHeight="1" x14ac:dyDescent="0.25">
      <c r="A17" s="434" t="s">
        <v>266</v>
      </c>
      <c r="B17" s="471"/>
      <c r="C17" s="37"/>
      <c r="D17" s="37"/>
      <c r="E17" s="37"/>
      <c r="F17" s="37"/>
      <c r="G17" s="37"/>
      <c r="H17" s="37"/>
      <c r="I17" s="37"/>
      <c r="J17" s="37"/>
      <c r="K17" s="37"/>
      <c r="L17" s="37"/>
      <c r="M17" s="37"/>
      <c r="N17" s="37"/>
      <c r="O17" s="37"/>
      <c r="P17" s="37"/>
      <c r="Q17" s="38"/>
      <c r="R17" s="21">
        <f>+R16</f>
        <v>15411448</v>
      </c>
      <c r="S17" s="21">
        <f t="shared" ref="S17:X17" si="1">+S16</f>
        <v>770572.39999999991</v>
      </c>
      <c r="T17" s="21">
        <f t="shared" si="1"/>
        <v>0</v>
      </c>
      <c r="U17" s="21">
        <f t="shared" si="1"/>
        <v>0</v>
      </c>
      <c r="V17" s="21">
        <f t="shared" si="1"/>
        <v>15411448</v>
      </c>
      <c r="W17" s="21">
        <f t="shared" si="1"/>
        <v>0</v>
      </c>
      <c r="X17" s="21">
        <f t="shared" si="1"/>
        <v>15411448</v>
      </c>
      <c r="Y17" s="9"/>
      <c r="Z17" s="60"/>
      <c r="AA17" s="56"/>
      <c r="AB17" s="52"/>
    </row>
    <row r="18" spans="1:28" s="11" customFormat="1" ht="27.75" customHeight="1" x14ac:dyDescent="0.25">
      <c r="A18" s="8"/>
      <c r="B18" s="8"/>
      <c r="C18" s="8"/>
      <c r="D18" s="9"/>
      <c r="E18" s="9"/>
      <c r="F18" s="371"/>
      <c r="G18" s="371"/>
      <c r="H18" s="371"/>
      <c r="I18" s="371"/>
      <c r="J18" s="371"/>
      <c r="K18" s="371"/>
      <c r="L18" s="371"/>
      <c r="M18" s="371"/>
      <c r="N18" s="371"/>
      <c r="O18" s="371"/>
      <c r="P18" s="9"/>
      <c r="Q18" s="9"/>
      <c r="U18" s="43"/>
      <c r="V18" s="345"/>
      <c r="W18" s="47"/>
      <c r="X18" s="372"/>
      <c r="Y18" s="9"/>
      <c r="Z18" s="60"/>
      <c r="AA18" s="56"/>
      <c r="AB18" s="52"/>
    </row>
    <row r="19" spans="1:28" s="11" customFormat="1" ht="31.2" customHeight="1" x14ac:dyDescent="0.25">
      <c r="A19" s="617" t="s">
        <v>281</v>
      </c>
      <c r="B19" s="617"/>
      <c r="C19" s="617"/>
      <c r="D19" s="617"/>
      <c r="E19" s="617"/>
      <c r="F19" s="617"/>
      <c r="G19" s="617"/>
      <c r="H19" s="617"/>
      <c r="I19" s="617"/>
      <c r="J19" s="617"/>
      <c r="K19" s="617"/>
      <c r="L19" s="617"/>
      <c r="M19" s="617"/>
      <c r="N19" s="617"/>
      <c r="O19" s="301"/>
      <c r="P19" s="9"/>
      <c r="Q19" s="9"/>
      <c r="U19" s="43"/>
      <c r="V19" s="47"/>
      <c r="W19" s="47"/>
      <c r="X19" s="372"/>
      <c r="Y19" s="302"/>
      <c r="Z19" s="60"/>
      <c r="AA19" s="56"/>
      <c r="AB19" s="52"/>
    </row>
    <row r="20" spans="1:28" s="11" customFormat="1" ht="31.2" customHeight="1" x14ac:dyDescent="0.25">
      <c r="A20" s="617"/>
      <c r="B20" s="617"/>
      <c r="C20" s="617"/>
      <c r="D20" s="617"/>
      <c r="E20" s="617"/>
      <c r="F20" s="617"/>
      <c r="G20" s="617"/>
      <c r="H20" s="617"/>
      <c r="I20" s="617"/>
      <c r="J20" s="617"/>
      <c r="K20" s="617"/>
      <c r="L20" s="617"/>
      <c r="M20" s="617"/>
      <c r="N20" s="617"/>
      <c r="O20" s="301"/>
      <c r="P20" s="10"/>
      <c r="Q20" s="10"/>
      <c r="R20" s="35"/>
      <c r="S20" s="35"/>
      <c r="T20" s="40"/>
      <c r="U20" s="43"/>
      <c r="V20" s="47"/>
      <c r="W20" s="47"/>
      <c r="X20" s="47"/>
      <c r="Y20" s="302"/>
      <c r="Z20" s="60"/>
      <c r="AA20" s="56"/>
      <c r="AB20" s="52"/>
    </row>
    <row r="21" spans="1:28" s="11" customFormat="1" ht="15.6" x14ac:dyDescent="0.25">
      <c r="A21" s="48"/>
      <c r="B21" s="48"/>
      <c r="C21" s="48"/>
      <c r="D21" s="48"/>
      <c r="E21" s="48"/>
      <c r="F21" s="48"/>
      <c r="G21" s="48"/>
      <c r="H21" s="48"/>
      <c r="I21" s="48"/>
      <c r="J21" s="48"/>
      <c r="K21" s="48"/>
      <c r="L21" s="48"/>
      <c r="M21" s="48"/>
      <c r="N21" s="48"/>
      <c r="O21" s="48"/>
      <c r="P21" s="10"/>
      <c r="Q21" s="10"/>
      <c r="R21" s="35"/>
      <c r="S21" s="346"/>
      <c r="T21" s="373"/>
      <c r="U21" s="374"/>
      <c r="V21" s="46"/>
      <c r="W21" s="46"/>
      <c r="X21" s="47"/>
      <c r="Y21" s="9"/>
      <c r="Z21" s="60"/>
      <c r="AA21" s="56"/>
      <c r="AB21" s="52"/>
    </row>
    <row r="22" spans="1:28" s="11" customFormat="1" ht="26.4" x14ac:dyDescent="0.25">
      <c r="A22" s="8"/>
      <c r="B22" s="8"/>
      <c r="C22" s="8"/>
      <c r="D22" s="2"/>
      <c r="E22" s="468" t="s">
        <v>19</v>
      </c>
      <c r="F22" s="468"/>
      <c r="G22" s="468"/>
      <c r="H22" s="468"/>
      <c r="I22" s="468"/>
      <c r="J22" s="468"/>
      <c r="K22" s="469" t="s">
        <v>12</v>
      </c>
      <c r="L22" s="469"/>
      <c r="M22" s="458" t="s">
        <v>13</v>
      </c>
      <c r="N22" s="458"/>
      <c r="O22" s="94" t="s">
        <v>14</v>
      </c>
      <c r="Q22" s="51"/>
      <c r="R22" s="51"/>
      <c r="S22" s="120"/>
      <c r="T22" s="708"/>
      <c r="U22" s="708"/>
      <c r="V22" s="708"/>
      <c r="W22" s="708"/>
      <c r="X22" s="303"/>
      <c r="Y22" s="52"/>
      <c r="Z22" s="95"/>
      <c r="AA22" s="56"/>
      <c r="AB22" s="52"/>
    </row>
    <row r="23" spans="1:28" s="11" customFormat="1" x14ac:dyDescent="0.25">
      <c r="C23" s="3"/>
      <c r="D23" s="3"/>
      <c r="E23" s="4" t="s">
        <v>15</v>
      </c>
      <c r="F23" s="459" t="s">
        <v>16</v>
      </c>
      <c r="G23" s="460"/>
      <c r="H23" s="460"/>
      <c r="I23" s="461"/>
      <c r="J23" s="5" t="s">
        <v>11</v>
      </c>
      <c r="K23" s="68" t="s">
        <v>17</v>
      </c>
      <c r="L23" s="25"/>
      <c r="M23" s="26" t="s">
        <v>17</v>
      </c>
      <c r="N23" s="27">
        <v>3000000</v>
      </c>
      <c r="O23" s="28" t="s">
        <v>43</v>
      </c>
      <c r="P23" s="29"/>
      <c r="Q23" s="51"/>
      <c r="R23" s="51"/>
      <c r="S23" s="120"/>
      <c r="T23" s="708"/>
      <c r="U23" s="708"/>
      <c r="V23" s="708"/>
      <c r="W23" s="708"/>
      <c r="X23" s="303"/>
      <c r="Y23" s="52"/>
      <c r="Z23" s="95"/>
      <c r="AA23" s="56"/>
      <c r="AB23" s="52"/>
    </row>
    <row r="24" spans="1:28" s="11" customFormat="1" x14ac:dyDescent="0.25">
      <c r="B24" s="3"/>
      <c r="C24" s="3"/>
      <c r="D24" s="3"/>
      <c r="E24" s="6" t="s">
        <v>18</v>
      </c>
      <c r="F24" s="462" t="s">
        <v>49</v>
      </c>
      <c r="G24" s="463"/>
      <c r="H24" s="463"/>
      <c r="I24" s="464"/>
      <c r="J24" s="7" t="s">
        <v>46</v>
      </c>
      <c r="K24" s="68" t="s">
        <v>17</v>
      </c>
      <c r="L24" s="30"/>
      <c r="M24" s="31" t="s">
        <v>17</v>
      </c>
      <c r="N24" s="27">
        <v>100000</v>
      </c>
      <c r="O24" s="32" t="s">
        <v>43</v>
      </c>
      <c r="Q24" s="51"/>
      <c r="R24" s="51"/>
      <c r="S24" s="120"/>
      <c r="T24" s="708"/>
      <c r="U24" s="708"/>
      <c r="V24" s="708"/>
      <c r="W24" s="708"/>
      <c r="X24" s="303"/>
      <c r="Y24" s="52"/>
      <c r="Z24" s="95"/>
      <c r="AA24" s="56"/>
      <c r="AB24" s="52"/>
    </row>
    <row r="25" spans="1:28" s="11" customFormat="1" ht="22.8" x14ac:dyDescent="0.25">
      <c r="B25" s="3"/>
      <c r="C25" s="3"/>
      <c r="D25" s="3"/>
      <c r="E25" s="6" t="s">
        <v>47</v>
      </c>
      <c r="F25" s="462" t="s">
        <v>48</v>
      </c>
      <c r="G25" s="463"/>
      <c r="H25" s="463"/>
      <c r="I25" s="464"/>
      <c r="J25" s="7" t="s">
        <v>47</v>
      </c>
      <c r="K25" s="33" t="s">
        <v>17</v>
      </c>
      <c r="L25" s="33"/>
      <c r="M25" s="57" t="s">
        <v>51</v>
      </c>
      <c r="N25" s="59" t="s">
        <v>51</v>
      </c>
      <c r="O25" s="32" t="s">
        <v>50</v>
      </c>
      <c r="Q25" s="51"/>
      <c r="R25" s="51"/>
      <c r="S25" s="120"/>
      <c r="T25" s="708"/>
      <c r="U25" s="708"/>
      <c r="V25" s="708"/>
      <c r="W25" s="708"/>
      <c r="X25" s="303"/>
      <c r="Y25" s="52"/>
      <c r="Z25" s="95"/>
      <c r="AA25" s="42"/>
    </row>
    <row r="26" spans="1:28" s="11" customFormat="1" x14ac:dyDescent="0.25">
      <c r="B26" s="3"/>
      <c r="C26" s="3"/>
      <c r="D26" s="3"/>
      <c r="E26" s="6" t="s">
        <v>20</v>
      </c>
      <c r="F26" s="459" t="s">
        <v>21</v>
      </c>
      <c r="G26" s="460"/>
      <c r="H26" s="460"/>
      <c r="I26" s="461"/>
      <c r="J26" s="6" t="s">
        <v>20</v>
      </c>
      <c r="K26" s="33" t="s">
        <v>22</v>
      </c>
      <c r="L26" s="25"/>
      <c r="M26" s="26" t="s">
        <v>22</v>
      </c>
      <c r="N26" s="27">
        <v>3000001</v>
      </c>
      <c r="O26" s="28" t="s">
        <v>50</v>
      </c>
      <c r="Q26" s="51"/>
      <c r="R26" s="51"/>
      <c r="S26" s="120"/>
      <c r="T26" s="120"/>
      <c r="U26" s="302"/>
      <c r="V26" s="303"/>
      <c r="W26" s="303"/>
      <c r="X26" s="303"/>
      <c r="Y26" s="52"/>
      <c r="Z26" s="95"/>
      <c r="AA26" s="42"/>
    </row>
    <row r="27" spans="1:28" s="11" customFormat="1" x14ac:dyDescent="0.25">
      <c r="E27" s="36"/>
      <c r="K27" s="34"/>
      <c r="L27" s="34"/>
      <c r="M27" s="34"/>
      <c r="R27" s="12"/>
      <c r="S27" s="12"/>
      <c r="U27" s="45"/>
      <c r="V27" s="46"/>
      <c r="W27" s="46"/>
      <c r="X27" s="46"/>
      <c r="Y27" s="52"/>
      <c r="Z27" s="95"/>
      <c r="AA27" s="42"/>
    </row>
    <row r="28" spans="1:28" s="11" customFormat="1" x14ac:dyDescent="0.25">
      <c r="E28" s="36"/>
      <c r="K28" s="34"/>
      <c r="L28" s="34"/>
      <c r="M28" s="34"/>
      <c r="R28" s="12"/>
      <c r="S28" s="12"/>
      <c r="U28" s="44"/>
      <c r="V28" s="44"/>
      <c r="W28" s="44"/>
      <c r="X28" s="44"/>
      <c r="Y28" s="52"/>
      <c r="Z28" s="95"/>
      <c r="AA28" s="42"/>
    </row>
    <row r="29" spans="1:28" s="11" customFormat="1" x14ac:dyDescent="0.25">
      <c r="E29" s="36"/>
      <c r="K29" s="34"/>
      <c r="L29" s="34"/>
      <c r="M29" s="34"/>
      <c r="R29" s="12"/>
      <c r="S29" s="12"/>
      <c r="Y29" s="52"/>
      <c r="Z29" s="95"/>
      <c r="AA29" s="42"/>
    </row>
    <row r="30" spans="1:28" s="11" customFormat="1" x14ac:dyDescent="0.25">
      <c r="B30" s="713" t="s">
        <v>41</v>
      </c>
      <c r="C30" s="714"/>
      <c r="D30" s="714"/>
      <c r="E30" s="714"/>
      <c r="F30" s="714"/>
      <c r="G30" s="715"/>
      <c r="R30" s="12"/>
      <c r="S30" s="12"/>
      <c r="V30" s="12"/>
      <c r="W30" s="12"/>
      <c r="X30" s="12"/>
      <c r="Y30" s="52"/>
      <c r="Z30" s="95"/>
      <c r="AA30" s="42"/>
    </row>
    <row r="31" spans="1:28" s="11" customFormat="1" x14ac:dyDescent="0.25">
      <c r="B31" s="602" t="s">
        <v>287</v>
      </c>
      <c r="C31" s="603"/>
      <c r="D31" s="603"/>
      <c r="E31" s="603"/>
      <c r="F31" s="603"/>
      <c r="G31" s="604"/>
      <c r="V31" s="12"/>
      <c r="W31" s="12"/>
      <c r="X31" s="12"/>
      <c r="Y31" s="52"/>
      <c r="Z31" s="95"/>
      <c r="AA31" s="42"/>
    </row>
    <row r="32" spans="1:28" s="11" customFormat="1" x14ac:dyDescent="0.25">
      <c r="B32" s="365"/>
      <c r="C32" s="172"/>
      <c r="D32" s="172"/>
      <c r="E32" s="172"/>
      <c r="F32" s="172"/>
      <c r="G32" s="366"/>
      <c r="I32" s="9"/>
      <c r="J32" s="9"/>
      <c r="K32" s="9"/>
      <c r="L32" s="9"/>
      <c r="M32" s="9"/>
      <c r="N32" s="9"/>
      <c r="V32" s="12"/>
      <c r="W32" s="12"/>
      <c r="X32" s="12"/>
      <c r="Y32" s="52"/>
      <c r="Z32" s="95"/>
      <c r="AA32" s="42"/>
    </row>
    <row r="33" spans="1:27" s="11" customFormat="1" x14ac:dyDescent="0.25">
      <c r="B33" s="365"/>
      <c r="C33" s="172"/>
      <c r="D33" s="172"/>
      <c r="E33" s="172"/>
      <c r="F33" s="172"/>
      <c r="G33" s="366"/>
      <c r="I33" s="9"/>
      <c r="J33" s="9"/>
      <c r="K33" s="9"/>
      <c r="L33" s="9"/>
      <c r="M33" s="9"/>
      <c r="N33" s="9"/>
      <c r="R33" s="12"/>
      <c r="S33" s="12"/>
      <c r="V33" s="12"/>
      <c r="W33" s="12"/>
      <c r="X33" s="12"/>
      <c r="Z33" s="22"/>
      <c r="AA33" s="42"/>
    </row>
    <row r="34" spans="1:27" s="11" customFormat="1" x14ac:dyDescent="0.25">
      <c r="B34" s="365"/>
      <c r="C34" s="172"/>
      <c r="D34" s="172"/>
      <c r="E34" s="172"/>
      <c r="F34" s="172"/>
      <c r="G34" s="366"/>
      <c r="I34" s="9"/>
      <c r="J34" s="58"/>
      <c r="K34" s="9"/>
      <c r="L34" s="9"/>
      <c r="M34" s="9"/>
      <c r="N34" s="9"/>
      <c r="O34"/>
      <c r="V34" s="12"/>
      <c r="W34" s="12"/>
      <c r="X34" s="12"/>
      <c r="Z34" s="22"/>
      <c r="AA34" s="42"/>
    </row>
    <row r="35" spans="1:27" s="11" customFormat="1" x14ac:dyDescent="0.25">
      <c r="B35" s="602" t="s">
        <v>288</v>
      </c>
      <c r="C35" s="603"/>
      <c r="D35" s="603"/>
      <c r="E35" s="603"/>
      <c r="F35" s="603"/>
      <c r="G35" s="604"/>
      <c r="I35" s="9"/>
      <c r="J35" s="58"/>
      <c r="K35" s="61"/>
      <c r="L35" s="61"/>
      <c r="M35" s="61"/>
      <c r="N35" s="61"/>
      <c r="V35" s="12"/>
      <c r="W35" s="12"/>
      <c r="X35" s="12"/>
      <c r="Z35" s="22"/>
      <c r="AA35" s="42"/>
    </row>
    <row r="36" spans="1:27" s="11" customFormat="1" x14ac:dyDescent="0.25">
      <c r="B36" s="544" t="s">
        <v>294</v>
      </c>
      <c r="C36" s="545"/>
      <c r="D36" s="545"/>
      <c r="E36" s="545"/>
      <c r="F36" s="545"/>
      <c r="G36" s="546"/>
      <c r="I36" s="9"/>
      <c r="J36" s="58"/>
      <c r="K36" s="61"/>
      <c r="L36" s="61"/>
      <c r="M36" s="61"/>
      <c r="N36" s="61"/>
      <c r="V36" s="12"/>
      <c r="W36" s="12"/>
      <c r="X36" s="12"/>
      <c r="AA36" s="42"/>
    </row>
    <row r="37" spans="1:27" x14ac:dyDescent="0.25">
      <c r="A37" s="11"/>
      <c r="B37" s="375"/>
      <c r="C37" s="375"/>
      <c r="D37" s="375"/>
      <c r="E37" s="375"/>
      <c r="F37" s="375"/>
      <c r="G37" s="375"/>
      <c r="H37" s="11"/>
      <c r="I37" s="9"/>
      <c r="J37" s="9"/>
      <c r="K37" s="711"/>
      <c r="L37" s="711"/>
      <c r="M37" s="711"/>
      <c r="N37" s="711"/>
      <c r="O37" s="11"/>
      <c r="P37" s="11"/>
      <c r="Q37" s="11"/>
      <c r="R37" s="11"/>
      <c r="S37" s="11"/>
      <c r="T37" s="11"/>
      <c r="U37" s="11"/>
      <c r="V37" s="12"/>
      <c r="W37" s="12"/>
      <c r="X37" s="12"/>
      <c r="Y37" s="11"/>
      <c r="Z37" s="11"/>
    </row>
    <row r="38" spans="1:27" x14ac:dyDescent="0.25">
      <c r="A38" s="11"/>
      <c r="B38" s="172"/>
      <c r="C38" s="172"/>
      <c r="D38" s="172"/>
      <c r="E38" s="172"/>
      <c r="F38" s="172"/>
      <c r="G38" s="172"/>
      <c r="H38" s="11"/>
      <c r="I38" s="9"/>
      <c r="J38" s="9"/>
      <c r="K38" s="711"/>
      <c r="L38" s="711"/>
      <c r="M38" s="711"/>
      <c r="N38" s="711"/>
      <c r="O38" s="11"/>
      <c r="P38" s="11"/>
      <c r="Q38" s="11"/>
      <c r="R38" s="11"/>
      <c r="S38" s="11"/>
      <c r="T38" s="11"/>
      <c r="U38" s="11"/>
      <c r="V38" s="12"/>
      <c r="W38" s="12"/>
      <c r="X38" s="12"/>
      <c r="Y38" s="11"/>
      <c r="Z38" s="11"/>
    </row>
    <row r="39" spans="1:27" x14ac:dyDescent="0.25">
      <c r="A39" s="11"/>
      <c r="B39" s="172"/>
      <c r="C39" s="172"/>
      <c r="D39" s="172"/>
      <c r="E39" s="172"/>
      <c r="F39" s="172"/>
      <c r="G39" s="172"/>
      <c r="H39" s="11"/>
      <c r="I39" s="11"/>
      <c r="J39" s="11"/>
      <c r="K39" s="11"/>
      <c r="L39" s="11"/>
      <c r="M39" s="11"/>
      <c r="N39" s="11"/>
      <c r="O39" s="11"/>
      <c r="P39" s="11"/>
      <c r="Q39" s="11"/>
      <c r="R39" s="11"/>
      <c r="S39" s="11"/>
      <c r="T39" s="11"/>
      <c r="U39" s="11"/>
      <c r="V39" s="12"/>
      <c r="W39" s="12"/>
      <c r="X39" s="12"/>
      <c r="Y39" s="11"/>
      <c r="Z39" s="11"/>
    </row>
    <row r="40" spans="1:27" x14ac:dyDescent="0.25">
      <c r="A40" s="11"/>
      <c r="B40" s="172"/>
      <c r="C40" s="172"/>
      <c r="D40" s="172"/>
      <c r="E40" s="172"/>
      <c r="F40" s="172"/>
      <c r="G40" s="172"/>
      <c r="H40" s="11"/>
      <c r="I40" s="11"/>
      <c r="J40" s="11"/>
      <c r="K40" s="11"/>
      <c r="L40" s="11"/>
      <c r="M40" s="11"/>
      <c r="N40" s="11"/>
      <c r="O40" s="11"/>
      <c r="P40" s="11"/>
      <c r="Q40" s="11"/>
      <c r="R40" s="11"/>
      <c r="S40" s="11"/>
      <c r="T40" s="11"/>
      <c r="U40" s="11"/>
      <c r="V40" s="12"/>
      <c r="W40" s="12"/>
      <c r="X40" s="12"/>
      <c r="Y40" s="11"/>
      <c r="Z40" s="11"/>
    </row>
    <row r="41" spans="1:27" x14ac:dyDescent="0.25">
      <c r="A41" s="11"/>
      <c r="B41" s="172"/>
      <c r="C41" s="172"/>
      <c r="D41" s="172"/>
      <c r="E41" s="172"/>
      <c r="F41" s="172"/>
      <c r="G41" s="172"/>
      <c r="H41" s="11"/>
      <c r="I41" s="11"/>
      <c r="J41" s="11"/>
      <c r="K41" s="11"/>
      <c r="L41" s="11"/>
      <c r="M41" s="11"/>
      <c r="N41" s="11"/>
      <c r="O41" s="11"/>
      <c r="P41" s="11"/>
      <c r="Q41" s="11"/>
      <c r="R41" s="11"/>
      <c r="S41" s="11"/>
      <c r="T41" s="11"/>
      <c r="U41" s="11"/>
      <c r="V41" s="12"/>
      <c r="W41" s="12"/>
      <c r="X41" s="12"/>
      <c r="Y41" s="11"/>
      <c r="Z41" s="11"/>
    </row>
    <row r="42" spans="1:27" x14ac:dyDescent="0.25">
      <c r="A42" s="11"/>
      <c r="B42" s="172"/>
      <c r="C42" s="172"/>
      <c r="D42" s="172"/>
      <c r="E42" s="172"/>
      <c r="F42" s="172"/>
      <c r="G42" s="172"/>
      <c r="H42" s="11"/>
      <c r="I42" s="11"/>
      <c r="J42" s="11"/>
      <c r="K42" s="11"/>
      <c r="L42" s="11"/>
      <c r="M42" s="11"/>
      <c r="N42" s="11"/>
      <c r="O42" s="11"/>
      <c r="P42" s="11"/>
      <c r="Q42" s="11"/>
      <c r="R42" s="12"/>
      <c r="S42" s="12"/>
      <c r="T42" s="11"/>
      <c r="U42" s="11"/>
      <c r="V42" s="12"/>
      <c r="W42" s="12"/>
      <c r="X42" s="12"/>
      <c r="Y42" s="11"/>
      <c r="Z42" s="11"/>
    </row>
    <row r="43" spans="1:27" x14ac:dyDescent="0.25">
      <c r="A43" s="11"/>
      <c r="B43" s="712"/>
      <c r="C43" s="712"/>
      <c r="D43" s="712"/>
      <c r="E43" s="712"/>
      <c r="F43" s="712"/>
      <c r="G43" s="712"/>
      <c r="H43" s="11"/>
      <c r="I43" s="11"/>
      <c r="J43" s="11"/>
      <c r="K43" s="11"/>
      <c r="L43" s="11"/>
      <c r="M43" s="11"/>
      <c r="N43" s="11"/>
      <c r="O43" s="11"/>
      <c r="P43" s="11"/>
      <c r="Q43" s="11"/>
      <c r="R43" s="12"/>
      <c r="S43" s="12"/>
      <c r="T43" s="11"/>
      <c r="U43" s="11"/>
      <c r="V43" s="12"/>
      <c r="W43" s="12"/>
      <c r="X43" s="12"/>
      <c r="Y43" s="11"/>
      <c r="Z43" s="11"/>
    </row>
    <row r="44" spans="1:27" x14ac:dyDescent="0.25">
      <c r="A44" s="11"/>
      <c r="B44" s="376"/>
      <c r="C44" s="11"/>
      <c r="D44" s="11"/>
      <c r="E44" s="11"/>
      <c r="F44" s="11"/>
      <c r="G44" s="11"/>
      <c r="H44" s="11"/>
      <c r="I44" s="11"/>
      <c r="J44" s="11"/>
      <c r="K44" s="11"/>
      <c r="L44" s="11"/>
      <c r="M44" s="11"/>
      <c r="N44" s="11"/>
      <c r="O44" s="11"/>
      <c r="P44" s="11"/>
      <c r="Q44" s="11"/>
      <c r="R44" s="377"/>
      <c r="S44" s="377"/>
      <c r="T44" s="295"/>
      <c r="U44" s="295"/>
      <c r="V44" s="377"/>
      <c r="W44" s="377"/>
      <c r="X44" s="377"/>
      <c r="Y44" s="11"/>
      <c r="Z44" s="11"/>
    </row>
    <row r="45" spans="1:27" x14ac:dyDescent="0.25">
      <c r="R45" s="23"/>
      <c r="S45" s="23"/>
      <c r="T45" s="24"/>
      <c r="U45" s="24"/>
      <c r="V45" s="23"/>
      <c r="W45" s="23"/>
      <c r="X45" s="23"/>
    </row>
    <row r="46" spans="1:27" x14ac:dyDescent="0.25">
      <c r="R46" s="23"/>
      <c r="S46" s="23"/>
      <c r="T46" s="24"/>
      <c r="U46" s="24"/>
      <c r="V46" s="23"/>
      <c r="W46" s="23"/>
      <c r="X46" s="23"/>
    </row>
    <row r="47" spans="1:27" x14ac:dyDescent="0.25">
      <c r="R47" s="23"/>
      <c r="S47" s="23"/>
      <c r="T47" s="24"/>
      <c r="U47" s="24"/>
      <c r="V47" s="23"/>
      <c r="W47" s="23"/>
      <c r="X47" s="23"/>
    </row>
    <row r="48" spans="1:27" x14ac:dyDescent="0.25">
      <c r="R48" s="23"/>
      <c r="S48" s="23"/>
      <c r="T48" s="24"/>
      <c r="U48" s="24"/>
      <c r="V48" s="23"/>
      <c r="W48" s="23"/>
      <c r="X48" s="23"/>
    </row>
  </sheetData>
  <mergeCells count="110">
    <mergeCell ref="M37:N37"/>
    <mergeCell ref="K38:L38"/>
    <mergeCell ref="M38:N38"/>
    <mergeCell ref="B43:G43"/>
    <mergeCell ref="G10:G11"/>
    <mergeCell ref="H10:H11"/>
    <mergeCell ref="M10:M11"/>
    <mergeCell ref="G12:G13"/>
    <mergeCell ref="H12:H13"/>
    <mergeCell ref="M12:M13"/>
    <mergeCell ref="F26:I26"/>
    <mergeCell ref="B30:G30"/>
    <mergeCell ref="B31:G31"/>
    <mergeCell ref="B35:G35"/>
    <mergeCell ref="B36:G36"/>
    <mergeCell ref="K37:L37"/>
    <mergeCell ref="A19:N20"/>
    <mergeCell ref="E22:J22"/>
    <mergeCell ref="K22:L22"/>
    <mergeCell ref="M22:N22"/>
    <mergeCell ref="T22:W25"/>
    <mergeCell ref="F23:I23"/>
    <mergeCell ref="F24:I24"/>
    <mergeCell ref="F25:I25"/>
    <mergeCell ref="V14:V15"/>
    <mergeCell ref="W14:W15"/>
    <mergeCell ref="X14:X15"/>
    <mergeCell ref="Y14:Y15"/>
    <mergeCell ref="A16:B16"/>
    <mergeCell ref="A17:B17"/>
    <mergeCell ref="G14:G15"/>
    <mergeCell ref="H14:H15"/>
    <mergeCell ref="M14:M15"/>
    <mergeCell ref="P14:P15"/>
    <mergeCell ref="Q14:Q15"/>
    <mergeCell ref="R14:R15"/>
    <mergeCell ref="S14:S15"/>
    <mergeCell ref="T14:T15"/>
    <mergeCell ref="U14:U15"/>
    <mergeCell ref="A14:A15"/>
    <mergeCell ref="B14:B15"/>
    <mergeCell ref="C14:C15"/>
    <mergeCell ref="D14:D15"/>
    <mergeCell ref="E14:E15"/>
    <mergeCell ref="P12:P13"/>
    <mergeCell ref="Q12:Q13"/>
    <mergeCell ref="R12:R13"/>
    <mergeCell ref="S12:S13"/>
    <mergeCell ref="T12:T13"/>
    <mergeCell ref="U12:U13"/>
    <mergeCell ref="A12:A13"/>
    <mergeCell ref="B12:B13"/>
    <mergeCell ref="C12:C13"/>
    <mergeCell ref="D12:D13"/>
    <mergeCell ref="E12:E13"/>
    <mergeCell ref="U10:U11"/>
    <mergeCell ref="V10:V11"/>
    <mergeCell ref="W10:W11"/>
    <mergeCell ref="X10:X11"/>
    <mergeCell ref="Y10:Y11"/>
    <mergeCell ref="Z10:Z15"/>
    <mergeCell ref="V12:V13"/>
    <mergeCell ref="W12:W13"/>
    <mergeCell ref="X12:X13"/>
    <mergeCell ref="Y12:Y13"/>
    <mergeCell ref="P10:P11"/>
    <mergeCell ref="Q10:Q11"/>
    <mergeCell ref="R10:R11"/>
    <mergeCell ref="S10:S11"/>
    <mergeCell ref="T10:T11"/>
    <mergeCell ref="A9:B9"/>
    <mergeCell ref="A10:A11"/>
    <mergeCell ref="B10:B11"/>
    <mergeCell ref="C10:C11"/>
    <mergeCell ref="D10:D11"/>
    <mergeCell ref="E10:E11"/>
    <mergeCell ref="T7:U7"/>
    <mergeCell ref="V7:V8"/>
    <mergeCell ref="W7:W8"/>
    <mergeCell ref="X7:X8"/>
    <mergeCell ref="Y7:Y8"/>
    <mergeCell ref="Z7:Z8"/>
    <mergeCell ref="M7:M8"/>
    <mergeCell ref="N7:N8"/>
    <mergeCell ref="O7:O8"/>
    <mergeCell ref="P7:P8"/>
    <mergeCell ref="Q7:Q8"/>
    <mergeCell ref="R7:S7"/>
    <mergeCell ref="G7:G8"/>
    <mergeCell ref="H7:H8"/>
    <mergeCell ref="I7:I8"/>
    <mergeCell ref="J7:J8"/>
    <mergeCell ref="K7:K8"/>
    <mergeCell ref="L7:L8"/>
    <mergeCell ref="A7:A8"/>
    <mergeCell ref="B7:B8"/>
    <mergeCell ref="C7:C8"/>
    <mergeCell ref="D7:D8"/>
    <mergeCell ref="E7:E8"/>
    <mergeCell ref="F7:F8"/>
    <mergeCell ref="A1:Z1"/>
    <mergeCell ref="A2:Z2"/>
    <mergeCell ref="A3:Z3"/>
    <mergeCell ref="A4:Z4"/>
    <mergeCell ref="B5:X5"/>
    <mergeCell ref="A6:E6"/>
    <mergeCell ref="F6:I6"/>
    <mergeCell ref="K6:M6"/>
    <mergeCell ref="N6:Q6"/>
    <mergeCell ref="R6:U6"/>
  </mergeCells>
  <printOptions horizontalCentered="1"/>
  <pageMargins left="0.78740157480314965" right="0.78740157480314965" top="0.78740157480314965" bottom="0.78740157480314965" header="0.31496062992125984" footer="0.39370078740157483"/>
  <pageSetup paperSize="5" scale="45" orientation="landscape" r:id="rId1"/>
  <headerFooter>
    <oddFooter>&amp;R&amp;P de &amp;N
&amp;D
PAC 2018. 1ra. Modificicación.
Marzo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37"/>
  <sheetViews>
    <sheetView workbookViewId="0">
      <selection sqref="A1:Z1"/>
    </sheetView>
  </sheetViews>
  <sheetFormatPr baseColWidth="10" defaultColWidth="11.44140625" defaultRowHeight="13.2" x14ac:dyDescent="0.25"/>
  <cols>
    <col min="1" max="1" width="5.109375" customWidth="1"/>
    <col min="2" max="2" width="35.44140625" customWidth="1"/>
    <col min="3" max="3" width="11.109375" customWidth="1"/>
    <col min="4" max="4" width="10.109375" customWidth="1"/>
    <col min="9" max="9" width="14.44140625" customWidth="1"/>
    <col min="13" max="13" width="12.5546875" customWidth="1"/>
    <col min="18" max="18" width="13.44140625" customWidth="1"/>
    <col min="19" max="19" width="12.6640625" bestFit="1" customWidth="1"/>
    <col min="22" max="22" width="14.33203125" customWidth="1"/>
    <col min="23" max="23" width="15.44140625" bestFit="1" customWidth="1"/>
    <col min="24" max="24" width="12.6640625" bestFit="1" customWidth="1"/>
    <col min="25" max="25" width="11.33203125" customWidth="1"/>
    <col min="26" max="26" width="18" customWidth="1"/>
  </cols>
  <sheetData>
    <row r="1" spans="1:26" ht="15.6" x14ac:dyDescent="0.3">
      <c r="A1" s="418" t="s">
        <v>45</v>
      </c>
      <c r="B1" s="418"/>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6" ht="15.6" x14ac:dyDescent="0.3">
      <c r="A2" s="418" t="s">
        <v>80</v>
      </c>
      <c r="B2" s="418"/>
      <c r="C2" s="418"/>
      <c r="D2" s="418"/>
      <c r="E2" s="418"/>
      <c r="F2" s="418"/>
      <c r="G2" s="418"/>
      <c r="H2" s="418"/>
      <c r="I2" s="418"/>
      <c r="J2" s="418"/>
      <c r="K2" s="418"/>
      <c r="L2" s="418"/>
      <c r="M2" s="418"/>
      <c r="N2" s="418"/>
      <c r="O2" s="418"/>
      <c r="P2" s="418"/>
      <c r="Q2" s="418"/>
      <c r="R2" s="418"/>
      <c r="S2" s="418"/>
      <c r="T2" s="418"/>
      <c r="U2" s="418"/>
      <c r="V2" s="418"/>
      <c r="W2" s="418"/>
      <c r="X2" s="418"/>
      <c r="Y2" s="418"/>
      <c r="Z2" s="418"/>
    </row>
    <row r="3" spans="1:26" ht="15.6" x14ac:dyDescent="0.3">
      <c r="A3" s="418" t="s">
        <v>230</v>
      </c>
      <c r="B3" s="418"/>
      <c r="C3" s="418"/>
      <c r="D3" s="418"/>
      <c r="E3" s="418"/>
      <c r="F3" s="418"/>
      <c r="G3" s="418"/>
      <c r="H3" s="418"/>
      <c r="I3" s="418"/>
      <c r="J3" s="418"/>
      <c r="K3" s="418"/>
      <c r="L3" s="418"/>
      <c r="M3" s="418"/>
      <c r="N3" s="418"/>
      <c r="O3" s="418"/>
      <c r="P3" s="418"/>
      <c r="Q3" s="418"/>
      <c r="R3" s="418"/>
      <c r="S3" s="418"/>
      <c r="T3" s="418"/>
      <c r="U3" s="418"/>
      <c r="V3" s="418"/>
      <c r="W3" s="418"/>
      <c r="X3" s="418"/>
      <c r="Y3" s="418"/>
      <c r="Z3" s="418"/>
    </row>
    <row r="4" spans="1:26" ht="15.6" x14ac:dyDescent="0.25">
      <c r="A4" s="419" t="s">
        <v>302</v>
      </c>
      <c r="B4" s="419"/>
      <c r="C4" s="419"/>
      <c r="D4" s="419"/>
      <c r="E4" s="419"/>
      <c r="F4" s="419"/>
      <c r="G4" s="419"/>
      <c r="H4" s="419"/>
      <c r="I4" s="419"/>
      <c r="J4" s="419"/>
      <c r="K4" s="419"/>
      <c r="L4" s="419"/>
      <c r="M4" s="419"/>
      <c r="N4" s="419"/>
      <c r="O4" s="419"/>
      <c r="P4" s="419"/>
      <c r="Q4" s="419"/>
      <c r="R4" s="419"/>
      <c r="S4" s="419"/>
      <c r="T4" s="419"/>
      <c r="U4" s="419"/>
      <c r="V4" s="419"/>
      <c r="W4" s="419"/>
      <c r="X4" s="419"/>
      <c r="Y4" s="419"/>
      <c r="Z4" s="419"/>
    </row>
    <row r="5" spans="1:26" ht="15.6" x14ac:dyDescent="0.25">
      <c r="A5" s="8"/>
      <c r="B5" s="420"/>
      <c r="C5" s="420"/>
      <c r="D5" s="420"/>
      <c r="E5" s="420"/>
      <c r="F5" s="716"/>
      <c r="G5" s="716"/>
      <c r="H5" s="716"/>
      <c r="I5" s="716"/>
      <c r="J5" s="716"/>
      <c r="K5" s="716"/>
      <c r="L5" s="716"/>
      <c r="M5" s="716"/>
      <c r="N5" s="716"/>
      <c r="O5" s="716"/>
      <c r="P5" s="716"/>
      <c r="Q5" s="716"/>
      <c r="R5" s="716"/>
      <c r="S5" s="716"/>
      <c r="T5" s="716"/>
      <c r="U5" s="716"/>
      <c r="V5" s="716"/>
      <c r="W5" s="716"/>
      <c r="X5" s="716"/>
      <c r="Y5" s="8"/>
      <c r="Z5" s="8"/>
    </row>
    <row r="6" spans="1:26" ht="19.2" customHeight="1" x14ac:dyDescent="0.25">
      <c r="A6" s="403" t="s">
        <v>42</v>
      </c>
      <c r="B6" s="404"/>
      <c r="C6" s="404"/>
      <c r="D6" s="404"/>
      <c r="E6" s="405"/>
      <c r="F6" s="400"/>
      <c r="G6" s="400"/>
      <c r="H6" s="400"/>
      <c r="I6" s="406"/>
      <c r="J6" s="39" t="s">
        <v>4</v>
      </c>
      <c r="K6" s="400" t="s">
        <v>5</v>
      </c>
      <c r="L6" s="400"/>
      <c r="M6" s="400"/>
      <c r="N6" s="400" t="s">
        <v>6</v>
      </c>
      <c r="O6" s="400"/>
      <c r="P6" s="400"/>
      <c r="Q6" s="400"/>
      <c r="R6" s="430" t="s">
        <v>7</v>
      </c>
      <c r="S6" s="431"/>
      <c r="T6" s="431"/>
      <c r="U6" s="431"/>
      <c r="V6" s="1" t="s">
        <v>39</v>
      </c>
      <c r="W6" s="13"/>
      <c r="X6" s="319">
        <v>20</v>
      </c>
      <c r="Y6" s="14"/>
      <c r="Z6" s="15"/>
    </row>
    <row r="7" spans="1:26" ht="28.95" customHeight="1" x14ac:dyDescent="0.25">
      <c r="A7" s="401" t="s">
        <v>23</v>
      </c>
      <c r="B7" s="407" t="s">
        <v>52</v>
      </c>
      <c r="C7" s="407" t="s">
        <v>24</v>
      </c>
      <c r="D7" s="401" t="s">
        <v>40</v>
      </c>
      <c r="E7" s="407" t="s">
        <v>25</v>
      </c>
      <c r="F7" s="401" t="s">
        <v>26</v>
      </c>
      <c r="G7" s="401" t="s">
        <v>0</v>
      </c>
      <c r="H7" s="401" t="s">
        <v>1</v>
      </c>
      <c r="I7" s="401" t="s">
        <v>27</v>
      </c>
      <c r="J7" s="401" t="s">
        <v>2</v>
      </c>
      <c r="K7" s="408" t="s">
        <v>28</v>
      </c>
      <c r="L7" s="410" t="s">
        <v>29</v>
      </c>
      <c r="M7" s="401" t="s">
        <v>3</v>
      </c>
      <c r="N7" s="401" t="s">
        <v>30</v>
      </c>
      <c r="O7" s="401" t="s">
        <v>221</v>
      </c>
      <c r="P7" s="401" t="s">
        <v>31</v>
      </c>
      <c r="Q7" s="401" t="s">
        <v>32</v>
      </c>
      <c r="R7" s="432" t="s">
        <v>8</v>
      </c>
      <c r="S7" s="433"/>
      <c r="T7" s="432" t="s">
        <v>9</v>
      </c>
      <c r="U7" s="433"/>
      <c r="V7" s="424" t="s">
        <v>33</v>
      </c>
      <c r="W7" s="424" t="s">
        <v>38</v>
      </c>
      <c r="X7" s="426" t="s">
        <v>34</v>
      </c>
      <c r="Y7" s="428" t="s">
        <v>188</v>
      </c>
      <c r="Z7" s="422" t="s">
        <v>35</v>
      </c>
    </row>
    <row r="8" spans="1:26" ht="28.95" customHeight="1" x14ac:dyDescent="0.25">
      <c r="A8" s="402"/>
      <c r="B8" s="402"/>
      <c r="C8" s="402"/>
      <c r="D8" s="402"/>
      <c r="E8" s="402"/>
      <c r="F8" s="402"/>
      <c r="G8" s="402"/>
      <c r="H8" s="402"/>
      <c r="I8" s="402"/>
      <c r="J8" s="402"/>
      <c r="K8" s="596"/>
      <c r="L8" s="410"/>
      <c r="M8" s="402"/>
      <c r="N8" s="402"/>
      <c r="O8" s="402"/>
      <c r="P8" s="402"/>
      <c r="Q8" s="402"/>
      <c r="R8" s="111" t="s">
        <v>36</v>
      </c>
      <c r="S8" s="111" t="s">
        <v>37</v>
      </c>
      <c r="T8" s="111" t="s">
        <v>36</v>
      </c>
      <c r="U8" s="111" t="s">
        <v>37</v>
      </c>
      <c r="V8" s="425"/>
      <c r="W8" s="425"/>
      <c r="X8" s="427"/>
      <c r="Y8" s="429"/>
      <c r="Z8" s="423"/>
    </row>
    <row r="9" spans="1:26" ht="21.6" customHeight="1" x14ac:dyDescent="0.25">
      <c r="A9" s="434" t="s">
        <v>231</v>
      </c>
      <c r="B9" s="435"/>
      <c r="C9" s="320"/>
      <c r="D9" s="321"/>
      <c r="E9" s="321"/>
      <c r="F9" s="321"/>
      <c r="G9" s="321"/>
      <c r="H9" s="321"/>
      <c r="I9" s="321"/>
      <c r="J9" s="321"/>
      <c r="K9" s="321"/>
      <c r="L9" s="321"/>
      <c r="M9" s="321"/>
      <c r="N9" s="321"/>
      <c r="O9" s="321"/>
      <c r="P9" s="321"/>
      <c r="Q9" s="321"/>
      <c r="R9" s="322"/>
      <c r="S9" s="322"/>
      <c r="T9" s="322"/>
      <c r="U9" s="322"/>
      <c r="V9" s="323"/>
      <c r="W9" s="323"/>
      <c r="X9" s="323"/>
      <c r="Y9" s="324"/>
      <c r="Z9" s="325"/>
    </row>
    <row r="10" spans="1:26" ht="21.6" customHeight="1" x14ac:dyDescent="0.25">
      <c r="A10" s="434" t="s">
        <v>232</v>
      </c>
      <c r="B10" s="435"/>
      <c r="C10" s="326"/>
      <c r="D10" s="327"/>
      <c r="E10" s="327"/>
      <c r="F10" s="327"/>
      <c r="G10" s="327"/>
      <c r="H10" s="327"/>
      <c r="I10" s="327"/>
      <c r="J10" s="327"/>
      <c r="K10" s="327"/>
      <c r="L10" s="327"/>
      <c r="M10" s="327"/>
      <c r="N10" s="327"/>
      <c r="O10" s="327"/>
      <c r="P10" s="327"/>
      <c r="Q10" s="327"/>
      <c r="R10" s="228"/>
      <c r="S10" s="228"/>
      <c r="T10" s="228"/>
      <c r="U10" s="228"/>
      <c r="V10" s="227"/>
      <c r="W10" s="227"/>
      <c r="X10" s="227"/>
      <c r="Y10" s="328"/>
      <c r="Z10" s="329"/>
    </row>
    <row r="11" spans="1:26" ht="78.599999999999994" customHeight="1" x14ac:dyDescent="0.25">
      <c r="A11" s="101">
        <v>1</v>
      </c>
      <c r="B11" s="330" t="s">
        <v>233</v>
      </c>
      <c r="C11" s="107" t="s">
        <v>234</v>
      </c>
      <c r="D11" s="101" t="s">
        <v>234</v>
      </c>
      <c r="E11" s="101" t="s">
        <v>176</v>
      </c>
      <c r="F11" s="717" t="s">
        <v>131</v>
      </c>
      <c r="G11" s="718"/>
      <c r="H11" s="718"/>
      <c r="I11" s="718"/>
      <c r="J11" s="718"/>
      <c r="K11" s="718"/>
      <c r="L11" s="718"/>
      <c r="M11" s="718"/>
      <c r="N11" s="718"/>
      <c r="O11" s="718"/>
      <c r="P11" s="331"/>
      <c r="Q11" s="107"/>
      <c r="R11" s="332">
        <f>350000+15582-974-16000</f>
        <v>348608</v>
      </c>
      <c r="S11" s="332">
        <f>R11/X6</f>
        <v>17430.400000000001</v>
      </c>
      <c r="T11" s="333"/>
      <c r="U11" s="334"/>
      <c r="V11" s="332">
        <v>0</v>
      </c>
      <c r="W11" s="332">
        <f>R11</f>
        <v>348608</v>
      </c>
      <c r="X11" s="332">
        <f>SUM(V11:W11)</f>
        <v>348608</v>
      </c>
      <c r="Y11" s="335">
        <v>35</v>
      </c>
      <c r="Z11" s="336" t="s">
        <v>235</v>
      </c>
    </row>
    <row r="12" spans="1:26" ht="60" customHeight="1" x14ac:dyDescent="0.25">
      <c r="A12" s="101">
        <v>2</v>
      </c>
      <c r="B12" s="330" t="s">
        <v>277</v>
      </c>
      <c r="C12" s="107" t="s">
        <v>234</v>
      </c>
      <c r="D12" s="101" t="s">
        <v>234</v>
      </c>
      <c r="E12" s="101" t="s">
        <v>176</v>
      </c>
      <c r="F12" s="719" t="s">
        <v>131</v>
      </c>
      <c r="G12" s="720"/>
      <c r="H12" s="720"/>
      <c r="I12" s="720"/>
      <c r="J12" s="720"/>
      <c r="K12" s="720"/>
      <c r="L12" s="720"/>
      <c r="M12" s="720"/>
      <c r="N12" s="720"/>
      <c r="O12" s="721"/>
      <c r="P12" s="135"/>
      <c r="Q12" s="135"/>
      <c r="R12" s="332">
        <v>150000</v>
      </c>
      <c r="S12" s="332">
        <f>R12/X6</f>
        <v>7500</v>
      </c>
      <c r="T12" s="332"/>
      <c r="U12" s="337"/>
      <c r="V12" s="332">
        <v>0</v>
      </c>
      <c r="W12" s="332">
        <f>R12</f>
        <v>150000</v>
      </c>
      <c r="X12" s="332">
        <f t="shared" ref="X12:X14" si="0">SUM(V12:W12)</f>
        <v>150000</v>
      </c>
      <c r="Y12" s="335">
        <v>35</v>
      </c>
      <c r="Z12" s="338"/>
    </row>
    <row r="13" spans="1:26" ht="46.95" customHeight="1" x14ac:dyDescent="0.25">
      <c r="A13" s="101">
        <v>3</v>
      </c>
      <c r="B13" s="330" t="s">
        <v>278</v>
      </c>
      <c r="C13" s="107" t="s">
        <v>236</v>
      </c>
      <c r="D13" s="101" t="s">
        <v>234</v>
      </c>
      <c r="E13" s="101" t="s">
        <v>176</v>
      </c>
      <c r="F13" s="719" t="s">
        <v>131</v>
      </c>
      <c r="G13" s="720"/>
      <c r="H13" s="720"/>
      <c r="I13" s="720"/>
      <c r="J13" s="720"/>
      <c r="K13" s="720"/>
      <c r="L13" s="720"/>
      <c r="M13" s="720"/>
      <c r="N13" s="721"/>
      <c r="O13" s="131"/>
      <c r="P13" s="101"/>
      <c r="Q13" s="101"/>
      <c r="R13" s="332">
        <v>300000</v>
      </c>
      <c r="S13" s="332">
        <f>R13/X6</f>
        <v>15000</v>
      </c>
      <c r="T13" s="332"/>
      <c r="U13" s="332"/>
      <c r="V13" s="332">
        <v>0</v>
      </c>
      <c r="W13" s="332">
        <f>R13</f>
        <v>300000</v>
      </c>
      <c r="X13" s="332">
        <f t="shared" si="0"/>
        <v>300000</v>
      </c>
      <c r="Y13" s="335">
        <v>35</v>
      </c>
      <c r="Z13" s="339"/>
    </row>
    <row r="14" spans="1:26" ht="60" customHeight="1" x14ac:dyDescent="0.25">
      <c r="A14" s="101">
        <v>4</v>
      </c>
      <c r="B14" s="330" t="s">
        <v>279</v>
      </c>
      <c r="C14" s="107" t="s">
        <v>236</v>
      </c>
      <c r="D14" s="101" t="s">
        <v>234</v>
      </c>
      <c r="E14" s="101" t="s">
        <v>176</v>
      </c>
      <c r="F14" s="719" t="s">
        <v>131</v>
      </c>
      <c r="G14" s="720"/>
      <c r="H14" s="720"/>
      <c r="I14" s="720"/>
      <c r="J14" s="720"/>
      <c r="K14" s="720"/>
      <c r="L14" s="720"/>
      <c r="M14" s="720"/>
      <c r="N14" s="721"/>
      <c r="O14" s="131"/>
      <c r="P14" s="101"/>
      <c r="Q14" s="101"/>
      <c r="R14" s="332">
        <v>50000</v>
      </c>
      <c r="S14" s="332">
        <f>R14/X6</f>
        <v>2500</v>
      </c>
      <c r="T14" s="332"/>
      <c r="U14" s="332"/>
      <c r="V14" s="332">
        <v>0</v>
      </c>
      <c r="W14" s="332">
        <f t="shared" ref="W14" si="1">R14</f>
        <v>50000</v>
      </c>
      <c r="X14" s="332">
        <f t="shared" si="0"/>
        <v>50000</v>
      </c>
      <c r="Y14" s="335">
        <v>35</v>
      </c>
      <c r="Z14" s="339"/>
    </row>
    <row r="15" spans="1:26" ht="23.25" customHeight="1" x14ac:dyDescent="0.25">
      <c r="A15" s="722" t="s">
        <v>237</v>
      </c>
      <c r="B15" s="723"/>
      <c r="C15" s="340"/>
      <c r="D15" s="102"/>
      <c r="E15" s="102"/>
      <c r="F15" s="102"/>
      <c r="G15" s="102"/>
      <c r="H15" s="102"/>
      <c r="I15" s="102"/>
      <c r="J15" s="102"/>
      <c r="K15" s="102"/>
      <c r="L15" s="102"/>
      <c r="M15" s="102"/>
      <c r="N15" s="102"/>
      <c r="O15" s="102"/>
      <c r="P15" s="102"/>
      <c r="Q15" s="109"/>
      <c r="R15" s="20">
        <f>SUM(R11:R14)</f>
        <v>848608</v>
      </c>
      <c r="S15" s="20">
        <f t="shared" ref="S15:X15" si="2">SUM(S11:S14)</f>
        <v>42430.400000000001</v>
      </c>
      <c r="T15" s="20">
        <f t="shared" si="2"/>
        <v>0</v>
      </c>
      <c r="U15" s="20">
        <f t="shared" si="2"/>
        <v>0</v>
      </c>
      <c r="V15" s="20">
        <f t="shared" si="2"/>
        <v>0</v>
      </c>
      <c r="W15" s="20">
        <f t="shared" si="2"/>
        <v>848608</v>
      </c>
      <c r="X15" s="20">
        <f t="shared" si="2"/>
        <v>848608</v>
      </c>
      <c r="Y15" s="341"/>
      <c r="Z15" s="342"/>
    </row>
    <row r="16" spans="1:26" ht="26.4" customHeight="1" x14ac:dyDescent="0.25">
      <c r="A16" s="724" t="s">
        <v>174</v>
      </c>
      <c r="B16" s="725"/>
      <c r="C16" s="102"/>
      <c r="D16" s="102"/>
      <c r="E16" s="102"/>
      <c r="F16" s="102"/>
      <c r="G16" s="102"/>
      <c r="H16" s="102"/>
      <c r="I16" s="102"/>
      <c r="J16" s="102"/>
      <c r="K16" s="102"/>
      <c r="L16" s="102"/>
      <c r="M16" s="102"/>
      <c r="N16" s="102"/>
      <c r="O16" s="102"/>
      <c r="P16" s="102"/>
      <c r="Q16" s="109"/>
      <c r="R16" s="20">
        <f>+R15</f>
        <v>848608</v>
      </c>
      <c r="S16" s="20">
        <f t="shared" ref="S16:X16" si="3">+S15</f>
        <v>42430.400000000001</v>
      </c>
      <c r="T16" s="20">
        <f t="shared" si="3"/>
        <v>0</v>
      </c>
      <c r="U16" s="20">
        <f t="shared" si="3"/>
        <v>0</v>
      </c>
      <c r="V16" s="20">
        <f t="shared" si="3"/>
        <v>0</v>
      </c>
      <c r="W16" s="20">
        <f t="shared" si="3"/>
        <v>848608</v>
      </c>
      <c r="X16" s="20">
        <f t="shared" si="3"/>
        <v>848608</v>
      </c>
      <c r="Y16" s="193"/>
      <c r="Z16" s="95"/>
    </row>
    <row r="17" spans="1:26" ht="26.4" customHeight="1" x14ac:dyDescent="0.25">
      <c r="A17" s="726" t="s">
        <v>238</v>
      </c>
      <c r="B17" s="727"/>
      <c r="C17" s="343"/>
      <c r="D17" s="343"/>
      <c r="E17" s="343"/>
      <c r="F17" s="343"/>
      <c r="G17" s="343"/>
      <c r="H17" s="343"/>
      <c r="I17" s="343"/>
      <c r="J17" s="343"/>
      <c r="K17" s="343"/>
      <c r="L17" s="343"/>
      <c r="M17" s="343"/>
      <c r="N17" s="343"/>
      <c r="O17" s="343"/>
      <c r="P17" s="343"/>
      <c r="Q17" s="344"/>
      <c r="R17" s="296">
        <f>+'UCAP Consultorías'!U18</f>
        <v>34860000</v>
      </c>
      <c r="S17" s="296">
        <f>+'UCAP Consultorías'!V18</f>
        <v>1743000</v>
      </c>
      <c r="T17" s="296">
        <v>0</v>
      </c>
      <c r="U17" s="296">
        <v>0</v>
      </c>
      <c r="V17" s="296">
        <f>+'UCAP Consultorías'!AB18</f>
        <v>16300000</v>
      </c>
      <c r="W17" s="296">
        <f>+'UCAP Consultorías'!AC18</f>
        <v>18560000</v>
      </c>
      <c r="X17" s="296">
        <f>+V17+W17</f>
        <v>34860000</v>
      </c>
      <c r="Y17" s="193"/>
      <c r="Z17" s="95"/>
    </row>
    <row r="18" spans="1:26" ht="26.4" customHeight="1" x14ac:dyDescent="0.25">
      <c r="A18" s="728" t="s">
        <v>239</v>
      </c>
      <c r="B18" s="400"/>
      <c r="C18" s="37"/>
      <c r="D18" s="37"/>
      <c r="E18" s="37"/>
      <c r="F18" s="37"/>
      <c r="G18" s="37"/>
      <c r="H18" s="37"/>
      <c r="I18" s="37"/>
      <c r="J18" s="37"/>
      <c r="K18" s="37"/>
      <c r="L18" s="37"/>
      <c r="M18" s="37"/>
      <c r="N18" s="37"/>
      <c r="O18" s="37"/>
      <c r="P18" s="37"/>
      <c r="Q18" s="38"/>
      <c r="R18" s="21">
        <f>SUM(R16:R17)</f>
        <v>35708608</v>
      </c>
      <c r="S18" s="21">
        <f>SUM(S16:S17)</f>
        <v>1785430.4</v>
      </c>
      <c r="T18" s="21">
        <f t="shared" ref="T18:U18" si="4">SUM(T16:T17)</f>
        <v>0</v>
      </c>
      <c r="U18" s="21">
        <f t="shared" si="4"/>
        <v>0</v>
      </c>
      <c r="V18" s="21">
        <f>SUM(V16:V17)</f>
        <v>16300000</v>
      </c>
      <c r="W18" s="21">
        <f>SUM(W16:W17)</f>
        <v>19408608</v>
      </c>
      <c r="X18" s="21">
        <f>SUM(X16:X17)</f>
        <v>35708608</v>
      </c>
      <c r="Y18" s="9"/>
      <c r="Z18" s="60"/>
    </row>
    <row r="19" spans="1:26" x14ac:dyDescent="0.25">
      <c r="A19" s="8"/>
      <c r="B19" s="8"/>
      <c r="C19" s="8"/>
      <c r="D19" s="9"/>
      <c r="E19" s="9"/>
      <c r="F19" s="9"/>
      <c r="G19" s="9"/>
      <c r="H19" s="9"/>
      <c r="I19" s="9"/>
      <c r="J19" s="9"/>
      <c r="K19" s="9"/>
      <c r="L19" s="9"/>
      <c r="M19" s="9"/>
      <c r="N19" s="9"/>
      <c r="O19" s="9"/>
      <c r="P19" s="9"/>
      <c r="Q19" s="9"/>
      <c r="R19" s="295"/>
      <c r="S19" s="11"/>
      <c r="T19" s="11"/>
      <c r="U19" s="40"/>
      <c r="V19" s="345"/>
      <c r="W19" s="47"/>
      <c r="X19" s="47"/>
      <c r="Y19" s="9"/>
      <c r="Z19" s="60"/>
    </row>
    <row r="20" spans="1:26" ht="31.2" customHeight="1" x14ac:dyDescent="0.25">
      <c r="A20" s="601" t="s">
        <v>240</v>
      </c>
      <c r="B20" s="601"/>
      <c r="C20" s="601"/>
      <c r="D20" s="601"/>
      <c r="E20" s="601"/>
      <c r="F20" s="601"/>
      <c r="G20" s="601"/>
      <c r="H20" s="601"/>
      <c r="I20" s="601"/>
      <c r="J20" s="601"/>
      <c r="K20" s="601"/>
      <c r="L20" s="601"/>
      <c r="M20" s="601"/>
      <c r="N20" s="601"/>
      <c r="O20" s="601"/>
      <c r="P20" s="601"/>
      <c r="Q20" s="601"/>
      <c r="R20" s="295"/>
      <c r="S20" s="11"/>
      <c r="T20" s="11"/>
      <c r="U20" s="40"/>
      <c r="V20" s="345"/>
      <c r="W20" s="47">
        <f>4216667+50000</f>
        <v>4266667</v>
      </c>
      <c r="X20" s="47">
        <v>35166667</v>
      </c>
      <c r="Y20" s="9"/>
      <c r="Z20" s="60"/>
    </row>
    <row r="21" spans="1:26" ht="31.2" customHeight="1" x14ac:dyDescent="0.25">
      <c r="A21" s="617" t="s">
        <v>241</v>
      </c>
      <c r="B21" s="617"/>
      <c r="C21" s="617"/>
      <c r="D21" s="617"/>
      <c r="E21" s="617"/>
      <c r="F21" s="617"/>
      <c r="G21" s="617"/>
      <c r="H21" s="617"/>
      <c r="I21" s="617"/>
      <c r="J21" s="617"/>
      <c r="K21" s="617"/>
      <c r="L21" s="617"/>
      <c r="M21" s="617"/>
      <c r="N21" s="617"/>
      <c r="O21" s="617"/>
      <c r="P21" s="617"/>
      <c r="Q21" s="617"/>
      <c r="R21" s="35"/>
      <c r="S21" s="35"/>
      <c r="T21" s="40"/>
      <c r="U21" s="40"/>
      <c r="V21" s="47">
        <f>V18/X18</f>
        <v>0.45647256818299947</v>
      </c>
      <c r="W21" s="47">
        <f>W18/X18</f>
        <v>0.54352743181700058</v>
      </c>
      <c r="X21" s="47">
        <f>X20-X18</f>
        <v>-541941</v>
      </c>
      <c r="Y21" s="9"/>
      <c r="Z21" s="60"/>
    </row>
    <row r="22" spans="1:26" ht="15.6" x14ac:dyDescent="0.25">
      <c r="A22" s="48"/>
      <c r="B22" s="48"/>
      <c r="C22" s="48"/>
      <c r="D22" s="48"/>
      <c r="E22" s="48"/>
      <c r="F22" s="48"/>
      <c r="G22" s="48"/>
      <c r="H22" s="48"/>
      <c r="I22" s="48"/>
      <c r="J22" s="48"/>
      <c r="K22" s="48"/>
      <c r="L22" s="48"/>
      <c r="M22" s="48"/>
      <c r="N22" s="48"/>
      <c r="O22" s="48"/>
      <c r="P22" s="10"/>
      <c r="Q22" s="10"/>
      <c r="R22" s="35"/>
      <c r="S22" s="35"/>
      <c r="T22" s="40"/>
      <c r="U22" s="40"/>
      <c r="V22" s="345"/>
      <c r="W22" s="47"/>
      <c r="X22" s="47"/>
      <c r="Y22" s="9"/>
      <c r="Z22" s="60"/>
    </row>
    <row r="23" spans="1:26" ht="26.4" x14ac:dyDescent="0.25">
      <c r="A23" s="8"/>
      <c r="B23" s="8"/>
      <c r="C23" s="8"/>
      <c r="D23" s="2"/>
      <c r="E23" s="468" t="s">
        <v>19</v>
      </c>
      <c r="F23" s="468"/>
      <c r="G23" s="468"/>
      <c r="H23" s="468"/>
      <c r="I23" s="468"/>
      <c r="J23" s="468"/>
      <c r="K23" s="469" t="s">
        <v>12</v>
      </c>
      <c r="L23" s="469"/>
      <c r="M23" s="458" t="s">
        <v>13</v>
      </c>
      <c r="N23" s="458"/>
      <c r="O23" s="94" t="s">
        <v>14</v>
      </c>
      <c r="P23" s="11"/>
      <c r="Q23" s="51"/>
      <c r="R23" s="51"/>
      <c r="S23" s="120"/>
      <c r="T23" s="9"/>
      <c r="U23" s="9"/>
      <c r="V23" s="9"/>
      <c r="W23" s="9"/>
      <c r="X23" s="346"/>
      <c r="Y23" s="52"/>
      <c r="Z23" s="95"/>
    </row>
    <row r="24" spans="1:26" ht="22.2" customHeight="1" x14ac:dyDescent="0.25">
      <c r="A24" s="11"/>
      <c r="B24" s="11"/>
      <c r="C24" s="3"/>
      <c r="D24" s="3"/>
      <c r="E24" s="4" t="s">
        <v>15</v>
      </c>
      <c r="F24" s="459" t="s">
        <v>16</v>
      </c>
      <c r="G24" s="460"/>
      <c r="H24" s="460"/>
      <c r="I24" s="461"/>
      <c r="J24" s="5" t="s">
        <v>11</v>
      </c>
      <c r="K24" s="347" t="s">
        <v>17</v>
      </c>
      <c r="L24" s="25"/>
      <c r="M24" s="26" t="s">
        <v>17</v>
      </c>
      <c r="N24" s="27">
        <v>3000000</v>
      </c>
      <c r="O24" s="28" t="s">
        <v>43</v>
      </c>
      <c r="P24" s="29"/>
      <c r="Q24" s="51"/>
      <c r="R24" s="51"/>
      <c r="S24" s="120"/>
      <c r="T24" s="9"/>
      <c r="U24" s="9"/>
      <c r="V24" s="9"/>
      <c r="W24" s="9"/>
      <c r="X24" s="346"/>
      <c r="Y24" s="52"/>
      <c r="Z24" s="95"/>
    </row>
    <row r="25" spans="1:26" ht="22.2" customHeight="1" x14ac:dyDescent="0.25">
      <c r="A25" s="11"/>
      <c r="B25" s="3"/>
      <c r="C25" s="3"/>
      <c r="D25" s="3"/>
      <c r="E25" s="6" t="s">
        <v>18</v>
      </c>
      <c r="F25" s="462" t="s">
        <v>49</v>
      </c>
      <c r="G25" s="463"/>
      <c r="H25" s="463"/>
      <c r="I25" s="464"/>
      <c r="J25" s="7" t="s">
        <v>46</v>
      </c>
      <c r="K25" s="347" t="s">
        <v>17</v>
      </c>
      <c r="L25" s="30"/>
      <c r="M25" s="31" t="s">
        <v>17</v>
      </c>
      <c r="N25" s="27">
        <v>100000</v>
      </c>
      <c r="O25" s="32" t="s">
        <v>43</v>
      </c>
      <c r="P25" s="11"/>
      <c r="Q25" s="51"/>
      <c r="R25" s="51"/>
      <c r="S25" s="120"/>
      <c r="T25" s="9"/>
      <c r="U25" s="9"/>
      <c r="V25" s="9"/>
      <c r="W25" s="9"/>
      <c r="X25" s="346"/>
      <c r="Y25" s="52"/>
      <c r="Z25" s="95"/>
    </row>
    <row r="26" spans="1:26" ht="22.2" customHeight="1" x14ac:dyDescent="0.25">
      <c r="A26" s="11"/>
      <c r="B26" s="3"/>
      <c r="C26" s="3"/>
      <c r="D26" s="3"/>
      <c r="E26" s="6" t="s">
        <v>47</v>
      </c>
      <c r="F26" s="462" t="s">
        <v>48</v>
      </c>
      <c r="G26" s="463"/>
      <c r="H26" s="463"/>
      <c r="I26" s="464"/>
      <c r="J26" s="7" t="s">
        <v>47</v>
      </c>
      <c r="K26" s="347" t="s">
        <v>17</v>
      </c>
      <c r="L26" s="30"/>
      <c r="M26" s="57" t="s">
        <v>51</v>
      </c>
      <c r="N26" s="59" t="s">
        <v>51</v>
      </c>
      <c r="O26" s="32" t="s">
        <v>50</v>
      </c>
      <c r="P26" s="11"/>
      <c r="Q26" s="51"/>
      <c r="R26" s="51"/>
      <c r="S26" s="120"/>
      <c r="T26" s="9"/>
      <c r="U26" s="9"/>
      <c r="V26" s="9"/>
      <c r="W26" s="9"/>
      <c r="X26" s="346"/>
      <c r="Y26" s="52"/>
      <c r="Z26" s="95"/>
    </row>
    <row r="27" spans="1:26" ht="22.2" customHeight="1" x14ac:dyDescent="0.25">
      <c r="A27" s="11"/>
      <c r="B27" s="3"/>
      <c r="C27" s="3"/>
      <c r="D27" s="3"/>
      <c r="E27" s="6" t="s">
        <v>20</v>
      </c>
      <c r="F27" s="459" t="s">
        <v>21</v>
      </c>
      <c r="G27" s="460"/>
      <c r="H27" s="460"/>
      <c r="I27" s="461"/>
      <c r="J27" s="6" t="s">
        <v>20</v>
      </c>
      <c r="K27" s="33" t="s">
        <v>22</v>
      </c>
      <c r="L27" s="25"/>
      <c r="M27" s="26" t="s">
        <v>22</v>
      </c>
      <c r="N27" s="27">
        <v>3000001</v>
      </c>
      <c r="O27" s="28" t="s">
        <v>50</v>
      </c>
      <c r="P27" s="11"/>
      <c r="Q27" s="51"/>
      <c r="R27" s="51"/>
      <c r="S27" s="120"/>
      <c r="T27" s="120"/>
      <c r="U27" s="348"/>
      <c r="V27" s="303"/>
      <c r="W27" s="303"/>
      <c r="X27" s="303"/>
      <c r="Y27" s="52"/>
      <c r="Z27" s="95"/>
    </row>
    <row r="28" spans="1:26" x14ac:dyDescent="0.25">
      <c r="A28" s="11"/>
      <c r="B28" s="11"/>
      <c r="C28" s="11"/>
      <c r="D28" s="11"/>
      <c r="E28" s="36"/>
      <c r="F28" s="11"/>
      <c r="G28" s="11"/>
      <c r="H28" s="11"/>
      <c r="I28" s="11"/>
      <c r="J28" s="11"/>
      <c r="K28" s="34"/>
      <c r="L28" s="34"/>
      <c r="M28" s="34"/>
      <c r="N28" s="11"/>
      <c r="O28" s="11"/>
      <c r="P28" s="11"/>
      <c r="Q28" s="11"/>
      <c r="R28" s="12"/>
      <c r="S28" s="309"/>
      <c r="T28" s="10"/>
      <c r="U28" s="349"/>
      <c r="V28" s="46"/>
      <c r="W28" s="46"/>
      <c r="X28" s="46"/>
      <c r="Y28" s="52"/>
      <c r="Z28" s="95"/>
    </row>
    <row r="29" spans="1:26" x14ac:dyDescent="0.25">
      <c r="A29" s="11"/>
      <c r="B29" s="11"/>
      <c r="C29" s="11"/>
      <c r="D29" s="11"/>
      <c r="E29" s="36"/>
      <c r="F29" s="11"/>
      <c r="G29" s="11"/>
      <c r="H29" s="11"/>
      <c r="I29" s="11"/>
      <c r="J29" s="11"/>
      <c r="K29" s="34"/>
      <c r="L29" s="34"/>
      <c r="M29" s="34"/>
      <c r="N29" s="11"/>
      <c r="O29" s="11"/>
      <c r="P29" s="11"/>
      <c r="Q29" s="11"/>
      <c r="R29" s="12"/>
      <c r="S29" s="309"/>
      <c r="T29" s="10"/>
      <c r="U29" s="348"/>
      <c r="V29" s="348"/>
      <c r="W29" s="348"/>
      <c r="X29" s="348"/>
      <c r="Y29" s="52"/>
      <c r="Z29" s="95"/>
    </row>
    <row r="30" spans="1:26" x14ac:dyDescent="0.25">
      <c r="A30" s="11"/>
      <c r="B30" s="11"/>
      <c r="C30" s="11"/>
      <c r="D30" s="11"/>
      <c r="E30" s="36"/>
      <c r="F30" s="11"/>
      <c r="G30" s="11"/>
      <c r="H30" s="11"/>
      <c r="I30" s="11"/>
      <c r="J30" s="11"/>
      <c r="K30" s="34"/>
      <c r="L30" s="34"/>
      <c r="M30" s="34"/>
      <c r="N30" s="11"/>
      <c r="O30" s="11"/>
      <c r="P30" s="11"/>
      <c r="Q30" s="11"/>
      <c r="R30" s="12"/>
      <c r="S30" s="12"/>
      <c r="T30" s="11"/>
      <c r="U30" s="11"/>
      <c r="V30" s="11"/>
      <c r="W30" s="11"/>
      <c r="X30" s="11"/>
      <c r="Y30" s="52"/>
      <c r="Z30" s="95"/>
    </row>
    <row r="31" spans="1:26" x14ac:dyDescent="0.25">
      <c r="A31" s="11"/>
      <c r="B31" s="534" t="s">
        <v>41</v>
      </c>
      <c r="C31" s="466"/>
      <c r="D31" s="466"/>
      <c r="E31" s="466"/>
      <c r="F31" s="466"/>
      <c r="G31" s="535"/>
      <c r="H31" s="11"/>
      <c r="I31" s="11"/>
      <c r="J31" s="11"/>
      <c r="K31" s="11"/>
      <c r="L31" s="11"/>
      <c r="M31" s="11"/>
      <c r="N31" s="11"/>
      <c r="O31" s="11"/>
      <c r="P31" s="11"/>
      <c r="Q31" s="11"/>
      <c r="R31" s="12"/>
      <c r="S31" s="12"/>
      <c r="T31" s="11"/>
      <c r="U31" s="11"/>
      <c r="V31" s="12"/>
      <c r="W31" s="12"/>
      <c r="X31" s="12"/>
      <c r="Y31" s="52"/>
      <c r="Z31" s="95"/>
    </row>
    <row r="32" spans="1:26" x14ac:dyDescent="0.25">
      <c r="A32" s="11"/>
      <c r="B32" s="602" t="s">
        <v>242</v>
      </c>
      <c r="C32" s="603"/>
      <c r="D32" s="603"/>
      <c r="E32" s="603"/>
      <c r="F32" s="603"/>
      <c r="G32" s="604"/>
      <c r="H32" s="11"/>
      <c r="I32" s="11"/>
      <c r="J32" s="11"/>
      <c r="K32" s="11"/>
      <c r="L32" s="11"/>
      <c r="M32" s="11"/>
      <c r="N32" s="11"/>
      <c r="O32" s="11"/>
      <c r="P32" s="11"/>
      <c r="Q32" s="11"/>
      <c r="R32" s="11"/>
      <c r="S32" s="11"/>
      <c r="T32" s="11"/>
      <c r="U32" s="11"/>
      <c r="V32" s="12"/>
      <c r="W32" s="12"/>
      <c r="X32" s="12"/>
      <c r="Y32" s="52"/>
      <c r="Z32" s="95"/>
    </row>
    <row r="33" spans="1:26" x14ac:dyDescent="0.25">
      <c r="A33" s="11"/>
      <c r="B33" s="104"/>
      <c r="C33" s="105"/>
      <c r="D33" s="105"/>
      <c r="E33" s="105"/>
      <c r="F33" s="105"/>
      <c r="G33" s="106"/>
      <c r="H33" s="11"/>
      <c r="I33" s="9"/>
      <c r="J33" s="9"/>
      <c r="K33" s="9"/>
      <c r="L33" s="9"/>
      <c r="M33" s="9"/>
      <c r="N33" s="9"/>
      <c r="O33" s="11"/>
      <c r="P33" s="11"/>
      <c r="Q33" s="11"/>
      <c r="R33" s="11"/>
      <c r="S33" s="11"/>
      <c r="T33" s="11"/>
      <c r="U33" s="11"/>
      <c r="V33" s="12"/>
      <c r="W33" s="12"/>
      <c r="X33" s="12"/>
      <c r="Y33" s="52"/>
      <c r="Z33" s="95"/>
    </row>
    <row r="34" spans="1:26" x14ac:dyDescent="0.25">
      <c r="A34" s="11"/>
      <c r="B34" s="104"/>
      <c r="C34" s="105"/>
      <c r="D34" s="105"/>
      <c r="E34" s="105"/>
      <c r="F34" s="105"/>
      <c r="G34" s="106"/>
      <c r="H34" s="11"/>
      <c r="I34" s="9"/>
      <c r="J34" s="9"/>
      <c r="K34" s="9"/>
      <c r="L34" s="9"/>
      <c r="M34" s="9"/>
      <c r="N34" s="9"/>
      <c r="O34" s="11"/>
      <c r="P34" s="11"/>
      <c r="Q34" s="11"/>
      <c r="R34" s="12"/>
      <c r="S34" s="12"/>
      <c r="T34" s="11"/>
      <c r="U34" s="11"/>
      <c r="V34" s="12"/>
      <c r="W34" s="12"/>
      <c r="X34" s="12"/>
      <c r="Y34" s="11"/>
      <c r="Z34" s="22"/>
    </row>
    <row r="35" spans="1:26" x14ac:dyDescent="0.25">
      <c r="A35" s="11"/>
      <c r="B35" s="104"/>
      <c r="C35" s="105"/>
      <c r="D35" s="105"/>
      <c r="E35" s="105"/>
      <c r="F35" s="105"/>
      <c r="G35" s="106"/>
      <c r="H35" s="11"/>
      <c r="I35" s="9"/>
      <c r="J35" s="58"/>
      <c r="K35" s="9"/>
      <c r="L35" s="9"/>
      <c r="M35" s="9"/>
      <c r="N35" s="9"/>
      <c r="P35" s="11"/>
      <c r="Q35" s="11"/>
      <c r="R35" s="11"/>
      <c r="S35" s="11"/>
      <c r="T35" s="11"/>
      <c r="U35" s="11"/>
      <c r="V35" s="12"/>
      <c r="W35" s="12"/>
      <c r="X35" s="12"/>
      <c r="Y35" s="11"/>
      <c r="Z35" s="22"/>
    </row>
    <row r="36" spans="1:26" x14ac:dyDescent="0.25">
      <c r="A36" s="11"/>
      <c r="B36" s="602" t="s">
        <v>243</v>
      </c>
      <c r="C36" s="603"/>
      <c r="D36" s="603"/>
      <c r="E36" s="603"/>
      <c r="F36" s="603"/>
      <c r="G36" s="604"/>
      <c r="H36" s="11"/>
      <c r="I36" s="9"/>
      <c r="J36" s="58"/>
      <c r="K36" s="61"/>
      <c r="L36" s="61"/>
      <c r="M36" s="61"/>
      <c r="N36" s="61"/>
      <c r="O36" s="11"/>
      <c r="P36" s="11"/>
      <c r="Q36" s="11"/>
      <c r="R36" s="11"/>
      <c r="S36" s="11"/>
      <c r="T36" s="11"/>
      <c r="U36" s="11"/>
      <c r="V36" s="12"/>
      <c r="W36" s="12"/>
      <c r="X36" s="12"/>
      <c r="Y36" s="11"/>
      <c r="Z36" s="22"/>
    </row>
    <row r="37" spans="1:26" x14ac:dyDescent="0.25">
      <c r="A37" s="11"/>
      <c r="B37" s="544" t="s">
        <v>244</v>
      </c>
      <c r="C37" s="545"/>
      <c r="D37" s="545"/>
      <c r="E37" s="545"/>
      <c r="F37" s="545"/>
      <c r="G37" s="546"/>
      <c r="H37" s="11"/>
      <c r="I37" s="9"/>
      <c r="J37" s="58"/>
      <c r="K37" s="61"/>
      <c r="L37" s="61"/>
      <c r="M37" s="61"/>
      <c r="N37" s="61"/>
      <c r="O37" s="11"/>
      <c r="P37" s="11"/>
      <c r="Q37" s="11"/>
      <c r="R37" s="11"/>
      <c r="S37" s="11"/>
      <c r="T37" s="11"/>
      <c r="U37" s="11"/>
      <c r="V37" s="12"/>
      <c r="W37" s="12"/>
      <c r="X37" s="12"/>
      <c r="Y37" s="11"/>
      <c r="Z37" s="11"/>
    </row>
  </sheetData>
  <mergeCells count="57">
    <mergeCell ref="B37:G37"/>
    <mergeCell ref="A15:B15"/>
    <mergeCell ref="A16:B16"/>
    <mergeCell ref="A17:B17"/>
    <mergeCell ref="A18:B18"/>
    <mergeCell ref="F25:I25"/>
    <mergeCell ref="F26:I26"/>
    <mergeCell ref="F27:I27"/>
    <mergeCell ref="B31:G31"/>
    <mergeCell ref="B32:G32"/>
    <mergeCell ref="B36:G36"/>
    <mergeCell ref="A20:Q20"/>
    <mergeCell ref="A21:Q21"/>
    <mergeCell ref="E23:J23"/>
    <mergeCell ref="K23:L23"/>
    <mergeCell ref="M23:N23"/>
    <mergeCell ref="F24:I24"/>
    <mergeCell ref="A9:B9"/>
    <mergeCell ref="A10:B10"/>
    <mergeCell ref="F11:O11"/>
    <mergeCell ref="F12:O12"/>
    <mergeCell ref="F13:N13"/>
    <mergeCell ref="F14:N14"/>
    <mergeCell ref="Z7:Z8"/>
    <mergeCell ref="M7:M8"/>
    <mergeCell ref="N7:N8"/>
    <mergeCell ref="O7:O8"/>
    <mergeCell ref="P7:P8"/>
    <mergeCell ref="Q7:Q8"/>
    <mergeCell ref="R7:S7"/>
    <mergeCell ref="T7:U7"/>
    <mergeCell ref="V7:V8"/>
    <mergeCell ref="W7:W8"/>
    <mergeCell ref="X7:X8"/>
    <mergeCell ref="Y7:Y8"/>
    <mergeCell ref="L7:L8"/>
    <mergeCell ref="A7:A8"/>
    <mergeCell ref="B7:B8"/>
    <mergeCell ref="C7:C8"/>
    <mergeCell ref="D7:D8"/>
    <mergeCell ref="E7:E8"/>
    <mergeCell ref="F7:F8"/>
    <mergeCell ref="G7:G8"/>
    <mergeCell ref="H7:H8"/>
    <mergeCell ref="I7:I8"/>
    <mergeCell ref="J7:J8"/>
    <mergeCell ref="K7:K8"/>
    <mergeCell ref="A1:Z1"/>
    <mergeCell ref="A2:Z2"/>
    <mergeCell ref="A3:Z3"/>
    <mergeCell ref="A4:Z4"/>
    <mergeCell ref="B5:X5"/>
    <mergeCell ref="A6:E6"/>
    <mergeCell ref="F6:I6"/>
    <mergeCell ref="K6:M6"/>
    <mergeCell ref="N6:Q6"/>
    <mergeCell ref="R6:U6"/>
  </mergeCells>
  <printOptions horizontalCentered="1"/>
  <pageMargins left="0.78740157480314965" right="0.78740157480314965" top="0.78740157480314965" bottom="0.78740157480314965" header="0.31496062992125984" footer="0.39370078740157483"/>
  <pageSetup paperSize="5" scale="48" orientation="landscape" r:id="rId1"/>
  <headerFooter>
    <oddFooter>&amp;R&amp;P de &amp;N
&amp;D
PAC 2018. 1ra. Modificicación.
Marzo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D74880C0C5EF6D43BE4EADC82C595649" ma:contentTypeVersion="32" ma:contentTypeDescription="A content type to manage public (operations) IDB documents" ma:contentTypeScope="" ma:versionID="b0cb8ba7a6f6ab78ca256abc6d0d1039">
  <xsd:schema xmlns:xsd="http://www.w3.org/2001/XMLSchema" xmlns:xs="http://www.w3.org/2001/XMLSchema" xmlns:p="http://schemas.microsoft.com/office/2006/metadata/properties" xmlns:ns2="cdc7663a-08f0-4737-9e8c-148ce897a09c" targetNamespace="http://schemas.microsoft.com/office/2006/metadata/properties" ma:root="true" ma:fieldsID="5968da40516e5850be1a379665c370c4"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142"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IDBDocs_x0020_Number xmlns="cdc7663a-08f0-4737-9e8c-148ce897a09c" xsi:nil="true"/>
    <Division_x0020_or_x0020_Unit xmlns="cdc7663a-08f0-4737-9e8c-148ce897a09c">CID/CME</Division_x0020_or_x0020_Unit>
    <Fiscal_x0020_Year_x0020_IDB xmlns="cdc7663a-08f0-4737-9e8c-148ce897a09c">2018</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Administration</TermName>
          <TermId xmlns="http://schemas.microsoft.com/office/infopath/2007/PartnerControls">751f71fd-1433-4702-a2db-ff12a4e45594</TermId>
        </TermInfo>
      </Terms>
    </e46fe2894295491da65140ffd2369f49>
    <Other_x0020_Author xmlns="cdc7663a-08f0-4737-9e8c-148ce897a09c" xsi:nil="true"/>
    <Migration_x0020_Info xmlns="cdc7663a-08f0-4737-9e8c-148ce897a09c" xsi:nil="true"/>
    <Approval_x0020_Number xmlns="cdc7663a-08f0-4737-9e8c-148ce897a09c">3136/OC-ME;</Approval_x0020_Number>
    <Phase xmlns="cdc7663a-08f0-4737-9e8c-148ce897a09c">ACTIVE</Phase>
    <Document_x0020_Author xmlns="cdc7663a-08f0-4737-9e8c-148ce897a09c">Miranda Monroy, Edna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VOCATIONAL AND WORKFORCE TRAINING</TermName>
          <TermId xmlns="http://schemas.microsoft.com/office/infopath/2007/PartnerControls">8404f753-fb1a-4c37-9f07-9c666bbff14a</TermId>
        </TermInfo>
      </Terms>
    </b2ec7cfb18674cb8803df6b262e8b107>
    <Business_x0020_Area xmlns="cdc7663a-08f0-4737-9e8c-148ce897a09c">General Documents</Business_x0020_Area>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Related_x0020_SisCor_x0020_Number xmlns="cdc7663a-08f0-4737-9e8c-148ce897a09c" xsi:nil="true"/>
    <TaxCatchAll xmlns="cdc7663a-08f0-4737-9e8c-148ce897a09c">
      <Value>34</Value>
      <Value>19</Value>
      <Value>4</Value>
      <Value>24</Value>
      <Value>50</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ME-L1142</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SOCIAL INVESTMENT</TermName>
          <TermId xmlns="http://schemas.microsoft.com/office/infopath/2007/PartnerControls">3f908695-d5b5-49f6-941f-76876b39564f</TermId>
        </TermInfo>
      </Terms>
    </nddeef1749674d76abdbe4b239a70bc6>
    <Record_x0020_Number xmlns="cdc7663a-08f0-4737-9e8c-148ce897a09c">R0002130553</Record_x0020_Number>
    <_dlc_DocId xmlns="cdc7663a-08f0-4737-9e8c-148ce897a09c">EZSHARE-171105381-14</_dlc_DocId>
    <_dlc_DocIdUrl xmlns="cdc7663a-08f0-4737-9e8c-148ce897a09c">
      <Url>https://idbg.sharepoint.com/teams/EZ-ME-LON/ME-L1142/_layouts/15/DocIdRedir.aspx?ID=EZSHARE-171105381-14</Url>
      <Description>EZSHARE-171105381-14</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55D15AED-ED1E-4BEA-95BF-E5917FA1A268}"/>
</file>

<file path=customXml/itemProps2.xml><?xml version="1.0" encoding="utf-8"?>
<ds:datastoreItem xmlns:ds="http://schemas.openxmlformats.org/officeDocument/2006/customXml" ds:itemID="{A98109E8-FDF2-44B4-B466-4421E99A4229}"/>
</file>

<file path=customXml/itemProps3.xml><?xml version="1.0" encoding="utf-8"?>
<ds:datastoreItem xmlns:ds="http://schemas.openxmlformats.org/officeDocument/2006/customXml" ds:itemID="{03589ECC-FA65-43C1-8674-167F53772C0F}"/>
</file>

<file path=customXml/itemProps4.xml><?xml version="1.0" encoding="utf-8"?>
<ds:datastoreItem xmlns:ds="http://schemas.openxmlformats.org/officeDocument/2006/customXml" ds:itemID="{95579BE4-3BB7-4DF0-B364-59C5E4C4DB6C}"/>
</file>

<file path=customXml/itemProps5.xml><?xml version="1.0" encoding="utf-8"?>
<ds:datastoreItem xmlns:ds="http://schemas.openxmlformats.org/officeDocument/2006/customXml" ds:itemID="{D8B82A32-FCDE-4AE0-8CE5-EFBD11CC7259}"/>
</file>

<file path=customXml/itemProps6.xml><?xml version="1.0" encoding="utf-8"?>
<ds:datastoreItem xmlns:ds="http://schemas.openxmlformats.org/officeDocument/2006/customXml" ds:itemID="{476A527F-47F2-4444-AF3D-35680271CA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Resumen</vt:lpstr>
      <vt:lpstr>CONALEP Bienes</vt:lpstr>
      <vt:lpstr>CONOCER Consultorías</vt:lpstr>
      <vt:lpstr>COSDAC Otros Servicios</vt:lpstr>
      <vt:lpstr>CSPyA Otros Servicios</vt:lpstr>
      <vt:lpstr>DGCFT Bienes</vt:lpstr>
      <vt:lpstr>UEMSTAyCM Bienes</vt:lpstr>
      <vt:lpstr>UEMSTIyS Bienes</vt:lpstr>
      <vt:lpstr>UCAP Bienes</vt:lpstr>
      <vt:lpstr>UCAP Consultorías</vt:lpstr>
      <vt:lpstr>'CONOCER Consultorías'!Área_de_impresión</vt:lpstr>
      <vt:lpstr>'COSDAC Otros Servicios'!Área_de_impresión</vt:lpstr>
      <vt:lpstr>'CSPyA Otros Servicios'!Área_de_impresión</vt:lpstr>
      <vt:lpstr>'UCAP Bienes'!Área_de_impresión</vt:lpstr>
      <vt:lpstr>'UCAP Consultorías'!Área_de_impresión</vt:lpstr>
      <vt:lpstr>'UEMSTAyCM Bienes'!Área_de_impresión</vt:lpstr>
      <vt:lpstr>'UEMSTIyS Bienes'!Área_de_impresión</vt:lpstr>
      <vt:lpstr>'CONALEP Bienes'!Títulos_a_imprimir</vt:lpstr>
      <vt:lpstr>'COSDAC Otros Servicios'!Títulos_a_imprimir</vt:lpstr>
      <vt:lpstr>'CSPyA Otros Servicios'!Títulos_a_imprimir</vt:lpstr>
      <vt:lpstr>'UEMSTAyCM Bienes'!Títulos_a_imprimir</vt:lpstr>
      <vt:lpstr>'UEMSTIyS Bienes'!Títulos_a_imprimir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Segoviano</dc:creator>
  <cp:keywords/>
  <cp:lastModifiedBy>MYRNA</cp:lastModifiedBy>
  <cp:lastPrinted>2018-02-22T23:10:49Z</cp:lastPrinted>
  <dcterms:created xsi:type="dcterms:W3CDTF">2007-10-29T00:10:15Z</dcterms:created>
  <dcterms:modified xsi:type="dcterms:W3CDTF">2018-02-22T23:14:08Z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50;#VOCATIONAL AND WORKFORCE TRAINING|8404f753-fb1a-4c37-9f07-9c666bbff14a</vt:lpwstr>
  </property>
  <property fmtid="{D5CDD505-2E9C-101B-9397-08002B2CF9AE}" pid="8" name="Fund IDB">
    <vt:lpwstr>24;#ORC|c028a4b2-ad8b-4cf4-9cac-a2ae6a778e23</vt:lpwstr>
  </property>
  <property fmtid="{D5CDD505-2E9C-101B-9397-08002B2CF9AE}" pid="9" name="Country">
    <vt:lpwstr>19;#Mexico|0eba6470-e7ea-46fd-a959-d4c243acaf26</vt:lpwstr>
  </property>
  <property fmtid="{D5CDD505-2E9C-101B-9397-08002B2CF9AE}" pid="10" name="Sector IDB">
    <vt:lpwstr>34;#SOCIAL INVESTMENT|3f908695-d5b5-49f6-941f-76876b39564f</vt:lpwstr>
  </property>
  <property fmtid="{D5CDD505-2E9C-101B-9397-08002B2CF9AE}" pid="11" name="Function Operations IDB">
    <vt:lpwstr>4;#Project Administration|751f71fd-1433-4702-a2db-ff12a4e45594</vt:lpwstr>
  </property>
  <property fmtid="{D5CDD505-2E9C-101B-9397-08002B2CF9AE}" pid="12" name="_dlc_DocIdItemGuid">
    <vt:lpwstr>797ff9b7-e171-4a3f-8bf3-f7381f1258e9</vt:lpwstr>
  </property>
  <property fmtid="{D5CDD505-2E9C-101B-9397-08002B2CF9AE}" pid="13" name="Disclosure Activity">
    <vt:lpwstr>Procurement Plan</vt:lpwstr>
  </property>
  <property fmtid="{D5CDD505-2E9C-101B-9397-08002B2CF9AE}" pid="14" name="ContentTypeId">
    <vt:lpwstr>0x0101001A458A224826124E8B45B1D613300CFC00D74880C0C5EF6D43BE4EADC82C595649</vt:lpwstr>
  </property>
</Properties>
</file>