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rosac\Documents\WSA\2. Cooperaciones Técnicas\1. CT Agua para Lima y Callao\TC document\2 Paquete ajustado - borrador\"/>
    </mc:Choice>
  </mc:AlternateContent>
  <bookViews>
    <workbookView xWindow="0" yWindow="0" windowWidth="23040" windowHeight="9672"/>
  </bookViews>
  <sheets>
    <sheet name="PE-T1370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8" i="1"/>
  <c r="D29" i="1"/>
  <c r="D21" i="1"/>
  <c r="D23" i="1"/>
  <c r="D25" i="1"/>
  <c r="D27" i="1"/>
  <c r="D20" i="1"/>
  <c r="D16" i="1"/>
  <c r="D14" i="1"/>
  <c r="D13" i="1"/>
  <c r="E19" i="1" l="1"/>
  <c r="F19" i="1" l="1"/>
  <c r="D12" i="1"/>
  <c r="D11" i="1"/>
  <c r="D10" i="1"/>
  <c r="D9" i="1"/>
  <c r="D8" i="1"/>
  <c r="E7" i="1" l="1"/>
  <c r="F7" i="1" l="1"/>
  <c r="E31" i="1"/>
  <c r="F31" i="1" s="1"/>
</calcChain>
</file>

<file path=xl/sharedStrings.xml><?xml version="1.0" encoding="utf-8"?>
<sst xmlns="http://schemas.openxmlformats.org/spreadsheetml/2006/main" count="37" uniqueCount="33">
  <si>
    <t>Perú</t>
  </si>
  <si>
    <t>Apoyo a la estructuración e implementación de la Unidad Ejecutora para proyectos de Agua y Saneamiento para Lima y Callao y al préstamo PE-L1145</t>
  </si>
  <si>
    <t>(PE-T1370)</t>
  </si>
  <si>
    <t>Presupuesto Detallado</t>
  </si>
  <si>
    <t>Componente</t>
  </si>
  <si>
    <t>Costo Total  (USD)</t>
  </si>
  <si>
    <t>Componente 1 – Estructuración e implementación de la Unidad Ejecutora “Agua para Lima y Callao”</t>
  </si>
  <si>
    <t>1.1 Coordinador estratégico para apoyo en la estructuración e implementación de la UE</t>
  </si>
  <si>
    <t>1.3 Especialista Administrativo/Financiero</t>
  </si>
  <si>
    <t>Talleres, eventos e imprevistos</t>
  </si>
  <si>
    <t>Componente 2 – Apoyo a la preparación del proyecto de ampliación y mejoramiento de agua y alcantarillado en Lurín</t>
  </si>
  <si>
    <t>2.1 Consultoría - Apoyo en  el diseño y actualización del programa, bajo la normatividad de Invierte.pe</t>
  </si>
  <si>
    <t>2.4 Consultoría para la elaboración del Reglamento Operativo del Programa</t>
  </si>
  <si>
    <t>2.6 Consultoría - Elaboración de las herramientas de gestión del programa (PEP, PA, PF,.GRP, MR)</t>
  </si>
  <si>
    <t>TOTAL</t>
  </si>
  <si>
    <t>TC: 3.24</t>
  </si>
  <si>
    <t>1.6 Consultor - Elaboración del Manual de Operaciones del Proyecto</t>
  </si>
  <si>
    <t xml:space="preserve">Días </t>
  </si>
  <si>
    <t>2.5 Encuestas Socioeconómicas (unidad: Nº de encuestas, rate: precio por encuesta)</t>
  </si>
  <si>
    <t>1.7 Consultor - Análisis de capacidad institucional del viceministerio de saneamiento*</t>
  </si>
  <si>
    <t xml:space="preserve">1.8 Consultor - Elaboración del Plan de fortalecimiento institucional* </t>
  </si>
  <si>
    <t>2.3 Consultoría - Elaboración de TDR para el Plan Director de Saneamiento*</t>
  </si>
  <si>
    <t>2.2 Consultoría - Elaboración de TdR para el Plan Director de Agua*</t>
  </si>
  <si>
    <t>Nota: La especificidad de estos estudios serán definidos una vez el equipo de proyecto haya revisado la muestra de estudios disponibles y determine la necesidad de realizar nuevos estudios o fortalecer existentes</t>
  </si>
  <si>
    <t>*Se esta considerando rate intermedios para estas consultorías, debido a que podría contratarse a consultores internacionales con un rate en dolares (mayor al rate de un consultor nacional).</t>
  </si>
  <si>
    <t>2.8 Consultor - Complementación del modelaje de difusión de acuerdo a las ECAs aplicables para las diferentes alternativas con emisario submarino*</t>
  </si>
  <si>
    <t>2.7 Consultor - Elaboración del análisis ambiental y social del programa y el correspondiente plan de gestión ambiental y social*</t>
  </si>
  <si>
    <t>Viaticos, tiquetes áreos, transporte terrestre</t>
  </si>
  <si>
    <t>1.2 Especialista Asesoria Legal</t>
  </si>
  <si>
    <t>1.4 Especialista Planificación y Monitoreo</t>
  </si>
  <si>
    <t>Valor unitario</t>
  </si>
  <si>
    <t>IDB</t>
  </si>
  <si>
    <t>1.5 Especialista - Ingeniero Civil/Sanitario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</si>
</sst>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/>
    <xf numFmtId="0" fontId="3" fillId="0" borderId="0" xfId="0" applyFont="1" applyFill="1"/>
    <xf numFmtId="1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4" fillId="3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/>
    <xf numFmtId="0" fontId="5" fillId="0" borderId="0" xfId="0" applyFont="1" applyFill="1"/>
    <xf numFmtId="0" fontId="3" fillId="0" borderId="1" xfId="0" applyFont="1" applyFill="1" applyBorder="1" applyAlignment="1">
      <alignment horizontal="left" vertical="center" wrapText="1" indent="5"/>
    </xf>
    <xf numFmtId="44" fontId="3" fillId="0" borderId="1" xfId="1" applyFont="1" applyFill="1" applyBorder="1"/>
    <xf numFmtId="44" fontId="3" fillId="0" borderId="1" xfId="1" applyFont="1" applyFill="1" applyBorder="1" applyAlignment="1">
      <alignment vertical="center" wrapText="1"/>
    </xf>
    <xf numFmtId="164" fontId="3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showGridLines="0" tabSelected="1" workbookViewId="0">
      <selection activeCell="B11" sqref="B11"/>
    </sheetView>
  </sheetViews>
  <sheetFormatPr defaultColWidth="9.109375" defaultRowHeight="13.2" x14ac:dyDescent="0.25"/>
  <cols>
    <col min="1" max="1" width="3.21875" style="1" customWidth="1"/>
    <col min="2" max="2" width="58.44140625" style="1" customWidth="1"/>
    <col min="3" max="4" width="11.5546875" style="1" customWidth="1"/>
    <col min="5" max="5" width="13.6640625" style="1" customWidth="1"/>
    <col min="6" max="6" width="16.33203125" style="1" customWidth="1"/>
    <col min="7" max="16384" width="9.109375" style="1"/>
  </cols>
  <sheetData>
    <row r="1" spans="2:7" ht="15.6" x14ac:dyDescent="0.25">
      <c r="B1" s="24" t="s">
        <v>0</v>
      </c>
      <c r="C1" s="24"/>
      <c r="D1" s="24"/>
      <c r="E1" s="24"/>
    </row>
    <row r="2" spans="2:7" ht="25.8" customHeight="1" x14ac:dyDescent="0.25">
      <c r="B2" s="25" t="s">
        <v>1</v>
      </c>
      <c r="C2" s="25"/>
      <c r="D2" s="25"/>
      <c r="E2" s="25"/>
      <c r="F2" s="12"/>
      <c r="G2" s="12"/>
    </row>
    <row r="3" spans="2:7" x14ac:dyDescent="0.25">
      <c r="B3" s="26" t="s">
        <v>2</v>
      </c>
      <c r="C3" s="26"/>
      <c r="D3" s="26"/>
      <c r="E3" s="26"/>
      <c r="F3" s="12"/>
      <c r="G3" s="12"/>
    </row>
    <row r="4" spans="2:7" x14ac:dyDescent="0.25">
      <c r="B4" s="26" t="s">
        <v>3</v>
      </c>
      <c r="C4" s="26"/>
      <c r="D4" s="26"/>
      <c r="E4" s="26"/>
      <c r="F4" s="12"/>
      <c r="G4" s="12"/>
    </row>
    <row r="5" spans="2:7" x14ac:dyDescent="0.25">
      <c r="B5" s="2"/>
      <c r="F5" s="12"/>
      <c r="G5" s="12"/>
    </row>
    <row r="6" spans="2:7" ht="26.4" x14ac:dyDescent="0.25">
      <c r="B6" s="14" t="s">
        <v>4</v>
      </c>
      <c r="C6" s="14" t="s">
        <v>17</v>
      </c>
      <c r="D6" s="14" t="s">
        <v>30</v>
      </c>
      <c r="E6" s="14" t="s">
        <v>5</v>
      </c>
      <c r="F6" s="14" t="s">
        <v>31</v>
      </c>
      <c r="G6" s="12"/>
    </row>
    <row r="7" spans="2:7" ht="26.4" x14ac:dyDescent="0.25">
      <c r="B7" s="3" t="s">
        <v>6</v>
      </c>
      <c r="C7" s="3"/>
      <c r="D7" s="3"/>
      <c r="E7" s="4">
        <f>+SUM(E8:E18)</f>
        <v>350000.00000000006</v>
      </c>
      <c r="F7" s="4">
        <f>+E7</f>
        <v>350000.00000000006</v>
      </c>
      <c r="G7" s="12"/>
    </row>
    <row r="8" spans="2:7" s="7" customFormat="1" ht="26.4" x14ac:dyDescent="0.25">
      <c r="B8" s="5" t="s">
        <v>7</v>
      </c>
      <c r="C8" s="6">
        <v>150</v>
      </c>
      <c r="D8" s="20">
        <f t="shared" ref="D8:D13" si="0">E8/C8</f>
        <v>411.52263374485597</v>
      </c>
      <c r="E8" s="21">
        <v>61728.395061728392</v>
      </c>
      <c r="F8" s="21"/>
      <c r="G8" s="16"/>
    </row>
    <row r="9" spans="2:7" s="7" customFormat="1" x14ac:dyDescent="0.25">
      <c r="B9" s="5" t="s">
        <v>28</v>
      </c>
      <c r="C9" s="6">
        <v>150</v>
      </c>
      <c r="D9" s="20">
        <f t="shared" si="0"/>
        <v>259.25925925925924</v>
      </c>
      <c r="E9" s="21">
        <v>38888.888888888883</v>
      </c>
      <c r="F9" s="21"/>
      <c r="G9" s="16"/>
    </row>
    <row r="10" spans="2:7" s="7" customFormat="1" x14ac:dyDescent="0.25">
      <c r="B10" s="5" t="s">
        <v>8</v>
      </c>
      <c r="C10" s="6">
        <v>150</v>
      </c>
      <c r="D10" s="20">
        <f t="shared" si="0"/>
        <v>259.25925925925924</v>
      </c>
      <c r="E10" s="21">
        <v>38888.888888888883</v>
      </c>
      <c r="F10" s="21"/>
      <c r="G10" s="16"/>
    </row>
    <row r="11" spans="2:7" s="7" customFormat="1" x14ac:dyDescent="0.25">
      <c r="B11" s="5" t="s">
        <v>29</v>
      </c>
      <c r="C11" s="6">
        <v>150</v>
      </c>
      <c r="D11" s="20">
        <f t="shared" si="0"/>
        <v>259.25925925925924</v>
      </c>
      <c r="E11" s="21">
        <v>38888.888888888883</v>
      </c>
      <c r="F11" s="21"/>
      <c r="G11" s="16"/>
    </row>
    <row r="12" spans="2:7" s="7" customFormat="1" x14ac:dyDescent="0.25">
      <c r="B12" s="5" t="s">
        <v>32</v>
      </c>
      <c r="C12" s="6">
        <v>150</v>
      </c>
      <c r="D12" s="20">
        <f t="shared" si="0"/>
        <v>259.25925925925924</v>
      </c>
      <c r="E12" s="21">
        <v>38888.888888888883</v>
      </c>
      <c r="F12" s="21"/>
      <c r="G12" s="16"/>
    </row>
    <row r="13" spans="2:7" s="7" customFormat="1" x14ac:dyDescent="0.25">
      <c r="B13" s="5" t="s">
        <v>16</v>
      </c>
      <c r="C13" s="8">
        <v>150</v>
      </c>
      <c r="D13" s="20">
        <f t="shared" si="0"/>
        <v>200</v>
      </c>
      <c r="E13" s="21">
        <v>30000</v>
      </c>
      <c r="F13" s="21"/>
      <c r="G13" s="16"/>
    </row>
    <row r="14" spans="2:7" s="7" customFormat="1" ht="26.4" x14ac:dyDescent="0.25">
      <c r="B14" s="5" t="s">
        <v>19</v>
      </c>
      <c r="C14" s="8">
        <v>50</v>
      </c>
      <c r="D14" s="20">
        <f>+(E14-D15)/C14</f>
        <v>600</v>
      </c>
      <c r="E14" s="21">
        <v>50000</v>
      </c>
      <c r="F14" s="21"/>
      <c r="G14" s="16"/>
    </row>
    <row r="15" spans="2:7" s="7" customFormat="1" x14ac:dyDescent="0.25">
      <c r="B15" s="17" t="s">
        <v>27</v>
      </c>
      <c r="C15" s="8"/>
      <c r="D15" s="20">
        <v>20000</v>
      </c>
      <c r="E15" s="21"/>
      <c r="F15" s="21"/>
      <c r="G15" s="16"/>
    </row>
    <row r="16" spans="2:7" s="7" customFormat="1" x14ac:dyDescent="0.25">
      <c r="B16" s="5" t="s">
        <v>20</v>
      </c>
      <c r="C16" s="8">
        <v>70</v>
      </c>
      <c r="D16" s="20">
        <f>+(E16-D17)/C16</f>
        <v>471.42857142857144</v>
      </c>
      <c r="E16" s="21">
        <v>50000</v>
      </c>
      <c r="F16" s="21"/>
      <c r="G16" s="16"/>
    </row>
    <row r="17" spans="2:7" s="7" customFormat="1" x14ac:dyDescent="0.25">
      <c r="B17" s="17" t="s">
        <v>27</v>
      </c>
      <c r="C17" s="8"/>
      <c r="D17" s="20">
        <v>17000</v>
      </c>
      <c r="E17" s="21"/>
      <c r="F17" s="21"/>
      <c r="G17" s="16"/>
    </row>
    <row r="18" spans="2:7" s="7" customFormat="1" x14ac:dyDescent="0.25">
      <c r="B18" s="9" t="s">
        <v>9</v>
      </c>
      <c r="C18" s="8"/>
      <c r="D18" s="22"/>
      <c r="E18" s="21">
        <v>2716.0493827161263</v>
      </c>
      <c r="F18" s="21"/>
      <c r="G18" s="16"/>
    </row>
    <row r="19" spans="2:7" s="7" customFormat="1" ht="25.2" customHeight="1" x14ac:dyDescent="0.25">
      <c r="B19" s="10" t="s">
        <v>10</v>
      </c>
      <c r="C19" s="11"/>
      <c r="D19" s="11"/>
      <c r="E19" s="4">
        <f>+E20+E21+E23+E25+E26+E27+E28+E29</f>
        <v>150000</v>
      </c>
      <c r="F19" s="4">
        <f>+E19</f>
        <v>150000</v>
      </c>
    </row>
    <row r="20" spans="2:7" s="7" customFormat="1" ht="25.2" customHeight="1" x14ac:dyDescent="0.25">
      <c r="B20" s="5" t="s">
        <v>11</v>
      </c>
      <c r="C20" s="6">
        <v>40</v>
      </c>
      <c r="D20" s="20">
        <f>E20/C20</f>
        <v>250</v>
      </c>
      <c r="E20" s="19">
        <v>10000</v>
      </c>
      <c r="F20" s="19"/>
    </row>
    <row r="21" spans="2:7" s="7" customFormat="1" ht="25.2" customHeight="1" x14ac:dyDescent="0.25">
      <c r="B21" s="5" t="s">
        <v>22</v>
      </c>
      <c r="C21" s="9">
        <v>15</v>
      </c>
      <c r="D21" s="20">
        <f>+(E21-D22)/C21</f>
        <v>200</v>
      </c>
      <c r="E21" s="19">
        <v>10000</v>
      </c>
      <c r="F21" s="19"/>
    </row>
    <row r="22" spans="2:7" s="7" customFormat="1" ht="25.2" customHeight="1" x14ac:dyDescent="0.25">
      <c r="B22" s="17" t="s">
        <v>27</v>
      </c>
      <c r="C22" s="9"/>
      <c r="D22" s="20">
        <v>7000</v>
      </c>
      <c r="E22" s="19"/>
      <c r="F22" s="19"/>
    </row>
    <row r="23" spans="2:7" s="7" customFormat="1" ht="25.2" customHeight="1" x14ac:dyDescent="0.25">
      <c r="B23" s="5" t="s">
        <v>21</v>
      </c>
      <c r="C23" s="9">
        <v>15</v>
      </c>
      <c r="D23" s="20">
        <f>+(E23-D24)/C23</f>
        <v>200</v>
      </c>
      <c r="E23" s="19">
        <v>10000</v>
      </c>
      <c r="F23" s="19"/>
    </row>
    <row r="24" spans="2:7" s="7" customFormat="1" ht="25.2" customHeight="1" x14ac:dyDescent="0.25">
      <c r="B24" s="17" t="s">
        <v>27</v>
      </c>
      <c r="C24" s="9"/>
      <c r="D24" s="20">
        <v>7000</v>
      </c>
      <c r="E24" s="19"/>
      <c r="F24" s="19"/>
    </row>
    <row r="25" spans="2:7" s="7" customFormat="1" ht="25.2" customHeight="1" x14ac:dyDescent="0.25">
      <c r="B25" s="5" t="s">
        <v>12</v>
      </c>
      <c r="C25" s="9">
        <v>40</v>
      </c>
      <c r="D25" s="20">
        <f t="shared" ref="D25:D28" si="1">E25/C25</f>
        <v>250</v>
      </c>
      <c r="E25" s="19">
        <v>10000</v>
      </c>
      <c r="F25" s="19"/>
    </row>
    <row r="26" spans="2:7" ht="26.4" x14ac:dyDescent="0.25">
      <c r="B26" s="9" t="s">
        <v>18</v>
      </c>
      <c r="C26" s="23">
        <f>+E26/D26</f>
        <v>700</v>
      </c>
      <c r="D26" s="20">
        <v>50</v>
      </c>
      <c r="E26" s="19">
        <v>35000</v>
      </c>
      <c r="F26" s="19"/>
    </row>
    <row r="27" spans="2:7" s="7" customFormat="1" ht="26.4" x14ac:dyDescent="0.25">
      <c r="B27" s="9" t="s">
        <v>13</v>
      </c>
      <c r="C27" s="6">
        <v>40</v>
      </c>
      <c r="D27" s="20">
        <f t="shared" si="1"/>
        <v>375</v>
      </c>
      <c r="E27" s="19">
        <v>15000</v>
      </c>
      <c r="F27" s="19"/>
    </row>
    <row r="28" spans="2:7" s="7" customFormat="1" ht="26.4" x14ac:dyDescent="0.25">
      <c r="B28" s="9" t="s">
        <v>26</v>
      </c>
      <c r="C28" s="6">
        <v>45</v>
      </c>
      <c r="D28" s="20">
        <f t="shared" si="1"/>
        <v>444.44444444444446</v>
      </c>
      <c r="E28" s="19">
        <v>20000</v>
      </c>
      <c r="F28" s="19"/>
    </row>
    <row r="29" spans="2:7" s="7" customFormat="1" ht="39.6" x14ac:dyDescent="0.25">
      <c r="B29" s="5" t="s">
        <v>25</v>
      </c>
      <c r="C29" s="6">
        <v>60</v>
      </c>
      <c r="D29" s="20">
        <f>+(E29-D30)/C29</f>
        <v>383.33333333333331</v>
      </c>
      <c r="E29" s="19">
        <v>40000</v>
      </c>
      <c r="F29" s="19"/>
    </row>
    <row r="30" spans="2:7" s="7" customFormat="1" ht="21.6" customHeight="1" x14ac:dyDescent="0.25">
      <c r="B30" s="17" t="s">
        <v>27</v>
      </c>
      <c r="C30" s="6"/>
      <c r="D30" s="18">
        <v>17000</v>
      </c>
      <c r="E30" s="19"/>
      <c r="F30" s="19"/>
    </row>
    <row r="31" spans="2:7" x14ac:dyDescent="0.25">
      <c r="B31" s="3" t="s">
        <v>14</v>
      </c>
      <c r="C31" s="3"/>
      <c r="D31" s="3"/>
      <c r="E31" s="15">
        <f>+E19+E7</f>
        <v>500000.00000000006</v>
      </c>
      <c r="F31" s="15">
        <f>+E31</f>
        <v>500000.00000000006</v>
      </c>
    </row>
    <row r="32" spans="2:7" ht="12" customHeight="1" x14ac:dyDescent="0.25">
      <c r="B32" s="13" t="s">
        <v>24</v>
      </c>
      <c r="C32" s="13"/>
      <c r="D32" s="13"/>
      <c r="E32" s="13"/>
    </row>
    <row r="33" spans="2:2" x14ac:dyDescent="0.25">
      <c r="B33" s="13" t="s">
        <v>23</v>
      </c>
    </row>
    <row r="35" spans="2:2" x14ac:dyDescent="0.25">
      <c r="B35" s="1" t="s">
        <v>15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28F2655FE457A242AC023BDA425A1AAF" ma:contentTypeVersion="19" ma:contentTypeDescription="The base project type from which other project content types inherit their information." ma:contentTypeScope="" ma:versionID="eeca7379acc2ebea968fb1b73121963f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f999e881e15e4ad31e626ab70ba37c33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Record_x0020_Number xmlns="cdc7663a-08f0-4737-9e8c-148ce897a09c" xsi:nil="true"/>
    <Key_x0020_Document xmlns="cdc7663a-08f0-4737-9e8c-148ce897a09c">false</Key_x0020_Document>
    <Division_x0020_or_x0020_Unit xmlns="cdc7663a-08f0-4737-9e8c-148ce897a09c">INE/WSA</Division_x0020_or_x0020_Unit>
    <Other_x0020_Author xmlns="cdc7663a-08f0-4737-9e8c-148ce897a09c" xsi:nil="true"/>
    <IDBDocs_x0020_Number xmlns="cdc7663a-08f0-4737-9e8c-148ce897a09c" xsi:nil="true"/>
    <Document_x0020_Author xmlns="cdc7663a-08f0-4737-9e8c-148ce897a09c">Galaz, Yolanda</Document_x0020_Author>
    <_dlc_DocId xmlns="cdc7663a-08f0-4737-9e8c-148ce897a09c">EZSHARE-1709841478-2</_dlc_DocId>
    <Operation_x0020_Type xmlns="cdc7663a-08f0-4737-9e8c-148ce897a09c" xsi:nil="true"/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Peru</TermName>
          <TermId xmlns="http://schemas.microsoft.com/office/infopath/2007/PartnerControls">c988f60b-81f1-4c24-8da7-d5473741c5b0</TermId>
        </TermInfo>
      </Terms>
    </ic46d7e087fd4a108fb86518ca413cc6>
    <TaxCatchAll xmlns="cdc7663a-08f0-4737-9e8c-148ce897a09c">
      <Value>10</Value>
      <Value>29</Value>
      <Value>115</Value>
      <Value>106</Value>
      <Value>105</Value>
    </TaxCatchAll>
    <Fiscal_x0020_Year_x0020_IDB xmlns="cdc7663a-08f0-4737-9e8c-148ce897a09c">2017</Fiscal_x0020_Year_x0020_IDB>
    <b26cdb1da78c4bb4b1c1bac2f6ac5911 xmlns="cdc7663a-08f0-4737-9e8c-148ce897a09c">
      <Terms xmlns="http://schemas.microsoft.com/office/infopath/2007/PartnerControls"/>
    </b26cdb1da78c4bb4b1c1bac2f6ac5911>
    <Project_x0020_Number xmlns="cdc7663a-08f0-4737-9e8c-148ce897a09c">PE-T1370</Project_x0020_Number>
    <Package_x0020_Code xmlns="cdc7663a-08f0-4737-9e8c-148ce897a09c" xsi:nil="true"/>
    <Migration_x0020_Info xmlns="cdc7663a-08f0-4737-9e8c-148ce897a09c" xsi:nil="true"/>
    <Approval_x0020_Number xmlns="cdc7663a-08f0-4737-9e8c-148ce897a09c" xsi:nil="true"/>
    <Business_x0020_Area xmlns="cdc7663a-08f0-4737-9e8c-148ce897a09c" xsi:nil="true"/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Access_x0020_to_x0020_Information_x00a0_Policy xmlns="cdc7663a-08f0-4737-9e8c-148ce897a09c">Confidential</Access_x0020_to_x0020_Information_x00a0_Policy>
    <SISCOR_x0020_Number xmlns="cdc7663a-08f0-4737-9e8c-148ce897a09c" xsi:nil="true"/>
    <Identifier xmlns="cdc7663a-08f0-4737-9e8c-148ce897a09c" xsi:nil="true"/>
    <To_x003a_ xmlns="cdc7663a-08f0-4737-9e8c-148ce897a09c" xsi:nil="true"/>
    <From_x003a_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</TermName>
          <TermId xmlns="http://schemas.microsoft.com/office/infopath/2007/PartnerControls">474aab72-0205-4196-bca7-4b288939fcb3</TermId>
        </TermInfo>
      </Terms>
    </g511464f9e53401d84b16fa9b379a574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AND SANITATION</TermName>
          <TermId xmlns="http://schemas.microsoft.com/office/infopath/2007/PartnerControls">ba6b63cd-e402-47cb-9357-08149f7ce046</TermId>
        </TermInfo>
      </Terms>
    </nddeef1749674d76abdbe4b239a70bc6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SUPPLY URBAN</TermName>
          <TermId xmlns="http://schemas.microsoft.com/office/infopath/2007/PartnerControls">28df1b5d-8f50-49f8-b50a-8bcbae67d2a4</TermId>
        </TermInfo>
      </Terms>
    </b2ec7cfb18674cb8803df6b262e8b107>
    <Document_x0020_Language_x0020_IDB xmlns="cdc7663a-08f0-4737-9e8c-148ce897a09c">English</Document_x0020_Language_x0020_IDB>
    <_dlc_DocIdUrl xmlns="cdc7663a-08f0-4737-9e8c-148ce897a09c">
      <Url>https://idbg.sharepoint.com/teams/EZ-PE-TCP/PE-T1370/_layouts/15/DocIdRedir.aspx?ID=EZSHARE-1709841478-2</Url>
      <Description>EZSHARE-1709841478-2</Description>
    </_dlc_DocIdUrl>
    <Pha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6EF9B410-D519-498B-B4C8-6491758E1D21}"/>
</file>

<file path=customXml/itemProps2.xml><?xml version="1.0" encoding="utf-8"?>
<ds:datastoreItem xmlns:ds="http://schemas.openxmlformats.org/officeDocument/2006/customXml" ds:itemID="{88EFBE42-47D1-4DE9-8E8A-C6E0186E7E0C}"/>
</file>

<file path=customXml/itemProps3.xml><?xml version="1.0" encoding="utf-8"?>
<ds:datastoreItem xmlns:ds="http://schemas.openxmlformats.org/officeDocument/2006/customXml" ds:itemID="{8E57997B-4658-4E51-880A-B178930A47C1}"/>
</file>

<file path=customXml/itemProps4.xml><?xml version="1.0" encoding="utf-8"?>
<ds:datastoreItem xmlns:ds="http://schemas.openxmlformats.org/officeDocument/2006/customXml" ds:itemID="{1490ACCC-E514-4FC8-8716-B9D3DBD0BFC5}"/>
</file>

<file path=customXml/itemProps5.xml><?xml version="1.0" encoding="utf-8"?>
<ds:datastoreItem xmlns:ds="http://schemas.openxmlformats.org/officeDocument/2006/customXml" ds:itemID="{C5D3C9FE-B1FB-4215-B22B-513CFDF5FC8A}"/>
</file>

<file path=customXml/itemProps6.xml><?xml version="1.0" encoding="utf-8"?>
<ds:datastoreItem xmlns:ds="http://schemas.openxmlformats.org/officeDocument/2006/customXml" ds:itemID="{267B352C-FEB6-4DA2-84C9-800CF7BC15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PE-T1370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 Guayama, Ana Rosa</dc:creator>
  <cp:keywords/>
  <cp:lastModifiedBy>Cueva Guayama, Ana Rosa</cp:lastModifiedBy>
  <dcterms:created xsi:type="dcterms:W3CDTF">2017-03-30T17:41:01Z</dcterms:created>
  <dcterms:modified xsi:type="dcterms:W3CDTF">2017-04-07T19:25:05Z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0x010100ACF722E9F6B0B149B0CD8BE2560A66720028F2655FE457A242AC023BDA425A1AAF</vt:lpwstr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106;#WATER SUPPLY URBAN|28df1b5d-8f50-49f8-b50a-8bcbae67d2a4</vt:lpwstr>
  </property>
  <property fmtid="{D5CDD505-2E9C-101B-9397-08002B2CF9AE}" pid="7" name="Country">
    <vt:lpwstr>29;#Peru|c988f60b-81f1-4c24-8da7-d5473741c5b0</vt:lpwstr>
  </property>
  <property fmtid="{D5CDD505-2E9C-101B-9397-08002B2CF9AE}" pid="8" name="Fund IDB">
    <vt:lpwstr>115;#INF|474aab72-0205-4196-bca7-4b288939fcb3</vt:lpwstr>
  </property>
  <property fmtid="{D5CDD505-2E9C-101B-9397-08002B2CF9AE}" pid="9" name="_dlc_DocIdItemGuid">
    <vt:lpwstr>45a6b1b3-f505-4312-88ff-b7358b329618</vt:lpwstr>
  </property>
  <property fmtid="{D5CDD505-2E9C-101B-9397-08002B2CF9AE}" pid="10" name="Sector IDB">
    <vt:lpwstr>105;#WATER AND SANITATION|ba6b63cd-e402-47cb-9357-08149f7ce046</vt:lpwstr>
  </property>
  <property fmtid="{D5CDD505-2E9C-101B-9397-08002B2CF9AE}" pid="11" name="Function Operations IDB">
    <vt:lpwstr>10;#Project Administration|751f71fd-1433-4702-a2db-ff12a4e45594</vt:lpwstr>
  </property>
</Properties>
</file>