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36" activeTab="1"/>
  </bookViews>
  <sheets>
    <sheet name="Informações do Programa" sheetId="1" r:id="rId1"/>
    <sheet name="PA novembro 2017" sheetId="2" r:id="rId2"/>
    <sheet name="Folha anexa" sheetId="3" r:id="rId3"/>
    <sheet name="Plan1" sheetId="4" r:id="rId4"/>
  </sheets>
  <definedNames>
    <definedName name="_xlnm.Print_Area" localSheetId="2">'Folha anexa'!$A$1:$J$9</definedName>
    <definedName name="_xlnm.Print_Area" localSheetId="0">'Informações do Programa'!$A$1:$A$62</definedName>
    <definedName name="_xlnm.Print_Area" localSheetId="1">'PA novembro 2017'!$A$1:$M$93</definedName>
  </definedNames>
  <calcPr fullCalcOnLoad="1"/>
</workbook>
</file>

<file path=xl/sharedStrings.xml><?xml version="1.0" encoding="utf-8"?>
<sst xmlns="http://schemas.openxmlformats.org/spreadsheetml/2006/main" count="552" uniqueCount="362">
  <si>
    <t>Nº</t>
  </si>
  <si>
    <t>Descrição do Contrato</t>
  </si>
  <si>
    <t>Fonte</t>
  </si>
  <si>
    <t>BID</t>
  </si>
  <si>
    <t>Local</t>
  </si>
  <si>
    <t>Datas Estimadas</t>
  </si>
  <si>
    <t>Revisão</t>
  </si>
  <si>
    <t>(1)</t>
  </si>
  <si>
    <t>(2)</t>
  </si>
  <si>
    <t>Publicação</t>
  </si>
  <si>
    <t>Término</t>
  </si>
  <si>
    <t>Status</t>
  </si>
  <si>
    <t>(3)</t>
  </si>
  <si>
    <t>SBQC</t>
  </si>
  <si>
    <t>SUBTOTAL DE CONSULTORIA</t>
  </si>
  <si>
    <t>(%)</t>
  </si>
  <si>
    <t>P</t>
  </si>
  <si>
    <t>SUBTOTAL DE OBRAS</t>
  </si>
  <si>
    <t>BRASIL</t>
  </si>
  <si>
    <t>Anúncio</t>
  </si>
  <si>
    <t>Contrato</t>
  </si>
  <si>
    <t>1. SERVIÇOS DE CONSULTORIA</t>
  </si>
  <si>
    <t>3. BENS</t>
  </si>
  <si>
    <t>Comentário</t>
  </si>
  <si>
    <t xml:space="preserve">2. OBRAS </t>
  </si>
  <si>
    <t>SUBTOTAL DE  SERVIÇOS TÉCNICOS</t>
  </si>
  <si>
    <t>LPI</t>
  </si>
  <si>
    <t>Notas:</t>
  </si>
  <si>
    <t>(4)</t>
  </si>
  <si>
    <t>(5)</t>
  </si>
  <si>
    <t>(6)</t>
  </si>
  <si>
    <t>VALOR TOTAL</t>
  </si>
  <si>
    <t>EXA</t>
  </si>
  <si>
    <t>(7)</t>
  </si>
  <si>
    <t>(8)</t>
  </si>
  <si>
    <t>SUBTOTAL DE BENS</t>
  </si>
  <si>
    <t>PLANO DE AQUISIÇÕES (PA)</t>
  </si>
  <si>
    <t>Nº          Compon. Associado</t>
  </si>
  <si>
    <t>Custo Estimado                (US$ 1.000)</t>
  </si>
  <si>
    <t>Método de      Aquisição</t>
  </si>
  <si>
    <t>PERCENTUAL POR FONTE (%)</t>
  </si>
  <si>
    <t>1.1</t>
  </si>
  <si>
    <t>1.2</t>
  </si>
  <si>
    <t>2.3</t>
  </si>
  <si>
    <t>SBQ</t>
  </si>
  <si>
    <t>1.3</t>
  </si>
  <si>
    <t>1.5</t>
  </si>
  <si>
    <t>3.1</t>
  </si>
  <si>
    <t>1.6</t>
  </si>
  <si>
    <t>1.7</t>
  </si>
  <si>
    <t>1.8</t>
  </si>
  <si>
    <t>LIL</t>
  </si>
  <si>
    <t>1.9</t>
  </si>
  <si>
    <t>2.1</t>
  </si>
  <si>
    <t>2.2</t>
  </si>
  <si>
    <t>2.4</t>
  </si>
  <si>
    <t>2.5</t>
  </si>
  <si>
    <t>2.6</t>
  </si>
  <si>
    <t>2.2.1</t>
  </si>
  <si>
    <t>2.2.2</t>
  </si>
  <si>
    <t>2.2.3</t>
  </si>
  <si>
    <t>A</t>
  </si>
  <si>
    <t>1.10</t>
  </si>
  <si>
    <t>C</t>
  </si>
  <si>
    <r>
      <rPr>
        <b/>
        <sz val="12"/>
        <rFont val="Calibri"/>
        <family val="2"/>
      </rPr>
      <t>Métodos de Aquisição</t>
    </r>
    <r>
      <rPr>
        <sz val="12"/>
        <rFont val="Calibri"/>
        <family val="2"/>
      </rPr>
      <t>: (</t>
    </r>
    <r>
      <rPr>
        <b/>
        <sz val="12"/>
        <rFont val="Calibri"/>
        <family val="2"/>
      </rPr>
      <t>a) BID: LPI:</t>
    </r>
    <r>
      <rPr>
        <sz val="12"/>
        <rFont val="Calibri"/>
        <family val="2"/>
      </rPr>
      <t xml:space="preserve"> Licitação Pública Internacional; </t>
    </r>
    <r>
      <rPr>
        <b/>
        <sz val="12"/>
        <rFont val="Calibri"/>
        <family val="2"/>
      </rPr>
      <t>LPN:</t>
    </r>
    <r>
      <rPr>
        <sz val="12"/>
        <rFont val="Calibri"/>
        <family val="2"/>
      </rPr>
      <t xml:space="preserve"> Licitação Pública Nacional; </t>
    </r>
    <r>
      <rPr>
        <b/>
        <sz val="12"/>
        <rFont val="Calibri"/>
        <family val="2"/>
      </rPr>
      <t>CP:</t>
    </r>
    <r>
      <rPr>
        <sz val="12"/>
        <rFont val="Calibri"/>
        <family val="2"/>
      </rPr>
      <t xml:space="preserve"> Comparação de Preços; </t>
    </r>
    <r>
      <rPr>
        <b/>
        <sz val="12"/>
        <rFont val="Calibri"/>
        <family val="2"/>
      </rPr>
      <t>CD:</t>
    </r>
    <r>
      <rPr>
        <sz val="12"/>
        <rFont val="Calibri"/>
        <family val="2"/>
      </rPr>
      <t xml:space="preserve"> Contratação Direta; </t>
    </r>
    <r>
      <rPr>
        <b/>
        <sz val="12"/>
        <rFont val="Calibri"/>
        <family val="2"/>
      </rPr>
      <t>SBQC:</t>
    </r>
    <r>
      <rPr>
        <sz val="12"/>
        <rFont val="Calibri"/>
        <family val="2"/>
      </rPr>
      <t xml:space="preserve"> Seleção Baseada na Qualidade e Custo; </t>
    </r>
    <r>
      <rPr>
        <b/>
        <sz val="12"/>
        <rFont val="Calibri"/>
        <family val="2"/>
      </rPr>
      <t xml:space="preserve">SQC: </t>
    </r>
    <r>
      <rPr>
        <sz val="12"/>
        <rFont val="Calibri"/>
        <family val="2"/>
      </rPr>
      <t xml:space="preserve">Seleção Baseada nas Qualificações dos Consultores; </t>
    </r>
    <r>
      <rPr>
        <b/>
        <sz val="12"/>
        <rFont val="Calibri"/>
        <family val="2"/>
      </rPr>
      <t xml:space="preserve">SBMC: </t>
    </r>
    <r>
      <rPr>
        <sz val="12"/>
        <rFont val="Calibri"/>
        <family val="2"/>
      </rPr>
      <t xml:space="preserve">Seleção Baseada no Menor Custo; </t>
    </r>
    <r>
      <rPr>
        <b/>
        <sz val="12"/>
        <rFont val="Calibri"/>
        <family val="2"/>
      </rPr>
      <t xml:space="preserve">SBOF: </t>
    </r>
    <r>
      <rPr>
        <sz val="12"/>
        <rFont val="Calibri"/>
        <family val="2"/>
      </rPr>
      <t>Seleção Baseada em Orçamento Fixo;</t>
    </r>
    <r>
      <rPr>
        <b/>
        <sz val="12"/>
        <rFont val="Calibri"/>
        <family val="2"/>
      </rPr>
      <t xml:space="preserve"> SBQ</t>
    </r>
    <r>
      <rPr>
        <sz val="12"/>
        <rFont val="Calibri"/>
        <family val="2"/>
      </rPr>
      <t xml:space="preserve">: Seleção Baseada na Qualidade; </t>
    </r>
    <r>
      <rPr>
        <b/>
        <sz val="12"/>
        <rFont val="Calibri"/>
        <family val="2"/>
      </rPr>
      <t>CD:</t>
    </r>
    <r>
      <rPr>
        <sz val="12"/>
        <rFont val="Calibri"/>
        <family val="2"/>
      </rPr>
      <t xml:space="preserve"> Contratação Direta; </t>
    </r>
    <r>
      <rPr>
        <b/>
        <sz val="12"/>
        <rFont val="Calibri"/>
        <family val="2"/>
      </rPr>
      <t>CI:</t>
    </r>
    <r>
      <rPr>
        <sz val="12"/>
        <rFont val="Calibri"/>
        <family val="2"/>
      </rPr>
      <t xml:space="preserve"> Consultor Individual;</t>
    </r>
    <r>
      <rPr>
        <b/>
        <sz val="12"/>
        <rFont val="Calibri"/>
        <family val="2"/>
      </rPr>
      <t xml:space="preserve"> CV</t>
    </r>
    <r>
      <rPr>
        <sz val="12"/>
        <rFont val="Calibri"/>
        <family val="2"/>
      </rPr>
      <t>: Convênio. (</t>
    </r>
    <r>
      <rPr>
        <b/>
        <sz val="12"/>
        <rFont val="Calibri"/>
        <family val="2"/>
      </rPr>
      <t xml:space="preserve">b) Lei 8.666: C: </t>
    </r>
    <r>
      <rPr>
        <sz val="12"/>
        <rFont val="Calibri"/>
        <family val="2"/>
      </rPr>
      <t>Carta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 Convite; </t>
    </r>
    <r>
      <rPr>
        <b/>
        <sz val="12"/>
        <rFont val="Calibri"/>
        <family val="2"/>
      </rPr>
      <t>TP:</t>
    </r>
    <r>
      <rPr>
        <sz val="12"/>
        <rFont val="Calibri"/>
        <family val="2"/>
      </rPr>
      <t xml:space="preserve"> Tomada de Preço; </t>
    </r>
    <r>
      <rPr>
        <b/>
        <sz val="12"/>
        <rFont val="Calibri"/>
        <family val="2"/>
      </rPr>
      <t>CPN:</t>
    </r>
    <r>
      <rPr>
        <sz val="12"/>
        <rFont val="Calibri"/>
        <family val="2"/>
      </rPr>
      <t xml:space="preserve"> Concorrência Pública Nacional; </t>
    </r>
    <r>
      <rPr>
        <b/>
        <sz val="12"/>
        <rFont val="Calibri"/>
        <family val="2"/>
      </rPr>
      <t>PE:</t>
    </r>
    <r>
      <rPr>
        <sz val="12"/>
        <rFont val="Calibri"/>
        <family val="2"/>
      </rPr>
      <t xml:space="preserve"> Pregão Eletrônico; </t>
    </r>
    <r>
      <rPr>
        <b/>
        <sz val="12"/>
        <rFont val="Calibri"/>
        <family val="2"/>
      </rPr>
      <t>ARP:</t>
    </r>
    <r>
      <rPr>
        <sz val="12"/>
        <rFont val="Calibri"/>
        <family val="2"/>
      </rPr>
      <t xml:space="preserve"> Ata de Registro de Preços,</t>
    </r>
    <r>
      <rPr>
        <b/>
        <sz val="12"/>
        <rFont val="Calibri"/>
        <family val="2"/>
      </rPr>
      <t xml:space="preserve"> PP</t>
    </r>
    <r>
      <rPr>
        <sz val="12"/>
        <rFont val="Calibri"/>
        <family val="2"/>
      </rPr>
      <t xml:space="preserve">: Pregão Presencial, </t>
    </r>
    <r>
      <rPr>
        <b/>
        <sz val="12"/>
        <rFont val="Calibri"/>
        <family val="2"/>
      </rPr>
      <t>CD</t>
    </r>
    <r>
      <rPr>
        <sz val="12"/>
        <rFont val="Calibri"/>
        <family val="2"/>
      </rPr>
      <t xml:space="preserve">: Contratação Direta, </t>
    </r>
    <r>
      <rPr>
        <b/>
        <sz val="12"/>
        <rFont val="Calibri"/>
        <family val="2"/>
      </rPr>
      <t>CV</t>
    </r>
    <r>
      <rPr>
        <sz val="12"/>
        <rFont val="Calibri"/>
        <family val="2"/>
      </rPr>
      <t>: Convênio</t>
    </r>
  </si>
  <si>
    <r>
      <rPr>
        <b/>
        <sz val="12"/>
        <rFont val="Calibri"/>
        <family val="2"/>
      </rPr>
      <t>Histórico:</t>
    </r>
    <r>
      <rPr>
        <sz val="12"/>
        <rFont val="Calibri"/>
        <family val="2"/>
      </rPr>
      <t xml:space="preserve"> Manter no PA todas as aquisições adjudicadas e/ou canceladas</t>
    </r>
  </si>
  <si>
    <t>1.4</t>
  </si>
  <si>
    <t>1.11</t>
  </si>
  <si>
    <t>1.12</t>
  </si>
  <si>
    <t>1.13</t>
  </si>
  <si>
    <t>1.14</t>
  </si>
  <si>
    <t>1.1.4</t>
  </si>
  <si>
    <t>PRISM</t>
  </si>
  <si>
    <r>
      <rPr>
        <b/>
        <sz val="12"/>
        <rFont val="Calibri"/>
        <family val="2"/>
      </rPr>
      <t>Revisões BID</t>
    </r>
    <r>
      <rPr>
        <sz val="12"/>
        <rFont val="Calibri"/>
        <family val="2"/>
      </rPr>
      <t>: EXA = e</t>
    </r>
    <r>
      <rPr>
        <i/>
        <sz val="12"/>
        <rFont val="Calibri"/>
        <family val="2"/>
      </rPr>
      <t xml:space="preserve">x ante </t>
    </r>
    <r>
      <rPr>
        <sz val="12"/>
        <rFont val="Calibri"/>
        <family val="2"/>
      </rPr>
      <t>e EXP =</t>
    </r>
    <r>
      <rPr>
        <i/>
        <sz val="12"/>
        <rFont val="Calibri"/>
        <family val="2"/>
      </rPr>
      <t xml:space="preserve"> ex-post</t>
    </r>
  </si>
  <si>
    <r>
      <rPr>
        <b/>
        <sz val="12"/>
        <rFont val="Calibri"/>
        <family val="2"/>
      </rPr>
      <t>Status</t>
    </r>
    <r>
      <rPr>
        <sz val="12"/>
        <rFont val="Calibri"/>
        <family val="2"/>
      </rPr>
      <t>: Pendente (P); Em Processo (EP); Adjudicado/Contratado (A); Cancelado (C )</t>
    </r>
  </si>
  <si>
    <r>
      <rPr>
        <b/>
        <sz val="12"/>
        <rFont val="Calibri"/>
        <family val="2"/>
      </rPr>
      <t>Alterações:</t>
    </r>
    <r>
      <rPr>
        <sz val="12"/>
        <rFont val="Calibri"/>
        <family val="2"/>
      </rPr>
      <t xml:space="preserve"> Indicar em </t>
    </r>
    <r>
      <rPr>
        <sz val="12"/>
        <color indexed="10"/>
        <rFont val="Calibri"/>
        <family val="2"/>
      </rPr>
      <t>vermelho</t>
    </r>
    <r>
      <rPr>
        <sz val="12"/>
        <rFont val="Calibri"/>
        <family val="2"/>
      </rPr>
      <t xml:space="preserve"> as alterações feitas nas aquisições já constantes do PA</t>
    </r>
  </si>
  <si>
    <r>
      <rPr>
        <b/>
        <sz val="12"/>
        <rFont val="Calibri"/>
        <family val="2"/>
      </rPr>
      <t>Inclusões:</t>
    </r>
    <r>
      <rPr>
        <sz val="12"/>
        <rFont val="Calibri"/>
        <family val="2"/>
      </rPr>
      <t xml:space="preserve"> Indicar em </t>
    </r>
    <r>
      <rPr>
        <sz val="12"/>
        <color indexed="40"/>
        <rFont val="Calibri"/>
        <family val="2"/>
      </rPr>
      <t>azul</t>
    </r>
    <r>
      <rPr>
        <sz val="12"/>
        <rFont val="Calibri"/>
        <family val="2"/>
      </rPr>
      <t xml:space="preserve"> as aquisições agora incluídas no PA</t>
    </r>
  </si>
  <si>
    <r>
      <rPr>
        <b/>
        <sz val="12"/>
        <rFont val="Calibri"/>
        <family val="2"/>
      </rPr>
      <t>Cancelamentos:</t>
    </r>
    <r>
      <rPr>
        <sz val="12"/>
        <rFont val="Calibri"/>
        <family val="2"/>
      </rPr>
      <t xml:space="preserve"> indicar em </t>
    </r>
    <r>
      <rPr>
        <sz val="12"/>
        <color indexed="17"/>
        <rFont val="Calibri"/>
        <family val="2"/>
      </rPr>
      <t>verde</t>
    </r>
    <r>
      <rPr>
        <sz val="12"/>
        <rFont val="Calibri"/>
        <family val="2"/>
      </rPr>
      <t xml:space="preserve"> os cancelamentos das aquisições constantes do PA</t>
    </r>
  </si>
  <si>
    <r>
      <rPr>
        <b/>
        <sz val="12"/>
        <rFont val="Calibri"/>
        <family val="2"/>
      </rPr>
      <t>Folha Anexa</t>
    </r>
    <r>
      <rPr>
        <sz val="12"/>
        <rFont val="Calibri"/>
        <family val="2"/>
      </rPr>
      <t>: Fazer comentários complementares ou esclarecedores, quando necessário, em folha anexa</t>
    </r>
  </si>
  <si>
    <t>jul/16</t>
  </si>
  <si>
    <t>jan/17</t>
  </si>
  <si>
    <t>BANCO INTERAMERICANO DE DESENVOLVIMENTO</t>
  </si>
  <si>
    <t>PLANO DE AQUISIÇÕES</t>
  </si>
  <si>
    <t>Informação Geral</t>
  </si>
  <si>
    <t>País: Brasil</t>
  </si>
  <si>
    <t>A – Introdução</t>
  </si>
  <si>
    <t>B – O Plano de Aquisições</t>
  </si>
  <si>
    <t>O Plano de Aquisições será revisado anualmente no mês de novembro.</t>
  </si>
  <si>
    <t>C – Revisão por parte do Banco das Decisões em Matéria de Contratações</t>
  </si>
  <si>
    <t>D – Aquisições para o Projeto</t>
  </si>
  <si>
    <t>D.1 – Aquisição de Bens</t>
  </si>
  <si>
    <t>As LPN – Licitações Públicas Nacionais somente admitirão contratos com valor limite de US$ 5,0 milhões para bens e serviços diferentes da consultoria. Não haverá pré-qualificação.</t>
  </si>
  <si>
    <t>D.2 – Aquisições de Obras</t>
  </si>
  <si>
    <t>As LPN – Licitações Públicas Nacionais somente admitirão contratos com valor limite de US$ 25,0 milhões para obras. Não haverá pré-qualificação.</t>
  </si>
  <si>
    <t>D.3 – Aquisições de Serviços de Consultoria</t>
  </si>
  <si>
    <t>As LPN – Licitações Públicas Nacionais somente admitirão contratos com valor limite de US$ 200 mil para serviços de consultoria. Não haverá pré-qualificação.</t>
  </si>
  <si>
    <t>D.4 – Lista de Aquisições de Bens, Obras e Serviços de Consultoria</t>
  </si>
  <si>
    <t>FOLHA ANEXA</t>
  </si>
  <si>
    <t>Não há observações a apresentar nesta Folha anexa.</t>
  </si>
  <si>
    <t>Nos quadros apresentados em anexo estão listadas as licitações requeridas para a execução do Projeto.</t>
  </si>
  <si>
    <t>PROJETO RODOANEL MARIO COVAS - TRECHO NORTE</t>
  </si>
  <si>
    <t>Mutuário: Governo do Estado de São Paulo</t>
  </si>
  <si>
    <t>Executor: DERSA - Desenvolvimento Rodoviário S.A.</t>
  </si>
  <si>
    <t>Projeto: Projeto Rodoanel Mário Covas – Trecho Norte</t>
  </si>
  <si>
    <t>Número do Projeto: BR-L1296</t>
  </si>
  <si>
    <t>Número do Contrato de Empréstimo: 2618/OC-BR</t>
  </si>
  <si>
    <t>Data de aprovação do Projeto pela Diretoria Executiva: 08 de novembro de 2011</t>
  </si>
  <si>
    <t>Data da assinatura do Contrato de Empréstimo: 14 de junho de 2012</t>
  </si>
  <si>
    <t>Executor responsável pelo Plano de Aquisições: DERSA - Desenvolvimento Rodoviário S.A.</t>
  </si>
  <si>
    <t xml:space="preserve">                       Coordenador Geral da UCP-RTN</t>
  </si>
  <si>
    <t xml:space="preserve">                      Coordenador Técnico da UCP-RTN</t>
  </si>
  <si>
    <t>Endereço:  Rua Iaiá, 126 - Itaim Bibi</t>
  </si>
  <si>
    <t xml:space="preserve">                 CEP: 04542-906 - São Paulo - SP</t>
  </si>
  <si>
    <t xml:space="preserve">                 Portal: http//:www.dersa.sp.gov.br</t>
  </si>
  <si>
    <t>O Executor e o Banco determinaram que inicialmente todas as contratações serão revisadas “ex-ante”. Em casos específicos, ou durante o transcurso da execução, será avaliada a possibilidade de estabelecer o procedimento de revisão “ex-post”.</t>
  </si>
  <si>
    <r>
      <t>As contratações para o Projeto proposto serão realizadas de acordo com as “Políticas para a Aquisição de Bens e Contratação de Obras Financiados pelo Banco Interamericano de Desenvolvimento” (GN-2349-</t>
    </r>
    <r>
      <rPr>
        <sz val="11"/>
        <rFont val="Times New Roman"/>
        <family val="1"/>
      </rPr>
      <t>9</t>
    </r>
    <r>
      <rPr>
        <sz val="11"/>
        <color indexed="8"/>
        <rFont val="Times New Roman"/>
        <family val="1"/>
      </rPr>
      <t>), com as “Políticas para a Seleção e Contratação de Consultores Financiados pelo Banco Interamericano de Desenvolvimento” (GN-2350-9) e conforme estabelecido no Contrato de Empréstimo e no presente Plano de Aquisições.</t>
    </r>
  </si>
  <si>
    <t>Elétrica e Iluminação de Túneis</t>
  </si>
  <si>
    <t>Elétrica e Iluminação das Obras Complementares</t>
  </si>
  <si>
    <t>Recuperação de Edificações Afetadas pela Obra</t>
  </si>
  <si>
    <t>Plantio Compensatório</t>
  </si>
  <si>
    <t>Obras de Convênios com Prefeituras</t>
  </si>
  <si>
    <t>Equipamentos e Softwares para Sistemas de Gestão</t>
  </si>
  <si>
    <t>LPN</t>
  </si>
  <si>
    <t>EXP</t>
  </si>
  <si>
    <t>Projeto Rodoanel Mario Covas - Trecho Norte</t>
  </si>
  <si>
    <t>Contrato de Empréstimo: 2618/OC-BR</t>
  </si>
  <si>
    <t>Obras de Implantação (6 lotes de obras)</t>
  </si>
  <si>
    <t>fev/17</t>
  </si>
  <si>
    <t>A-6450
A-6451
A-6452
A-6453
A-6454
A-6455</t>
  </si>
  <si>
    <t>2.1.1
2.1.2
2.1.3
2.1.4
2.1.5
2.1.6</t>
  </si>
  <si>
    <t>2.1.7</t>
  </si>
  <si>
    <t>4.2.1</t>
  </si>
  <si>
    <t>3.6</t>
  </si>
  <si>
    <t>1.15</t>
  </si>
  <si>
    <t>1.16</t>
  </si>
  <si>
    <t>1.17</t>
  </si>
  <si>
    <t>1.18</t>
  </si>
  <si>
    <t>1.19</t>
  </si>
  <si>
    <t>1.20</t>
  </si>
  <si>
    <t>1.21</t>
  </si>
  <si>
    <t>Gerenciamento Geral (Apoio à UCP/BID)</t>
  </si>
  <si>
    <t>Apoio à Coordenação da Execução do Empreendimento</t>
  </si>
  <si>
    <t>Apoio à Coordenação das Ações Ambientais</t>
  </si>
  <si>
    <t>Publicação / Divulgação</t>
  </si>
  <si>
    <t>Avaliação de Imóveis para Desapropriação</t>
  </si>
  <si>
    <t>Cadastro de Imóveis para Desapropriação</t>
  </si>
  <si>
    <t>Auditoria Contábil do Projeto</t>
  </si>
  <si>
    <t>Redesenho da Estrutura Administrativa</t>
  </si>
  <si>
    <t>Serviços de Gerenciamento de Plantios Compensatórios e Resgate da Flora</t>
  </si>
  <si>
    <t>Monitoramento Ambiental da Qualidade da Água</t>
  </si>
  <si>
    <t>Resgate e Afugentamento da Fauna e Monitoramento</t>
  </si>
  <si>
    <t>Gerenciamento de Áreas Contaminadas</t>
  </si>
  <si>
    <t>Consultoria em Geologia e Geotecnia</t>
  </si>
  <si>
    <t>Avaliação das Condições Estruturais dos Imóveis</t>
  </si>
  <si>
    <t>Monitoramento da Tendência Demográfica</t>
  </si>
  <si>
    <t>Monitoramento da Dinâmica de Uso e Ocupação do Solo</t>
  </si>
  <si>
    <t>-</t>
  </si>
  <si>
    <t>Cancelado</t>
  </si>
  <si>
    <t>CD</t>
  </si>
  <si>
    <t>out/16</t>
  </si>
  <si>
    <t>21/out/11</t>
  </si>
  <si>
    <t>05/dez/11</t>
  </si>
  <si>
    <t>23/dez/13</t>
  </si>
  <si>
    <t>26/jan/12</t>
  </si>
  <si>
    <t>18/abr/12</t>
  </si>
  <si>
    <t>19/abr/12</t>
  </si>
  <si>
    <t>17/fev/12</t>
  </si>
  <si>
    <t>31/jan/12</t>
  </si>
  <si>
    <t>05/out/12</t>
  </si>
  <si>
    <t>24/ago/12</t>
  </si>
  <si>
    <t>10/ago/12</t>
  </si>
  <si>
    <t>26/dez/12</t>
  </si>
  <si>
    <t>04/ago/14</t>
  </si>
  <si>
    <t>dez/17</t>
  </si>
  <si>
    <t>A-9740</t>
  </si>
  <si>
    <t>A-9876</t>
  </si>
  <si>
    <t>A-9812</t>
  </si>
  <si>
    <t>A-9816
A-9814</t>
  </si>
  <si>
    <t>BR-10670</t>
  </si>
  <si>
    <t>Detalhamento Executivo do Projeto de Engenharia / A.T.O. (6 Lotes)</t>
  </si>
  <si>
    <t>A-9901
A-9902
A-9903
A-9904
A-9905
A-9913</t>
  </si>
  <si>
    <t>Supervisão Técnica de Obras (6 Lotes)</t>
  </si>
  <si>
    <t>A-10130
A-10132
A-10133
A-10134
A-10135
A-10136</t>
  </si>
  <si>
    <t>Supervisão Ambiental (6 Lotes)</t>
  </si>
  <si>
    <t>A-10137
A-10138
A-10139
A-10140
A-10141
A-10142</t>
  </si>
  <si>
    <t>1.2.2</t>
  </si>
  <si>
    <t>1.2.3</t>
  </si>
  <si>
    <t>1.2.4</t>
  </si>
  <si>
    <t>1.2.5
1.2.6</t>
  </si>
  <si>
    <t>Apoio à Coordenação das Ações Sociais (2 Lotes)</t>
  </si>
  <si>
    <t>Apoio à Coordenação das Ações Sociais - complemento (2 Lotes)</t>
  </si>
  <si>
    <t>1.2.7
1.2.8</t>
  </si>
  <si>
    <t>1.1.2.1
1.1.2.2
1.1.2.3
1.1.2.4
1.1.2.5
1.1.2.6</t>
  </si>
  <si>
    <t>2.3.1
2.3.2
2.3.3
2.3.4
2.3.5
2.3.6</t>
  </si>
  <si>
    <t>2.4.1
2.4.2
2.4.3
2.4.4
2.4.5
2.4.6</t>
  </si>
  <si>
    <t>1.1.7.2</t>
  </si>
  <si>
    <t>1.1.7.1</t>
  </si>
  <si>
    <t>1.3.1</t>
  </si>
  <si>
    <t>4.2.5</t>
  </si>
  <si>
    <t>4.2.6</t>
  </si>
  <si>
    <t>4.2.7</t>
  </si>
  <si>
    <t>4.2.8</t>
  </si>
  <si>
    <t>4.2.2.1</t>
  </si>
  <si>
    <t>4.2.2.2</t>
  </si>
  <si>
    <t>1.1.6.2</t>
  </si>
  <si>
    <t>1.1.6.1</t>
  </si>
  <si>
    <t>fev/13</t>
  </si>
  <si>
    <t>CPN</t>
  </si>
  <si>
    <t>O Plano de Aquisições do Projeto Rodoanel Mario Covas, que cobre o período de setembro de 2011 a junho de 2017, foi acordado entre o Banco e a DERSA - Desenvolvimento Rodoviário S.A.</t>
  </si>
  <si>
    <t>4. SERVIÇOS TÉCNICOS (Serviços que não são de Consultoria)</t>
  </si>
  <si>
    <t>1.22</t>
  </si>
  <si>
    <t>Avaliação Técnica do Acidente Ocorrido no Túnel 501</t>
  </si>
  <si>
    <t>1.1.7.3</t>
  </si>
  <si>
    <t>EP</t>
  </si>
  <si>
    <t>1.23</t>
  </si>
  <si>
    <t>1.2.9</t>
  </si>
  <si>
    <t>jun/18</t>
  </si>
  <si>
    <t>Apoio à Coordenação das Ações Sociais</t>
  </si>
  <si>
    <t>mar/16</t>
  </si>
  <si>
    <t>15/set/11</t>
  </si>
  <si>
    <t>1.24</t>
  </si>
  <si>
    <t>1.1.7.4</t>
  </si>
  <si>
    <t>Praça de Pedágio - CCR</t>
  </si>
  <si>
    <t xml:space="preserve">Cerca / Portaria Sabesp </t>
  </si>
  <si>
    <t>Polícia Federal e BSO - Lote 4</t>
  </si>
  <si>
    <t>2.7</t>
  </si>
  <si>
    <t>2.8</t>
  </si>
  <si>
    <t>2.9</t>
  </si>
  <si>
    <t>2.10</t>
  </si>
  <si>
    <t>2.2.2.2</t>
  </si>
  <si>
    <t>2.2.2.3</t>
  </si>
  <si>
    <t>2.2.2.4</t>
  </si>
  <si>
    <t xml:space="preserve">Adutora - 2 de 300mm Av. Benjamin Hunnicutt </t>
  </si>
  <si>
    <t>Remanejamento Adutora SABESP - Av. Sezefredo</t>
  </si>
  <si>
    <t>Remanejamento Adutora SAEE - Sitio da Candinha</t>
  </si>
  <si>
    <t>Remanejamento Adutora SAEE - Acesso Aeroporto</t>
  </si>
  <si>
    <t>2.11</t>
  </si>
  <si>
    <t>2.12</t>
  </si>
  <si>
    <t>2.13</t>
  </si>
  <si>
    <t>2.14</t>
  </si>
  <si>
    <t>2.2.4.1.3</t>
  </si>
  <si>
    <t>2.2.4.1.4</t>
  </si>
  <si>
    <t>2.2.4.1.5</t>
  </si>
  <si>
    <t>2.2.4.1.6</t>
  </si>
  <si>
    <t>2.2.4.1.7</t>
  </si>
  <si>
    <t xml:space="preserve">Implantação de sinalizadores nos linhões CETEP / Furnas </t>
  </si>
  <si>
    <t>2.15</t>
  </si>
  <si>
    <t>2.2.4.2.4</t>
  </si>
  <si>
    <t>Remanejamento Fibra Óptica-Fernão Dias - L04</t>
  </si>
  <si>
    <t>Remanejamento Telefonia</t>
  </si>
  <si>
    <t>2.2.4.3.2</t>
  </si>
  <si>
    <t>2.2.4.3.3</t>
  </si>
  <si>
    <t>2.16</t>
  </si>
  <si>
    <t>2.17</t>
  </si>
  <si>
    <t>1.25</t>
  </si>
  <si>
    <t>1.2.10</t>
  </si>
  <si>
    <t>10/out/15</t>
  </si>
  <si>
    <t>26/out/15</t>
  </si>
  <si>
    <t>22/out/15</t>
  </si>
  <si>
    <t>TP</t>
  </si>
  <si>
    <t>jul/17</t>
  </si>
  <si>
    <t>fev/16</t>
  </si>
  <si>
    <t>1.26</t>
  </si>
  <si>
    <t>Cadastro dos Imóveis para Desapropriação</t>
  </si>
  <si>
    <t>1.1.6.3</t>
  </si>
  <si>
    <t xml:space="preserve">Laudos da Avaliação Estrutural de Imóveis </t>
  </si>
  <si>
    <t xml:space="preserve">                      - Nilton Liza</t>
  </si>
  <si>
    <t xml:space="preserve">                 e-mail: Nilton.Liza@dersa.sp.gov.br</t>
  </si>
  <si>
    <t>27/jul/15</t>
  </si>
  <si>
    <t>10/mai/16</t>
  </si>
  <si>
    <t>27/jan/16</t>
  </si>
  <si>
    <t>02/mar/16</t>
  </si>
  <si>
    <t>22/dez/15</t>
  </si>
  <si>
    <t>mai/17</t>
  </si>
  <si>
    <t>mai/18</t>
  </si>
  <si>
    <t>07/out/16</t>
  </si>
  <si>
    <t>1.27</t>
  </si>
  <si>
    <t>Monitoramento da Fauna Silvestre</t>
  </si>
  <si>
    <t>1.28</t>
  </si>
  <si>
    <t xml:space="preserve">Plano Museológico Institucional e Executivo </t>
  </si>
  <si>
    <t>4.2.9</t>
  </si>
  <si>
    <t>4.2.10</t>
  </si>
  <si>
    <t>SQC</t>
  </si>
  <si>
    <t>4.1</t>
  </si>
  <si>
    <t>Coleta e Análise de Amostras de Água Superficial</t>
  </si>
  <si>
    <t>4.2.11</t>
  </si>
  <si>
    <t>CP</t>
  </si>
  <si>
    <t>4.2</t>
  </si>
  <si>
    <t>Monitoramento de Ruidos nas Frentes de Obras</t>
  </si>
  <si>
    <t>4.2.12</t>
  </si>
  <si>
    <t>BR-11478</t>
  </si>
  <si>
    <t>jan/18</t>
  </si>
  <si>
    <t>08/abr/19</t>
  </si>
  <si>
    <t>22/abr/19</t>
  </si>
  <si>
    <t>05/fev/17
05/nov/15</t>
  </si>
  <si>
    <t>22/out/17</t>
  </si>
  <si>
    <t>14/dez/16</t>
  </si>
  <si>
    <t>22/jun/18
12/fev/18
12/jul/18
12/jul/18
12/jul/18
21/nov/18</t>
  </si>
  <si>
    <t>22/jun/18
22/jan/18
22/jun/18
22/jun/18
22/jun/18
22/nov/18</t>
  </si>
  <si>
    <t>set/18</t>
  </si>
  <si>
    <t>21/jan/18</t>
  </si>
  <si>
    <t>fev/18</t>
  </si>
  <si>
    <t>abr/17</t>
  </si>
  <si>
    <t>nov/17</t>
  </si>
  <si>
    <t>04/mai/17</t>
  </si>
  <si>
    <t>ago/16</t>
  </si>
  <si>
    <t>1.29</t>
  </si>
  <si>
    <t>abr/18</t>
  </si>
  <si>
    <t>28/jul/2017</t>
  </si>
  <si>
    <t>28/fev/19</t>
  </si>
  <si>
    <t xml:space="preserve">                 Tel: (55 11) 3702-8227</t>
  </si>
  <si>
    <r>
      <t xml:space="preserve">Responsável:  </t>
    </r>
    <r>
      <rPr>
        <b/>
        <sz val="12"/>
        <color indexed="8"/>
        <rFont val="Times New Roman"/>
        <family val="1"/>
      </rPr>
      <t>- Benjamim Venâncio de Melo Júnior</t>
    </r>
  </si>
  <si>
    <t>19/mar/19</t>
  </si>
  <si>
    <t>25/mar/18
25/mar/18
25/mar/18
25/mar/18
25/mar/18
25/ago/18</t>
  </si>
  <si>
    <t>30/mai/19</t>
  </si>
  <si>
    <t>25/abr/18</t>
  </si>
  <si>
    <t>1.1.7.5</t>
  </si>
  <si>
    <t>22/mai/17</t>
  </si>
  <si>
    <t>14/nov/18</t>
  </si>
  <si>
    <t>22/abr/18</t>
  </si>
  <si>
    <t>22/abr/17</t>
  </si>
  <si>
    <r>
      <rPr>
        <sz val="10"/>
        <rFont val="Calibri"/>
        <family val="2"/>
      </rPr>
      <t>25/mar/18</t>
    </r>
    <r>
      <rPr>
        <sz val="10"/>
        <color indexed="10"/>
        <rFont val="Calibri"/>
        <family val="2"/>
      </rPr>
      <t xml:space="preserve">
25/mar/18
</t>
    </r>
    <r>
      <rPr>
        <sz val="10"/>
        <rFont val="Calibri"/>
        <family val="2"/>
      </rPr>
      <t>25/mar/18</t>
    </r>
    <r>
      <rPr>
        <sz val="10"/>
        <color indexed="10"/>
        <rFont val="Calibri"/>
        <family val="2"/>
      </rPr>
      <t xml:space="preserve">
</t>
    </r>
    <r>
      <rPr>
        <sz val="10"/>
        <rFont val="Calibri"/>
        <family val="2"/>
      </rPr>
      <t>25/mar/18</t>
    </r>
    <r>
      <rPr>
        <sz val="10"/>
        <color indexed="10"/>
        <rFont val="Calibri"/>
        <family val="2"/>
      </rPr>
      <t xml:space="preserve">
</t>
    </r>
    <r>
      <rPr>
        <sz val="10"/>
        <rFont val="Calibri"/>
        <family val="2"/>
      </rPr>
      <t>25/mar/18</t>
    </r>
    <r>
      <rPr>
        <sz val="10"/>
        <color indexed="10"/>
        <rFont val="Calibri"/>
        <family val="2"/>
      </rPr>
      <t xml:space="preserve">
</t>
    </r>
    <r>
      <rPr>
        <sz val="10"/>
        <rFont val="Calibri"/>
        <family val="2"/>
      </rPr>
      <t>25/ago/18</t>
    </r>
  </si>
  <si>
    <t>20/out/16</t>
  </si>
  <si>
    <t>13/dez/17</t>
  </si>
  <si>
    <t>30/dez/16</t>
  </si>
  <si>
    <t>12/dez/17</t>
  </si>
  <si>
    <t>Remanejamento Esgoto (Estrada Guarulhos Nazare-Acesso Aeroporto)</t>
  </si>
  <si>
    <t>20/dez/16</t>
  </si>
  <si>
    <t>13/jun/17</t>
  </si>
  <si>
    <t>25/out/19</t>
  </si>
  <si>
    <t>17/ago/17</t>
  </si>
  <si>
    <t>20/jun/20</t>
  </si>
  <si>
    <t>1.30</t>
  </si>
  <si>
    <t>1.31</t>
  </si>
  <si>
    <t>1.32</t>
  </si>
  <si>
    <t>1.33</t>
  </si>
  <si>
    <t>1.3.2</t>
  </si>
  <si>
    <t>mar/20</t>
  </si>
  <si>
    <t>08/mar/17</t>
  </si>
  <si>
    <t>26/ago/17</t>
  </si>
  <si>
    <t>20/jun/18</t>
  </si>
  <si>
    <t>jun/19</t>
  </si>
  <si>
    <t>22/mar/17</t>
  </si>
  <si>
    <t>20/mar/20</t>
  </si>
  <si>
    <t>nov/18</t>
  </si>
  <si>
    <t>jul/18</t>
  </si>
  <si>
    <t>2.18</t>
  </si>
  <si>
    <t>13/set/13</t>
  </si>
  <si>
    <t>08/dez/16</t>
  </si>
  <si>
    <t>Remanejamento rede metálica/ótica telefonia</t>
  </si>
  <si>
    <t>2.2.4.3.1</t>
  </si>
  <si>
    <t>NOVEMBRO DE 2017</t>
  </si>
  <si>
    <t xml:space="preserve">                       Diretor Financeiro</t>
  </si>
  <si>
    <t>Atualização Nº: 08</t>
  </si>
  <si>
    <t>Atualizado em:  novembro/2017</t>
  </si>
  <si>
    <t>Atualizado por: Nilton Liza</t>
  </si>
  <si>
    <t>mar/18</t>
  </si>
  <si>
    <t>dez/18</t>
  </si>
  <si>
    <t>22/ago/17</t>
  </si>
  <si>
    <t>20/jan/20</t>
  </si>
  <si>
    <t>Data estimada para o último desembolso: 14 de junho de 2019</t>
  </si>
  <si>
    <t>SN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</si>
</sst>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mmm\-yy;@"/>
    <numFmt numFmtId="173" formatCode="0.000"/>
    <numFmt numFmtId="174" formatCode="[$-416]dddd\,\ d&quot; de &quot;mmmm&quot; de &quot;yyyy"/>
    <numFmt numFmtId="175" formatCode="[$-416]d\-mmm\-yy;@"/>
    <numFmt numFmtId="176" formatCode="[$-416]dd\-mmm\-yy;@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4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30"/>
      <name val="Calibri"/>
      <family val="2"/>
    </font>
    <font>
      <sz val="8"/>
      <name val="Calibri"/>
      <family val="2"/>
    </font>
    <font>
      <sz val="10"/>
      <color indexed="40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Calibri"/>
      <family val="2"/>
    </font>
    <font>
      <sz val="10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rgb="FF0070C0"/>
      <name val="Calibri"/>
      <family val="2"/>
    </font>
    <font>
      <sz val="10"/>
      <color rgb="FF00B0F0"/>
      <name val="Calibri"/>
      <family val="2"/>
    </font>
    <font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hair"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/>
      <bottom/>
    </border>
    <border>
      <left style="thin"/>
      <right style="thin">
        <color theme="0"/>
      </right>
      <top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 style="thin"/>
      <top/>
      <bottom/>
    </border>
    <border>
      <left/>
      <right/>
      <top style="thin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/>
      <top style="medium"/>
      <bottom style="thin">
        <color theme="0"/>
      </bottom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66">
    <xf numFmtId="0" fontId="0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 horizontal="left" vertical="center"/>
    </xf>
    <xf numFmtId="172" fontId="30" fillId="0" borderId="10" xfId="0" applyNumberFormat="1" applyFont="1" applyBorder="1" applyAlignment="1">
      <alignment horizontal="center"/>
    </xf>
    <xf numFmtId="49" fontId="30" fillId="0" borderId="12" xfId="0" applyNumberFormat="1" applyFont="1" applyBorder="1" applyAlignment="1">
      <alignment horizontal="center"/>
    </xf>
    <xf numFmtId="172" fontId="30" fillId="0" borderId="12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2" fontId="32" fillId="0" borderId="0" xfId="0" applyNumberFormat="1" applyFont="1" applyAlignment="1">
      <alignment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1" fontId="59" fillId="0" borderId="16" xfId="0" applyNumberFormat="1" applyFont="1" applyBorder="1" applyAlignment="1">
      <alignment horizontal="center" vertical="center"/>
    </xf>
    <xf numFmtId="1" fontId="59" fillId="0" borderId="15" xfId="0" applyNumberFormat="1" applyFont="1" applyBorder="1" applyAlignment="1">
      <alignment horizontal="center" vertical="center"/>
    </xf>
    <xf numFmtId="0" fontId="59" fillId="0" borderId="11" xfId="0" applyFont="1" applyBorder="1" applyAlignment="1">
      <alignment horizontal="left" vertical="center"/>
    </xf>
    <xf numFmtId="0" fontId="60" fillId="0" borderId="11" xfId="0" applyFont="1" applyBorder="1" applyAlignment="1">
      <alignment horizontal="left" vertical="center"/>
    </xf>
    <xf numFmtId="0" fontId="60" fillId="0" borderId="10" xfId="0" applyFont="1" applyBorder="1" applyAlignment="1">
      <alignment vertical="center"/>
    </xf>
    <xf numFmtId="1" fontId="12" fillId="0" borderId="13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1" fontId="12" fillId="0" borderId="16" xfId="0" applyNumberFormat="1" applyFont="1" applyBorder="1" applyAlignment="1">
      <alignment horizontal="center" vertical="center"/>
    </xf>
    <xf numFmtId="1" fontId="12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3" fontId="30" fillId="0" borderId="17" xfId="0" applyNumberFormat="1" applyFont="1" applyBorder="1" applyAlignment="1">
      <alignment horizontal="center" vertical="center"/>
    </xf>
    <xf numFmtId="3" fontId="30" fillId="0" borderId="17" xfId="0" applyNumberFormat="1" applyFont="1" applyBorder="1" applyAlignment="1">
      <alignment horizontal="center"/>
    </xf>
    <xf numFmtId="3" fontId="30" fillId="0" borderId="12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59" fillId="0" borderId="16" xfId="0" applyNumberFormat="1" applyFont="1" applyBorder="1" applyAlignment="1">
      <alignment horizontal="center" vertical="center"/>
    </xf>
    <xf numFmtId="49" fontId="59" fillId="0" borderId="15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60" fillId="0" borderId="16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60" fillId="0" borderId="14" xfId="0" applyNumberFormat="1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left" vertical="center" indent="9"/>
    </xf>
    <xf numFmtId="0" fontId="62" fillId="0" borderId="0" xfId="0" applyFont="1" applyAlignment="1">
      <alignment horizontal="justify" vertical="center"/>
    </xf>
    <xf numFmtId="0" fontId="63" fillId="0" borderId="0" xfId="0" applyFont="1" applyAlignment="1">
      <alignment horizontal="left" vertical="center" indent="9"/>
    </xf>
    <xf numFmtId="0" fontId="62" fillId="0" borderId="0" xfId="0" applyFont="1" applyAlignment="1">
      <alignment horizontal="left" vertical="center"/>
    </xf>
    <xf numFmtId="0" fontId="57" fillId="0" borderId="0" xfId="0" applyFont="1" applyAlignment="1">
      <alignment/>
    </xf>
    <xf numFmtId="0" fontId="64" fillId="33" borderId="0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64" fillId="33" borderId="0" xfId="0" applyNumberFormat="1" applyFont="1" applyFill="1" applyBorder="1" applyAlignment="1">
      <alignment horizontal="justify" wrapText="1"/>
    </xf>
    <xf numFmtId="0" fontId="11" fillId="33" borderId="0" xfId="0" applyFont="1" applyFill="1" applyBorder="1" applyAlignment="1">
      <alignment horizontal="justify" wrapText="1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59" fillId="0" borderId="16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67" fillId="0" borderId="18" xfId="0" applyFont="1" applyBorder="1" applyAlignment="1">
      <alignment horizontal="left" vertical="center" wrapText="1"/>
    </xf>
    <xf numFmtId="3" fontId="12" fillId="0" borderId="18" xfId="0" applyNumberFormat="1" applyFont="1" applyBorder="1" applyAlignment="1">
      <alignment horizontal="center" vertical="center" wrapText="1"/>
    </xf>
    <xf numFmtId="0" fontId="67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0" fontId="68" fillId="0" borderId="11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left" wrapText="1"/>
    </xf>
    <xf numFmtId="0" fontId="65" fillId="33" borderId="0" xfId="0" applyFont="1" applyFill="1" applyBorder="1" applyAlignment="1">
      <alignment horizontal="justify" wrapText="1"/>
    </xf>
    <xf numFmtId="0" fontId="64" fillId="33" borderId="0" xfId="0" applyFont="1" applyFill="1" applyBorder="1" applyAlignment="1">
      <alignment horizontal="justify" wrapText="1"/>
    </xf>
    <xf numFmtId="3" fontId="59" fillId="0" borderId="11" xfId="0" applyNumberFormat="1" applyFont="1" applyBorder="1" applyAlignment="1">
      <alignment horizontal="center" vertical="center" wrapText="1"/>
    </xf>
    <xf numFmtId="0" fontId="65" fillId="33" borderId="0" xfId="0" applyFont="1" applyFill="1" applyBorder="1" applyAlignment="1">
      <alignment wrapText="1"/>
    </xf>
    <xf numFmtId="0" fontId="65" fillId="33" borderId="0" xfId="0" applyFont="1" applyFill="1" applyBorder="1" applyAlignment="1">
      <alignment horizontal="center" wrapText="1"/>
    </xf>
    <xf numFmtId="0" fontId="65" fillId="33" borderId="0" xfId="0" applyFont="1" applyFill="1" applyBorder="1" applyAlignment="1">
      <alignment horizontal="left" wrapText="1"/>
    </xf>
    <xf numFmtId="0" fontId="30" fillId="0" borderId="1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0" fillId="0" borderId="19" xfId="0" applyFont="1" applyBorder="1" applyAlignment="1">
      <alignment/>
    </xf>
    <xf numFmtId="172" fontId="40" fillId="0" borderId="19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4" fillId="0" borderId="19" xfId="0" applyFont="1" applyBorder="1" applyAlignment="1">
      <alignment vertical="top"/>
    </xf>
    <xf numFmtId="0" fontId="32" fillId="0" borderId="19" xfId="0" applyFont="1" applyBorder="1" applyAlignment="1">
      <alignment/>
    </xf>
    <xf numFmtId="172" fontId="32" fillId="0" borderId="19" xfId="0" applyNumberFormat="1" applyFont="1" applyBorder="1" applyAlignment="1">
      <alignment/>
    </xf>
    <xf numFmtId="0" fontId="40" fillId="0" borderId="19" xfId="0" applyFont="1" applyBorder="1" applyAlignment="1">
      <alignment vertical="top"/>
    </xf>
    <xf numFmtId="49" fontId="40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/>
    </xf>
    <xf numFmtId="0" fontId="40" fillId="0" borderId="23" xfId="0" applyFont="1" applyBorder="1" applyAlignment="1">
      <alignment/>
    </xf>
    <xf numFmtId="0" fontId="32" fillId="0" borderId="23" xfId="0" applyFont="1" applyBorder="1" applyAlignment="1">
      <alignment/>
    </xf>
    <xf numFmtId="0" fontId="32" fillId="0" borderId="22" xfId="0" applyFont="1" applyBorder="1" applyAlignment="1">
      <alignment/>
    </xf>
    <xf numFmtId="0" fontId="32" fillId="0" borderId="24" xfId="0" applyFont="1" applyBorder="1" applyAlignment="1">
      <alignment/>
    </xf>
    <xf numFmtId="0" fontId="32" fillId="0" borderId="25" xfId="0" applyFont="1" applyBorder="1" applyAlignment="1">
      <alignment/>
    </xf>
    <xf numFmtId="172" fontId="32" fillId="0" borderId="25" xfId="0" applyNumberFormat="1" applyFont="1" applyBorder="1" applyAlignment="1">
      <alignment/>
    </xf>
    <xf numFmtId="0" fontId="32" fillId="0" borderId="26" xfId="0" applyFont="1" applyBorder="1" applyAlignment="1">
      <alignment/>
    </xf>
    <xf numFmtId="0" fontId="68" fillId="0" borderId="14" xfId="0" applyFont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3" fontId="60" fillId="0" borderId="11" xfId="0" applyNumberFormat="1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/>
    </xf>
    <xf numFmtId="49" fontId="60" fillId="0" borderId="11" xfId="0" applyNumberFormat="1" applyFont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12" fillId="0" borderId="16" xfId="0" applyFont="1" applyFill="1" applyBorder="1" applyAlignment="1">
      <alignment horizontal="center" vertical="center"/>
    </xf>
    <xf numFmtId="49" fontId="60" fillId="0" borderId="15" xfId="0" applyNumberFormat="1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4" xfId="0" applyFont="1" applyBorder="1" applyAlignment="1">
      <alignment vertical="center" wrapText="1"/>
    </xf>
    <xf numFmtId="3" fontId="59" fillId="33" borderId="11" xfId="0" applyNumberFormat="1" applyFont="1" applyFill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/>
    </xf>
    <xf numFmtId="1" fontId="59" fillId="0" borderId="14" xfId="0" applyNumberFormat="1" applyFont="1" applyBorder="1" applyAlignment="1">
      <alignment horizontal="center" vertical="center"/>
    </xf>
    <xf numFmtId="1" fontId="59" fillId="0" borderId="11" xfId="0" applyNumberFormat="1" applyFont="1" applyBorder="1" applyAlignment="1">
      <alignment horizontal="center" vertical="center"/>
    </xf>
    <xf numFmtId="49" fontId="59" fillId="33" borderId="14" xfId="0" applyNumberFormat="1" applyFont="1" applyFill="1" applyBorder="1" applyAlignment="1">
      <alignment horizontal="center" vertical="center"/>
    </xf>
    <xf numFmtId="49" fontId="59" fillId="33" borderId="11" xfId="0" applyNumberFormat="1" applyFont="1" applyFill="1" applyBorder="1" applyAlignment="1">
      <alignment horizontal="center" vertical="center"/>
    </xf>
    <xf numFmtId="49" fontId="60" fillId="33" borderId="11" xfId="0" applyNumberFormat="1" applyFont="1" applyFill="1" applyBorder="1" applyAlignment="1">
      <alignment horizontal="center" vertical="center"/>
    </xf>
    <xf numFmtId="3" fontId="59" fillId="0" borderId="11" xfId="0" applyNumberFormat="1" applyFont="1" applyFill="1" applyBorder="1" applyAlignment="1">
      <alignment horizontal="center" vertical="center" wrapText="1"/>
    </xf>
    <xf numFmtId="49" fontId="59" fillId="0" borderId="11" xfId="0" applyNumberFormat="1" applyFont="1" applyBorder="1" applyAlignment="1">
      <alignment horizontal="center" vertical="center"/>
    </xf>
    <xf numFmtId="3" fontId="12" fillId="33" borderId="11" xfId="0" applyNumberFormat="1" applyFont="1" applyFill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49" fontId="60" fillId="0" borderId="14" xfId="0" applyNumberFormat="1" applyFont="1" applyFill="1" applyBorder="1" applyAlignment="1">
      <alignment horizontal="center" vertical="center"/>
    </xf>
    <xf numFmtId="49" fontId="60" fillId="0" borderId="11" xfId="0" applyNumberFormat="1" applyFont="1" applyFill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27" xfId="0" applyFont="1" applyBorder="1" applyAlignment="1">
      <alignment horizontal="left" vertical="center"/>
    </xf>
    <xf numFmtId="0" fontId="69" fillId="0" borderId="11" xfId="0" applyFont="1" applyBorder="1" applyAlignment="1">
      <alignment horizontal="left" vertical="center"/>
    </xf>
    <xf numFmtId="0" fontId="59" fillId="0" borderId="11" xfId="0" applyFont="1" applyBorder="1" applyAlignment="1">
      <alignment horizontal="left" vertical="center" wrapText="1"/>
    </xf>
    <xf numFmtId="49" fontId="59" fillId="0" borderId="14" xfId="0" applyNumberFormat="1" applyFont="1" applyBorder="1" applyAlignment="1">
      <alignment horizontal="center" vertical="center"/>
    </xf>
    <xf numFmtId="49" fontId="59" fillId="0" borderId="14" xfId="0" applyNumberFormat="1" applyFont="1" applyFill="1" applyBorder="1" applyAlignment="1">
      <alignment horizontal="center" vertical="center"/>
    </xf>
    <xf numFmtId="49" fontId="59" fillId="0" borderId="11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67" fillId="0" borderId="27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67" fillId="0" borderId="27" xfId="0" applyFont="1" applyFill="1" applyBorder="1" applyAlignment="1">
      <alignment horizontal="center" wrapText="1"/>
    </xf>
    <xf numFmtId="1" fontId="12" fillId="0" borderId="28" xfId="0" applyNumberFormat="1" applyFont="1" applyFill="1" applyBorder="1" applyAlignment="1">
      <alignment horizontal="center"/>
    </xf>
    <xf numFmtId="1" fontId="12" fillId="0" borderId="18" xfId="0" applyNumberFormat="1" applyFont="1" applyFill="1" applyBorder="1" applyAlignment="1">
      <alignment horizontal="center"/>
    </xf>
    <xf numFmtId="49" fontId="60" fillId="0" borderId="14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 vertical="center"/>
    </xf>
    <xf numFmtId="49" fontId="60" fillId="0" borderId="18" xfId="0" applyNumberFormat="1" applyFont="1" applyFill="1" applyBorder="1" applyAlignment="1">
      <alignment horizontal="center"/>
    </xf>
    <xf numFmtId="0" fontId="60" fillId="0" borderId="11" xfId="0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16" xfId="0" applyFont="1" applyBorder="1" applyAlignment="1">
      <alignment vertical="center" wrapText="1"/>
    </xf>
    <xf numFmtId="3" fontId="68" fillId="0" borderId="11" xfId="0" applyNumberFormat="1" applyFont="1" applyFill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/>
    </xf>
    <xf numFmtId="1" fontId="68" fillId="0" borderId="16" xfId="0" applyNumberFormat="1" applyFont="1" applyBorder="1" applyAlignment="1">
      <alignment horizontal="center" vertical="center"/>
    </xf>
    <xf numFmtId="1" fontId="68" fillId="0" borderId="15" xfId="0" applyNumberFormat="1" applyFont="1" applyBorder="1" applyAlignment="1">
      <alignment horizontal="center" vertical="center"/>
    </xf>
    <xf numFmtId="49" fontId="68" fillId="0" borderId="16" xfId="0" applyNumberFormat="1" applyFont="1" applyBorder="1" applyAlignment="1">
      <alignment horizontal="center" vertical="center"/>
    </xf>
    <xf numFmtId="3" fontId="68" fillId="0" borderId="11" xfId="0" applyNumberFormat="1" applyFont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/>
    </xf>
    <xf numFmtId="49" fontId="68" fillId="0" borderId="15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 wrapText="1"/>
    </xf>
    <xf numFmtId="0" fontId="60" fillId="0" borderId="14" xfId="0" applyFont="1" applyBorder="1" applyAlignment="1">
      <alignment vertical="center" wrapText="1"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3" fontId="12" fillId="0" borderId="15" xfId="0" applyNumberFormat="1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/>
    </xf>
    <xf numFmtId="1" fontId="68" fillId="0" borderId="16" xfId="0" applyNumberFormat="1" applyFont="1" applyFill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49" fontId="68" fillId="0" borderId="16" xfId="0" applyNumberFormat="1" applyFont="1" applyFill="1" applyBorder="1" applyAlignment="1">
      <alignment horizontal="center" vertical="center"/>
    </xf>
    <xf numFmtId="49" fontId="68" fillId="0" borderId="15" xfId="0" applyNumberFormat="1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left" vertical="center"/>
    </xf>
    <xf numFmtId="0" fontId="68" fillId="0" borderId="11" xfId="0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vertical="center" wrapText="1"/>
    </xf>
    <xf numFmtId="49" fontId="68" fillId="0" borderId="15" xfId="0" applyNumberFormat="1" applyFont="1" applyFill="1" applyBorder="1" applyAlignment="1">
      <alignment horizontal="center" vertical="center"/>
    </xf>
    <xf numFmtId="0" fontId="68" fillId="0" borderId="29" xfId="0" applyFont="1" applyFill="1" applyBorder="1" applyAlignment="1">
      <alignment horizontal="center" vertical="center"/>
    </xf>
    <xf numFmtId="0" fontId="68" fillId="0" borderId="29" xfId="0" applyFont="1" applyFill="1" applyBorder="1" applyAlignment="1">
      <alignment horizontal="left" vertical="center"/>
    </xf>
    <xf numFmtId="0" fontId="68" fillId="0" borderId="11" xfId="0" applyFont="1" applyBorder="1" applyAlignment="1">
      <alignment horizontal="center" vertical="center"/>
    </xf>
    <xf numFmtId="0" fontId="68" fillId="0" borderId="29" xfId="0" applyFont="1" applyFill="1" applyBorder="1" applyAlignment="1">
      <alignment horizontal="left" vertical="center" wrapText="1"/>
    </xf>
    <xf numFmtId="0" fontId="59" fillId="0" borderId="15" xfId="0" applyFont="1" applyFill="1" applyBorder="1" applyAlignment="1">
      <alignment horizontal="center" vertical="center"/>
    </xf>
    <xf numFmtId="0" fontId="59" fillId="0" borderId="29" xfId="0" applyFont="1" applyFill="1" applyBorder="1" applyAlignment="1">
      <alignment horizontal="left" vertical="center" wrapText="1"/>
    </xf>
    <xf numFmtId="0" fontId="59" fillId="0" borderId="29" xfId="0" applyFont="1" applyFill="1" applyBorder="1" applyAlignment="1">
      <alignment horizontal="center" vertical="center"/>
    </xf>
    <xf numFmtId="3" fontId="59" fillId="0" borderId="29" xfId="0" applyNumberFormat="1" applyFont="1" applyFill="1" applyBorder="1" applyAlignment="1">
      <alignment horizontal="center" vertical="center" wrapText="1"/>
    </xf>
    <xf numFmtId="0" fontId="59" fillId="0" borderId="30" xfId="0" applyFont="1" applyFill="1" applyBorder="1" applyAlignment="1">
      <alignment horizontal="center" vertical="center"/>
    </xf>
    <xf numFmtId="1" fontId="59" fillId="0" borderId="30" xfId="0" applyNumberFormat="1" applyFont="1" applyFill="1" applyBorder="1" applyAlignment="1">
      <alignment horizontal="center" vertical="center"/>
    </xf>
    <xf numFmtId="1" fontId="59" fillId="0" borderId="29" xfId="0" applyNumberFormat="1" applyFont="1" applyFill="1" applyBorder="1" applyAlignment="1">
      <alignment horizontal="center" vertical="center"/>
    </xf>
    <xf numFmtId="49" fontId="59" fillId="0" borderId="30" xfId="0" applyNumberFormat="1" applyFont="1" applyFill="1" applyBorder="1" applyAlignment="1">
      <alignment horizontal="center" vertical="center"/>
    </xf>
    <xf numFmtId="49" fontId="59" fillId="0" borderId="29" xfId="0" applyNumberFormat="1" applyFont="1" applyFill="1" applyBorder="1" applyAlignment="1">
      <alignment horizontal="center" vertical="center"/>
    </xf>
    <xf numFmtId="0" fontId="59" fillId="0" borderId="29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 wrapText="1"/>
    </xf>
    <xf numFmtId="0" fontId="70" fillId="0" borderId="0" xfId="0" applyFont="1" applyAlignment="1">
      <alignment/>
    </xf>
    <xf numFmtId="3" fontId="68" fillId="0" borderId="29" xfId="0" applyNumberFormat="1" applyFont="1" applyFill="1" applyBorder="1" applyAlignment="1">
      <alignment horizontal="center" vertical="center" wrapText="1"/>
    </xf>
    <xf numFmtId="0" fontId="68" fillId="0" borderId="30" xfId="0" applyFont="1" applyFill="1" applyBorder="1" applyAlignment="1">
      <alignment horizontal="center" vertical="center"/>
    </xf>
    <xf numFmtId="1" fontId="68" fillId="0" borderId="30" xfId="0" applyNumberFormat="1" applyFont="1" applyFill="1" applyBorder="1" applyAlignment="1">
      <alignment horizontal="center" vertical="center"/>
    </xf>
    <xf numFmtId="1" fontId="68" fillId="0" borderId="29" xfId="0" applyNumberFormat="1" applyFont="1" applyFill="1" applyBorder="1" applyAlignment="1">
      <alignment horizontal="center" vertical="center"/>
    </xf>
    <xf numFmtId="49" fontId="68" fillId="0" borderId="30" xfId="0" applyNumberFormat="1" applyFont="1" applyFill="1" applyBorder="1" applyAlignment="1">
      <alignment horizontal="center" vertical="center"/>
    </xf>
    <xf numFmtId="49" fontId="68" fillId="0" borderId="29" xfId="0" applyNumberFormat="1" applyFont="1" applyFill="1" applyBorder="1" applyAlignment="1">
      <alignment horizontal="center" vertical="center"/>
    </xf>
    <xf numFmtId="0" fontId="68" fillId="0" borderId="27" xfId="0" applyFont="1" applyFill="1" applyBorder="1" applyAlignment="1">
      <alignment horizontal="center" vertical="center"/>
    </xf>
    <xf numFmtId="0" fontId="68" fillId="0" borderId="27" xfId="0" applyFont="1" applyFill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68" fillId="0" borderId="11" xfId="0" applyFont="1" applyBorder="1" applyAlignment="1">
      <alignment horizontal="left" vertical="center" wrapText="1"/>
    </xf>
    <xf numFmtId="1" fontId="68" fillId="0" borderId="14" xfId="0" applyNumberFormat="1" applyFont="1" applyBorder="1" applyAlignment="1">
      <alignment horizontal="center" vertical="center"/>
    </xf>
    <xf numFmtId="1" fontId="68" fillId="0" borderId="11" xfId="0" applyNumberFormat="1" applyFont="1" applyBorder="1" applyAlignment="1">
      <alignment horizontal="center" vertical="center"/>
    </xf>
    <xf numFmtId="49" fontId="68" fillId="0" borderId="14" xfId="0" applyNumberFormat="1" applyFont="1" applyBorder="1" applyAlignment="1">
      <alignment horizontal="center" vertical="center"/>
    </xf>
    <xf numFmtId="49" fontId="68" fillId="0" borderId="11" xfId="0" applyNumberFormat="1" applyFont="1" applyBorder="1" applyAlignment="1">
      <alignment horizontal="center" vertical="center"/>
    </xf>
    <xf numFmtId="49" fontId="60" fillId="0" borderId="15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49" fontId="60" fillId="0" borderId="18" xfId="0" applyNumberFormat="1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172" fontId="12" fillId="2" borderId="17" xfId="0" applyNumberFormat="1" applyFont="1" applyFill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31" xfId="0" applyFont="1" applyBorder="1" applyAlignment="1">
      <alignment horizontal="right" vertical="center"/>
    </xf>
    <xf numFmtId="0" fontId="30" fillId="0" borderId="32" xfId="0" applyFont="1" applyBorder="1" applyAlignment="1">
      <alignment horizontal="right" vertical="center"/>
    </xf>
    <xf numFmtId="0" fontId="30" fillId="0" borderId="33" xfId="0" applyFont="1" applyBorder="1" applyAlignment="1">
      <alignment horizontal="right" vertical="center"/>
    </xf>
    <xf numFmtId="0" fontId="30" fillId="0" borderId="34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12" fillId="2" borderId="31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30" fillId="0" borderId="40" xfId="0" applyFont="1" applyBorder="1" applyAlignment="1">
      <alignment horizontal="right" vertical="center"/>
    </xf>
    <xf numFmtId="0" fontId="30" fillId="0" borderId="41" xfId="0" applyFont="1" applyBorder="1" applyAlignment="1">
      <alignment horizontal="right" vertical="center"/>
    </xf>
    <xf numFmtId="0" fontId="30" fillId="0" borderId="42" xfId="0" applyFont="1" applyBorder="1" applyAlignment="1">
      <alignment horizontal="right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43" xfId="0" applyFont="1" applyBorder="1" applyAlignment="1">
      <alignment/>
    </xf>
    <xf numFmtId="0" fontId="30" fillId="0" borderId="40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4" fillId="0" borderId="44" xfId="0" applyFont="1" applyBorder="1" applyAlignment="1">
      <alignment vertical="center" wrapText="1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1</xdr:col>
      <xdr:colOff>752475</xdr:colOff>
      <xdr:row>2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152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1"/>
  <sheetViews>
    <sheetView zoomScalePageLayoutView="0" workbookViewId="0" topLeftCell="A7">
      <selection activeCell="D17" sqref="D17"/>
    </sheetView>
  </sheetViews>
  <sheetFormatPr defaultColWidth="9.140625" defaultRowHeight="15"/>
  <cols>
    <col min="1" max="1" width="83.8515625" style="0" customWidth="1"/>
  </cols>
  <sheetData>
    <row r="2" ht="15.75" customHeight="1">
      <c r="A2" s="48" t="s">
        <v>81</v>
      </c>
    </row>
    <row r="3" ht="15">
      <c r="A3" s="48" t="s">
        <v>100</v>
      </c>
    </row>
    <row r="5" ht="15">
      <c r="A5" s="48" t="s">
        <v>82</v>
      </c>
    </row>
    <row r="6" ht="15.75" customHeight="1">
      <c r="A6" s="48" t="s">
        <v>351</v>
      </c>
    </row>
    <row r="7" ht="15.75" customHeight="1">
      <c r="A7" s="49"/>
    </row>
    <row r="8" ht="15">
      <c r="A8" s="61" t="s">
        <v>83</v>
      </c>
    </row>
    <row r="9" ht="15.75" customHeight="1">
      <c r="A9" s="50"/>
    </row>
    <row r="10" ht="15">
      <c r="A10" s="50" t="s">
        <v>84</v>
      </c>
    </row>
    <row r="11" spans="1:4" ht="15">
      <c r="A11" s="50" t="s">
        <v>101</v>
      </c>
      <c r="B11" s="56"/>
      <c r="C11" s="56"/>
      <c r="D11" s="56"/>
    </row>
    <row r="12" spans="1:4" ht="15">
      <c r="A12" s="50" t="s">
        <v>102</v>
      </c>
      <c r="B12" s="56"/>
      <c r="C12" s="56"/>
      <c r="D12" s="56"/>
    </row>
    <row r="13" spans="1:4" ht="15">
      <c r="A13" s="54" t="s">
        <v>103</v>
      </c>
      <c r="B13" s="56"/>
      <c r="C13" s="56"/>
      <c r="D13" s="56"/>
    </row>
    <row r="14" spans="1:4" ht="15">
      <c r="A14" s="50" t="s">
        <v>104</v>
      </c>
      <c r="B14" s="56"/>
      <c r="C14" s="56"/>
      <c r="D14" s="56"/>
    </row>
    <row r="15" spans="1:4" ht="15">
      <c r="A15" s="50" t="s">
        <v>105</v>
      </c>
      <c r="B15" s="56"/>
      <c r="C15" s="56"/>
      <c r="D15" s="56"/>
    </row>
    <row r="16" spans="1:5" ht="15">
      <c r="A16" s="50" t="s">
        <v>106</v>
      </c>
      <c r="B16" s="56"/>
      <c r="C16" s="56"/>
      <c r="D16" s="56"/>
      <c r="E16" s="56"/>
    </row>
    <row r="17" spans="1:5" ht="15">
      <c r="A17" s="50" t="s">
        <v>107</v>
      </c>
      <c r="B17" s="56"/>
      <c r="C17" s="56"/>
      <c r="D17" s="56"/>
      <c r="E17" s="56"/>
    </row>
    <row r="18" spans="1:5" ht="15">
      <c r="A18" s="50" t="s">
        <v>360</v>
      </c>
      <c r="B18" s="56"/>
      <c r="C18" s="56"/>
      <c r="D18" s="56"/>
      <c r="E18" s="56"/>
    </row>
    <row r="19" spans="1:6" ht="15">
      <c r="A19" s="50" t="s">
        <v>108</v>
      </c>
      <c r="B19" s="57"/>
      <c r="C19" s="57"/>
      <c r="D19" s="57"/>
      <c r="E19" s="57"/>
      <c r="F19" s="57"/>
    </row>
    <row r="20" spans="1:2" ht="15">
      <c r="A20" s="50" t="s">
        <v>311</v>
      </c>
      <c r="B20" s="51"/>
    </row>
    <row r="21" spans="1:2" ht="15">
      <c r="A21" s="50" t="s">
        <v>352</v>
      </c>
      <c r="B21" s="51"/>
    </row>
    <row r="22" spans="1:2" ht="15">
      <c r="A22" s="50" t="s">
        <v>109</v>
      </c>
      <c r="B22" s="51"/>
    </row>
    <row r="23" spans="1:2" ht="15">
      <c r="A23" s="134" t="s">
        <v>266</v>
      </c>
      <c r="B23" s="51"/>
    </row>
    <row r="24" spans="1:2" ht="15">
      <c r="A24" s="50" t="s">
        <v>110</v>
      </c>
      <c r="B24" s="51"/>
    </row>
    <row r="25" spans="1:2" ht="15.75" customHeight="1">
      <c r="A25" s="54" t="s">
        <v>111</v>
      </c>
      <c r="B25" s="52"/>
    </row>
    <row r="26" ht="15">
      <c r="A26" s="52" t="s">
        <v>112</v>
      </c>
    </row>
    <row r="27" ht="15">
      <c r="A27" s="52" t="s">
        <v>310</v>
      </c>
    </row>
    <row r="28" ht="15.75" customHeight="1">
      <c r="A28" s="54" t="s">
        <v>267</v>
      </c>
    </row>
    <row r="29" ht="15">
      <c r="A29" s="54" t="s">
        <v>113</v>
      </c>
    </row>
    <row r="30" ht="14.25" customHeight="1">
      <c r="A30" s="53"/>
    </row>
    <row r="31" spans="1:6" ht="14.25">
      <c r="A31" s="60" t="s">
        <v>85</v>
      </c>
      <c r="B31" s="56"/>
      <c r="C31" s="56"/>
      <c r="D31" s="56"/>
      <c r="E31" s="56"/>
      <c r="F31" s="56"/>
    </row>
    <row r="32" spans="1:6" ht="14.25">
      <c r="A32" s="56"/>
      <c r="B32" s="56"/>
      <c r="C32" s="56"/>
      <c r="D32" s="56"/>
      <c r="E32" s="56"/>
      <c r="F32" s="56"/>
    </row>
    <row r="33" spans="1:6" ht="74.25" customHeight="1">
      <c r="A33" s="58" t="s">
        <v>115</v>
      </c>
      <c r="B33" s="58"/>
      <c r="C33" s="58"/>
      <c r="D33" s="58"/>
      <c r="E33" s="58"/>
      <c r="F33" s="58"/>
    </row>
    <row r="34" spans="1:6" ht="14.25">
      <c r="A34" s="75"/>
      <c r="B34" s="75"/>
      <c r="C34" s="75"/>
      <c r="D34" s="75"/>
      <c r="E34" s="75"/>
      <c r="F34" s="75"/>
    </row>
    <row r="35" spans="1:6" ht="14.25">
      <c r="A35" s="79" t="s">
        <v>86</v>
      </c>
      <c r="B35" s="79"/>
      <c r="C35" s="79"/>
      <c r="D35" s="79"/>
      <c r="E35" s="79"/>
      <c r="F35" s="79"/>
    </row>
    <row r="36" spans="1:6" ht="7.5" customHeight="1">
      <c r="A36" s="75"/>
      <c r="B36" s="75"/>
      <c r="C36" s="75"/>
      <c r="D36" s="75"/>
      <c r="E36" s="75"/>
      <c r="F36" s="75"/>
    </row>
    <row r="37" spans="1:6" ht="27.75">
      <c r="A37" s="59" t="s">
        <v>208</v>
      </c>
      <c r="B37" s="77"/>
      <c r="C37" s="77"/>
      <c r="D37" s="77"/>
      <c r="E37" s="77"/>
      <c r="F37" s="77"/>
    </row>
    <row r="38" spans="1:6" ht="14.25">
      <c r="A38" s="77" t="s">
        <v>87</v>
      </c>
      <c r="B38" s="77"/>
      <c r="C38" s="77"/>
      <c r="D38" s="77"/>
      <c r="E38" s="77"/>
      <c r="F38" s="77"/>
    </row>
    <row r="39" spans="1:6" ht="14.25">
      <c r="A39" s="77"/>
      <c r="B39" s="77"/>
      <c r="C39" s="77"/>
      <c r="D39" s="77"/>
      <c r="E39" s="77"/>
      <c r="F39" s="77"/>
    </row>
    <row r="40" spans="1:6" ht="12" customHeight="1">
      <c r="A40" s="75"/>
      <c r="B40" s="75"/>
      <c r="C40" s="75"/>
      <c r="D40" s="75"/>
      <c r="E40" s="75"/>
      <c r="F40" s="75"/>
    </row>
    <row r="41" spans="1:6" ht="14.25">
      <c r="A41" s="76" t="s">
        <v>88</v>
      </c>
      <c r="B41" s="76"/>
      <c r="C41" s="76"/>
      <c r="D41" s="76"/>
      <c r="E41" s="76"/>
      <c r="F41" s="76"/>
    </row>
    <row r="42" spans="1:6" ht="7.5" customHeight="1">
      <c r="A42" s="75"/>
      <c r="B42" s="75"/>
      <c r="C42" s="75"/>
      <c r="D42" s="75"/>
      <c r="E42" s="75"/>
      <c r="F42" s="75"/>
    </row>
    <row r="43" spans="1:6" ht="42">
      <c r="A43" s="77" t="s">
        <v>114</v>
      </c>
      <c r="B43" s="77"/>
      <c r="C43" s="77"/>
      <c r="D43" s="77"/>
      <c r="E43" s="77"/>
      <c r="F43" s="77"/>
    </row>
    <row r="44" spans="1:6" ht="14.25">
      <c r="A44" s="75"/>
      <c r="B44" s="75"/>
      <c r="C44" s="75"/>
      <c r="D44" s="75"/>
      <c r="E44" s="75"/>
      <c r="F44" s="75"/>
    </row>
    <row r="45" spans="1:6" ht="14.25">
      <c r="A45" s="81" t="s">
        <v>89</v>
      </c>
      <c r="B45" s="80"/>
      <c r="C45" s="80"/>
      <c r="D45" s="80"/>
      <c r="E45" s="80"/>
      <c r="F45" s="80"/>
    </row>
    <row r="46" spans="1:6" ht="8.25" customHeight="1">
      <c r="A46" s="75"/>
      <c r="B46" s="75"/>
      <c r="C46" s="75"/>
      <c r="D46" s="75"/>
      <c r="E46" s="75"/>
      <c r="F46" s="75"/>
    </row>
    <row r="47" spans="1:6" ht="14.25">
      <c r="A47" s="76" t="s">
        <v>90</v>
      </c>
      <c r="B47" s="76"/>
      <c r="C47" s="76"/>
      <c r="D47" s="76"/>
      <c r="E47" s="76"/>
      <c r="F47" s="76"/>
    </row>
    <row r="48" spans="1:6" ht="10.5" customHeight="1">
      <c r="A48" s="75"/>
      <c r="B48" s="75"/>
      <c r="C48" s="75"/>
      <c r="D48" s="75"/>
      <c r="E48" s="75"/>
      <c r="F48" s="75"/>
    </row>
    <row r="49" spans="1:6" ht="30" customHeight="1">
      <c r="A49" s="77" t="s">
        <v>91</v>
      </c>
      <c r="B49" s="77"/>
      <c r="C49" s="77"/>
      <c r="D49" s="77"/>
      <c r="E49" s="77"/>
      <c r="F49" s="77"/>
    </row>
    <row r="50" spans="1:6" ht="11.25" customHeight="1">
      <c r="A50" s="75"/>
      <c r="B50" s="75"/>
      <c r="C50" s="75"/>
      <c r="D50" s="75"/>
      <c r="E50" s="75"/>
      <c r="F50" s="75"/>
    </row>
    <row r="51" spans="1:6" ht="14.25">
      <c r="A51" s="76" t="s">
        <v>92</v>
      </c>
      <c r="B51" s="76"/>
      <c r="C51" s="76"/>
      <c r="D51" s="76"/>
      <c r="E51" s="76"/>
      <c r="F51" s="76"/>
    </row>
    <row r="52" spans="1:6" ht="9.75" customHeight="1">
      <c r="A52" s="75"/>
      <c r="B52" s="75"/>
      <c r="C52" s="75"/>
      <c r="D52" s="75"/>
      <c r="E52" s="75"/>
      <c r="F52" s="75"/>
    </row>
    <row r="53" spans="1:6" ht="27.75">
      <c r="A53" s="77" t="s">
        <v>93</v>
      </c>
      <c r="B53" s="77"/>
      <c r="C53" s="77"/>
      <c r="D53" s="77"/>
      <c r="E53" s="77"/>
      <c r="F53" s="77"/>
    </row>
    <row r="54" spans="1:6" ht="13.5" customHeight="1">
      <c r="A54" s="75"/>
      <c r="B54" s="75"/>
      <c r="C54" s="75"/>
      <c r="D54" s="75"/>
      <c r="E54" s="75"/>
      <c r="F54" s="75"/>
    </row>
    <row r="55" spans="1:6" ht="14.25">
      <c r="A55" s="76" t="s">
        <v>94</v>
      </c>
      <c r="B55" s="76"/>
      <c r="C55" s="76"/>
      <c r="D55" s="76"/>
      <c r="E55" s="76"/>
      <c r="F55" s="76"/>
    </row>
    <row r="56" spans="1:6" ht="9.75" customHeight="1">
      <c r="A56" s="75"/>
      <c r="B56" s="75"/>
      <c r="C56" s="75"/>
      <c r="D56" s="75"/>
      <c r="E56" s="75"/>
      <c r="F56" s="75"/>
    </row>
    <row r="57" spans="1:6" ht="27.75">
      <c r="A57" s="77" t="s">
        <v>95</v>
      </c>
      <c r="B57" s="77"/>
      <c r="C57" s="77"/>
      <c r="D57" s="77"/>
      <c r="E57" s="77"/>
      <c r="F57" s="77"/>
    </row>
    <row r="58" spans="1:6" ht="11.25" customHeight="1">
      <c r="A58" s="75"/>
      <c r="B58" s="75"/>
      <c r="C58" s="75"/>
      <c r="D58" s="75"/>
      <c r="E58" s="75"/>
      <c r="F58" s="75"/>
    </row>
    <row r="59" spans="1:6" ht="14.25">
      <c r="A59" s="76" t="s">
        <v>96</v>
      </c>
      <c r="B59" s="76"/>
      <c r="C59" s="76"/>
      <c r="D59" s="76"/>
      <c r="E59" s="76"/>
      <c r="F59" s="76"/>
    </row>
    <row r="60" spans="1:6" ht="5.25" customHeight="1">
      <c r="A60" s="75"/>
      <c r="B60" s="75"/>
      <c r="C60" s="75"/>
      <c r="D60" s="75"/>
      <c r="E60" s="75"/>
      <c r="F60" s="75"/>
    </row>
    <row r="61" spans="1:6" ht="27.75">
      <c r="A61" s="77" t="s">
        <v>99</v>
      </c>
      <c r="B61" s="77"/>
      <c r="C61" s="77"/>
      <c r="D61" s="77"/>
      <c r="E61" s="77"/>
      <c r="F61" s="77"/>
    </row>
  </sheetData>
  <sheetProtection/>
  <printOptions/>
  <pageMargins left="0.511811024" right="0.511811024" top="0.787401575" bottom="0.787401575" header="0.31496062" footer="0.3149606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3"/>
  <sheetViews>
    <sheetView tabSelected="1" view="pageBreakPreview" zoomScaleSheetLayoutView="100" zoomScalePageLayoutView="110" workbookViewId="0" topLeftCell="A5">
      <selection activeCell="F72" sqref="F72"/>
    </sheetView>
  </sheetViews>
  <sheetFormatPr defaultColWidth="9.140625" defaultRowHeight="15"/>
  <cols>
    <col min="1" max="1" width="6.8515625" style="12" customWidth="1"/>
    <col min="2" max="2" width="52.57421875" style="12" customWidth="1"/>
    <col min="3" max="3" width="9.8515625" style="12" bestFit="1" customWidth="1"/>
    <col min="4" max="4" width="14.8515625" style="12" customWidth="1"/>
    <col min="5" max="5" width="10.00390625" style="12" customWidth="1"/>
    <col min="6" max="7" width="8.00390625" style="12" customWidth="1"/>
    <col min="8" max="8" width="7.28125" style="12" customWidth="1"/>
    <col min="9" max="10" width="10.00390625" style="18" customWidth="1"/>
    <col min="11" max="11" width="5.8515625" style="12" customWidth="1"/>
    <col min="12" max="12" width="9.8515625" style="12" customWidth="1"/>
    <col min="13" max="13" width="13.421875" style="12" customWidth="1"/>
    <col min="14" max="16384" width="8.8515625" style="12" customWidth="1"/>
  </cols>
  <sheetData>
    <row r="1" spans="1:13" ht="12" customHeight="1">
      <c r="A1" s="262" t="s">
        <v>18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3" ht="12" customHeight="1">
      <c r="A2" s="262" t="s">
        <v>124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</row>
    <row r="3" spans="1:13" ht="12" customHeight="1">
      <c r="A3" s="262" t="s">
        <v>125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 ht="12" customHeight="1">
      <c r="A4" s="262" t="s">
        <v>36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13" ht="12" customHeight="1">
      <c r="A5" s="19"/>
      <c r="B5" s="13" t="s">
        <v>354</v>
      </c>
      <c r="C5" s="13"/>
      <c r="D5" s="20"/>
      <c r="E5" s="20"/>
      <c r="F5" s="20"/>
      <c r="G5" s="20"/>
      <c r="H5" s="20"/>
      <c r="I5" s="20"/>
      <c r="J5" s="20"/>
      <c r="K5" s="20"/>
      <c r="L5" s="36"/>
      <c r="M5" s="20"/>
    </row>
    <row r="6" spans="1:13" ht="12" customHeight="1">
      <c r="A6" s="19"/>
      <c r="B6" s="108" t="s">
        <v>353</v>
      </c>
      <c r="C6" s="11"/>
      <c r="D6" s="20"/>
      <c r="E6" s="20"/>
      <c r="F6" s="20"/>
      <c r="G6" s="20"/>
      <c r="H6" s="20"/>
      <c r="I6" s="20"/>
      <c r="J6" s="20"/>
      <c r="K6" s="20"/>
      <c r="L6" s="36"/>
      <c r="M6" s="20"/>
    </row>
    <row r="7" spans="1:13" ht="12" customHeight="1">
      <c r="A7" s="19"/>
      <c r="B7" s="11" t="s">
        <v>355</v>
      </c>
      <c r="C7" s="11"/>
      <c r="D7" s="20"/>
      <c r="E7" s="20"/>
      <c r="F7" s="20"/>
      <c r="G7" s="20"/>
      <c r="H7" s="20"/>
      <c r="I7" s="20"/>
      <c r="J7" s="20"/>
      <c r="K7" s="20"/>
      <c r="L7" s="36"/>
      <c r="M7" s="20"/>
    </row>
    <row r="8" spans="1:13" ht="17.25" customHeight="1">
      <c r="A8" s="245" t="s">
        <v>0</v>
      </c>
      <c r="B8" s="245" t="s">
        <v>1</v>
      </c>
      <c r="C8" s="257" t="s">
        <v>37</v>
      </c>
      <c r="D8" s="257" t="s">
        <v>38</v>
      </c>
      <c r="E8" s="257" t="s">
        <v>39</v>
      </c>
      <c r="F8" s="245" t="s">
        <v>6</v>
      </c>
      <c r="G8" s="248" t="s">
        <v>2</v>
      </c>
      <c r="H8" s="249"/>
      <c r="I8" s="248" t="s">
        <v>5</v>
      </c>
      <c r="J8" s="250"/>
      <c r="K8" s="245" t="s">
        <v>11</v>
      </c>
      <c r="L8" s="245" t="s">
        <v>72</v>
      </c>
      <c r="M8" s="264" t="s">
        <v>23</v>
      </c>
    </row>
    <row r="9" spans="1:13" ht="15.75" customHeight="1">
      <c r="A9" s="246"/>
      <c r="B9" s="246"/>
      <c r="C9" s="258"/>
      <c r="D9" s="258"/>
      <c r="E9" s="258"/>
      <c r="F9" s="246"/>
      <c r="G9" s="82" t="s">
        <v>3</v>
      </c>
      <c r="H9" s="82" t="s">
        <v>4</v>
      </c>
      <c r="I9" s="14" t="s">
        <v>9</v>
      </c>
      <c r="J9" s="14" t="s">
        <v>10</v>
      </c>
      <c r="K9" s="246"/>
      <c r="L9" s="260"/>
      <c r="M9" s="265"/>
    </row>
    <row r="10" spans="1:16" ht="13.5" customHeight="1">
      <c r="A10" s="247"/>
      <c r="B10" s="247"/>
      <c r="C10" s="259"/>
      <c r="D10" s="259"/>
      <c r="E10" s="15" t="s">
        <v>7</v>
      </c>
      <c r="F10" s="15" t="s">
        <v>8</v>
      </c>
      <c r="G10" s="83" t="s">
        <v>15</v>
      </c>
      <c r="H10" s="83" t="s">
        <v>15</v>
      </c>
      <c r="I10" s="16" t="s">
        <v>19</v>
      </c>
      <c r="J10" s="16" t="s">
        <v>20</v>
      </c>
      <c r="K10" s="15" t="s">
        <v>12</v>
      </c>
      <c r="L10" s="261"/>
      <c r="M10" s="265"/>
      <c r="P10" s="17"/>
    </row>
    <row r="11" spans="1:13" ht="13.5" customHeight="1">
      <c r="A11" s="219" t="s">
        <v>21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1"/>
      <c r="M11" s="222"/>
    </row>
    <row r="12" spans="1:13" ht="13.5" customHeight="1">
      <c r="A12" s="3" t="s">
        <v>41</v>
      </c>
      <c r="B12" s="64" t="s">
        <v>140</v>
      </c>
      <c r="C12" s="3" t="s">
        <v>185</v>
      </c>
      <c r="D12" s="71">
        <v>17751</v>
      </c>
      <c r="E12" s="6" t="s">
        <v>44</v>
      </c>
      <c r="F12" s="3" t="s">
        <v>32</v>
      </c>
      <c r="G12" s="30">
        <v>90</v>
      </c>
      <c r="H12" s="31">
        <v>10</v>
      </c>
      <c r="I12" s="40" t="s">
        <v>160</v>
      </c>
      <c r="J12" s="41" t="s">
        <v>312</v>
      </c>
      <c r="K12" s="3" t="s">
        <v>61</v>
      </c>
      <c r="L12" s="6" t="s">
        <v>174</v>
      </c>
      <c r="M12" s="32"/>
    </row>
    <row r="13" spans="1:13" ht="13.5" customHeight="1">
      <c r="A13" s="3" t="s">
        <v>42</v>
      </c>
      <c r="B13" s="64" t="s">
        <v>141</v>
      </c>
      <c r="C13" s="3" t="s">
        <v>186</v>
      </c>
      <c r="D13" s="71">
        <v>15011</v>
      </c>
      <c r="E13" s="6" t="s">
        <v>44</v>
      </c>
      <c r="F13" s="3" t="s">
        <v>32</v>
      </c>
      <c r="G13" s="30">
        <v>90</v>
      </c>
      <c r="H13" s="31">
        <v>10</v>
      </c>
      <c r="I13" s="40" t="s">
        <v>161</v>
      </c>
      <c r="J13" s="41" t="s">
        <v>292</v>
      </c>
      <c r="K13" s="3" t="s">
        <v>61</v>
      </c>
      <c r="L13" s="6" t="s">
        <v>175</v>
      </c>
      <c r="M13" s="32"/>
    </row>
    <row r="14" spans="1:13" ht="13.5" customHeight="1">
      <c r="A14" s="3" t="s">
        <v>45</v>
      </c>
      <c r="B14" s="64" t="s">
        <v>142</v>
      </c>
      <c r="C14" s="3" t="s">
        <v>187</v>
      </c>
      <c r="D14" s="71">
        <v>9901</v>
      </c>
      <c r="E14" s="6" t="s">
        <v>44</v>
      </c>
      <c r="F14" s="3" t="s">
        <v>32</v>
      </c>
      <c r="G14" s="30">
        <v>90</v>
      </c>
      <c r="H14" s="31">
        <v>10</v>
      </c>
      <c r="I14" s="40" t="s">
        <v>161</v>
      </c>
      <c r="J14" s="41" t="s">
        <v>293</v>
      </c>
      <c r="K14" s="3" t="s">
        <v>61</v>
      </c>
      <c r="L14" s="6" t="s">
        <v>176</v>
      </c>
      <c r="M14" s="32"/>
    </row>
    <row r="15" spans="1:13" ht="22.5" customHeight="1">
      <c r="A15" s="7" t="s">
        <v>66</v>
      </c>
      <c r="B15" s="66" t="s">
        <v>189</v>
      </c>
      <c r="C15" s="74" t="s">
        <v>188</v>
      </c>
      <c r="D15" s="71">
        <v>9603</v>
      </c>
      <c r="E15" s="6" t="s">
        <v>44</v>
      </c>
      <c r="F15" s="7" t="s">
        <v>32</v>
      </c>
      <c r="G15" s="33">
        <v>90</v>
      </c>
      <c r="H15" s="34">
        <v>10</v>
      </c>
      <c r="I15" s="40" t="s">
        <v>161</v>
      </c>
      <c r="J15" s="46" t="s">
        <v>172</v>
      </c>
      <c r="K15" s="3" t="s">
        <v>61</v>
      </c>
      <c r="L15" s="73" t="s">
        <v>177</v>
      </c>
      <c r="M15" s="32"/>
    </row>
    <row r="16" spans="1:13" ht="21.75" customHeight="1">
      <c r="A16" s="7" t="s">
        <v>46</v>
      </c>
      <c r="B16" s="66" t="s">
        <v>190</v>
      </c>
      <c r="C16" s="74" t="s">
        <v>191</v>
      </c>
      <c r="D16" s="103">
        <v>9861</v>
      </c>
      <c r="E16" s="8" t="s">
        <v>44</v>
      </c>
      <c r="F16" s="7" t="s">
        <v>32</v>
      </c>
      <c r="G16" s="33">
        <v>90</v>
      </c>
      <c r="H16" s="34">
        <v>10</v>
      </c>
      <c r="I16" s="44" t="s">
        <v>162</v>
      </c>
      <c r="J16" s="157" t="s">
        <v>294</v>
      </c>
      <c r="K16" s="104" t="s">
        <v>61</v>
      </c>
      <c r="L16" s="8" t="s">
        <v>178</v>
      </c>
      <c r="M16" s="72"/>
    </row>
    <row r="17" spans="1:13" ht="80.25" customHeight="1">
      <c r="A17" s="7" t="s">
        <v>48</v>
      </c>
      <c r="B17" s="66" t="s">
        <v>179</v>
      </c>
      <c r="C17" s="74" t="s">
        <v>192</v>
      </c>
      <c r="D17" s="71">
        <v>58049</v>
      </c>
      <c r="E17" s="8" t="s">
        <v>44</v>
      </c>
      <c r="F17" s="7" t="s">
        <v>32</v>
      </c>
      <c r="G17" s="33">
        <v>90</v>
      </c>
      <c r="H17" s="34">
        <v>10</v>
      </c>
      <c r="I17" s="44" t="s">
        <v>163</v>
      </c>
      <c r="J17" s="203" t="s">
        <v>313</v>
      </c>
      <c r="K17" s="3" t="s">
        <v>61</v>
      </c>
      <c r="L17" s="73" t="s">
        <v>180</v>
      </c>
      <c r="M17" s="32"/>
    </row>
    <row r="18" spans="1:13" ht="78" customHeight="1">
      <c r="A18" s="7" t="s">
        <v>49</v>
      </c>
      <c r="B18" s="66" t="s">
        <v>181</v>
      </c>
      <c r="C18" s="74" t="s">
        <v>193</v>
      </c>
      <c r="D18" s="71">
        <v>66785</v>
      </c>
      <c r="E18" s="8" t="s">
        <v>13</v>
      </c>
      <c r="F18" s="7" t="s">
        <v>32</v>
      </c>
      <c r="G18" s="33">
        <v>50</v>
      </c>
      <c r="H18" s="34">
        <v>50</v>
      </c>
      <c r="I18" s="44" t="s">
        <v>164</v>
      </c>
      <c r="J18" s="157" t="s">
        <v>297</v>
      </c>
      <c r="K18" s="3" t="s">
        <v>61</v>
      </c>
      <c r="L18" s="73" t="s">
        <v>182</v>
      </c>
      <c r="M18" s="32"/>
    </row>
    <row r="19" spans="1:13" ht="79.5" customHeight="1">
      <c r="A19" s="7" t="s">
        <v>50</v>
      </c>
      <c r="B19" s="66" t="s">
        <v>183</v>
      </c>
      <c r="C19" s="74" t="s">
        <v>194</v>
      </c>
      <c r="D19" s="71">
        <v>11464</v>
      </c>
      <c r="E19" s="8" t="s">
        <v>13</v>
      </c>
      <c r="F19" s="7" t="s">
        <v>32</v>
      </c>
      <c r="G19" s="33">
        <v>50</v>
      </c>
      <c r="H19" s="34">
        <v>50</v>
      </c>
      <c r="I19" s="44" t="s">
        <v>165</v>
      </c>
      <c r="J19" s="157" t="s">
        <v>298</v>
      </c>
      <c r="K19" s="3" t="s">
        <v>61</v>
      </c>
      <c r="L19" s="73" t="s">
        <v>184</v>
      </c>
      <c r="M19" s="32"/>
    </row>
    <row r="20" spans="1:13" ht="12.75" customHeight="1">
      <c r="A20" s="21" t="s">
        <v>52</v>
      </c>
      <c r="B20" s="65" t="s">
        <v>143</v>
      </c>
      <c r="C20" s="21" t="s">
        <v>71</v>
      </c>
      <c r="D20" s="78">
        <v>4800</v>
      </c>
      <c r="E20" s="22" t="s">
        <v>13</v>
      </c>
      <c r="F20" s="21" t="s">
        <v>123</v>
      </c>
      <c r="G20" s="23">
        <v>0</v>
      </c>
      <c r="H20" s="24">
        <v>100</v>
      </c>
      <c r="I20" s="42" t="s">
        <v>206</v>
      </c>
      <c r="J20" s="43" t="s">
        <v>156</v>
      </c>
      <c r="K20" s="21" t="s">
        <v>63</v>
      </c>
      <c r="L20" s="22"/>
      <c r="M20" s="25" t="s">
        <v>157</v>
      </c>
    </row>
    <row r="21" spans="1:13" ht="13.5" customHeight="1">
      <c r="A21" s="7" t="s">
        <v>62</v>
      </c>
      <c r="B21" s="66" t="s">
        <v>144</v>
      </c>
      <c r="C21" s="7" t="s">
        <v>204</v>
      </c>
      <c r="D21" s="71">
        <v>2607</v>
      </c>
      <c r="E21" s="109" t="s">
        <v>207</v>
      </c>
      <c r="F21" s="7" t="s">
        <v>123</v>
      </c>
      <c r="G21" s="33">
        <v>0</v>
      </c>
      <c r="H21" s="34">
        <v>100</v>
      </c>
      <c r="I21" s="44" t="s">
        <v>166</v>
      </c>
      <c r="J21" s="46" t="s">
        <v>295</v>
      </c>
      <c r="K21" s="7" t="s">
        <v>61</v>
      </c>
      <c r="L21" s="8"/>
      <c r="M21" s="35"/>
    </row>
    <row r="22" spans="1:13" ht="13.5" customHeight="1">
      <c r="A22" s="7" t="s">
        <v>67</v>
      </c>
      <c r="B22" s="66" t="s">
        <v>145</v>
      </c>
      <c r="C22" s="7" t="s">
        <v>205</v>
      </c>
      <c r="D22" s="71">
        <v>7754</v>
      </c>
      <c r="E22" s="109" t="s">
        <v>207</v>
      </c>
      <c r="F22" s="7" t="s">
        <v>123</v>
      </c>
      <c r="G22" s="33">
        <v>0</v>
      </c>
      <c r="H22" s="34">
        <v>100</v>
      </c>
      <c r="I22" s="44" t="s">
        <v>167</v>
      </c>
      <c r="J22" s="46" t="s">
        <v>268</v>
      </c>
      <c r="K22" s="7" t="s">
        <v>61</v>
      </c>
      <c r="L22" s="8"/>
      <c r="M22" s="35"/>
    </row>
    <row r="23" spans="1:13" ht="13.5" customHeight="1">
      <c r="A23" s="7" t="s">
        <v>68</v>
      </c>
      <c r="B23" s="66" t="s">
        <v>146</v>
      </c>
      <c r="C23" s="7" t="s">
        <v>197</v>
      </c>
      <c r="D23" s="71">
        <v>752</v>
      </c>
      <c r="E23" s="8" t="s">
        <v>51</v>
      </c>
      <c r="F23" s="7" t="s">
        <v>32</v>
      </c>
      <c r="G23" s="33">
        <v>100</v>
      </c>
      <c r="H23" s="34">
        <v>0</v>
      </c>
      <c r="I23" s="44" t="s">
        <v>168</v>
      </c>
      <c r="J23" s="46" t="s">
        <v>300</v>
      </c>
      <c r="K23" s="7" t="s">
        <v>61</v>
      </c>
      <c r="L23" s="8" t="s">
        <v>290</v>
      </c>
      <c r="M23" s="35"/>
    </row>
    <row r="24" spans="1:13" ht="13.5" customHeight="1">
      <c r="A24" s="7" t="s">
        <v>69</v>
      </c>
      <c r="B24" s="66" t="s">
        <v>147</v>
      </c>
      <c r="C24" s="7" t="s">
        <v>47</v>
      </c>
      <c r="D24" s="71">
        <v>5915</v>
      </c>
      <c r="E24" s="8" t="s">
        <v>44</v>
      </c>
      <c r="F24" s="7" t="s">
        <v>32</v>
      </c>
      <c r="G24" s="33">
        <v>90</v>
      </c>
      <c r="H24" s="34">
        <v>10</v>
      </c>
      <c r="I24" s="45" t="s">
        <v>356</v>
      </c>
      <c r="J24" s="110" t="s">
        <v>357</v>
      </c>
      <c r="K24" s="7" t="s">
        <v>16</v>
      </c>
      <c r="L24" s="8"/>
      <c r="M24" s="35"/>
    </row>
    <row r="25" spans="1:13" ht="25.5" customHeight="1">
      <c r="A25" s="7" t="s">
        <v>70</v>
      </c>
      <c r="B25" s="66" t="s">
        <v>148</v>
      </c>
      <c r="C25" s="7" t="s">
        <v>198</v>
      </c>
      <c r="D25" s="71">
        <v>1083</v>
      </c>
      <c r="E25" s="8" t="s">
        <v>158</v>
      </c>
      <c r="F25" s="7" t="s">
        <v>123</v>
      </c>
      <c r="G25" s="33">
        <v>0</v>
      </c>
      <c r="H25" s="34">
        <v>100</v>
      </c>
      <c r="I25" s="44" t="s">
        <v>156</v>
      </c>
      <c r="J25" s="46" t="s">
        <v>275</v>
      </c>
      <c r="K25" s="7" t="s">
        <v>61</v>
      </c>
      <c r="L25" s="8"/>
      <c r="M25" s="35"/>
    </row>
    <row r="26" spans="1:13" ht="13.5" customHeight="1">
      <c r="A26" s="7" t="s">
        <v>133</v>
      </c>
      <c r="B26" s="66" t="s">
        <v>149</v>
      </c>
      <c r="C26" s="7" t="s">
        <v>199</v>
      </c>
      <c r="D26" s="71">
        <v>488</v>
      </c>
      <c r="E26" s="8" t="s">
        <v>122</v>
      </c>
      <c r="F26" s="7" t="s">
        <v>123</v>
      </c>
      <c r="G26" s="33">
        <v>0</v>
      </c>
      <c r="H26" s="34">
        <v>100</v>
      </c>
      <c r="I26" s="44" t="s">
        <v>169</v>
      </c>
      <c r="J26" s="46" t="s">
        <v>269</v>
      </c>
      <c r="K26" s="7" t="s">
        <v>61</v>
      </c>
      <c r="L26" s="8"/>
      <c r="M26" s="35"/>
    </row>
    <row r="27" spans="1:13" ht="13.5" customHeight="1">
      <c r="A27" s="7" t="s">
        <v>134</v>
      </c>
      <c r="B27" s="66" t="s">
        <v>150</v>
      </c>
      <c r="C27" s="7" t="s">
        <v>200</v>
      </c>
      <c r="D27" s="71">
        <v>1198</v>
      </c>
      <c r="E27" s="8" t="s">
        <v>122</v>
      </c>
      <c r="F27" s="7" t="s">
        <v>123</v>
      </c>
      <c r="G27" s="33">
        <v>0</v>
      </c>
      <c r="H27" s="34">
        <v>100</v>
      </c>
      <c r="I27" s="44" t="s">
        <v>170</v>
      </c>
      <c r="J27" s="46" t="s">
        <v>270</v>
      </c>
      <c r="K27" s="7" t="s">
        <v>61</v>
      </c>
      <c r="L27" s="8"/>
      <c r="M27" s="35"/>
    </row>
    <row r="28" spans="1:13" ht="13.5" customHeight="1">
      <c r="A28" s="7" t="s">
        <v>135</v>
      </c>
      <c r="B28" s="66" t="s">
        <v>151</v>
      </c>
      <c r="C28" s="7" t="s">
        <v>201</v>
      </c>
      <c r="D28" s="71">
        <v>480</v>
      </c>
      <c r="E28" s="8" t="s">
        <v>122</v>
      </c>
      <c r="F28" s="7" t="s">
        <v>123</v>
      </c>
      <c r="G28" s="33">
        <v>0</v>
      </c>
      <c r="H28" s="34">
        <v>100</v>
      </c>
      <c r="I28" s="44" t="s">
        <v>171</v>
      </c>
      <c r="J28" s="46" t="s">
        <v>271</v>
      </c>
      <c r="K28" s="7" t="s">
        <v>61</v>
      </c>
      <c r="L28" s="8"/>
      <c r="M28" s="35"/>
    </row>
    <row r="29" spans="1:13" ht="13.5" customHeight="1">
      <c r="A29" s="7" t="s">
        <v>136</v>
      </c>
      <c r="B29" s="66" t="s">
        <v>152</v>
      </c>
      <c r="C29" s="7" t="s">
        <v>196</v>
      </c>
      <c r="D29" s="71">
        <v>1435</v>
      </c>
      <c r="E29" s="8" t="s">
        <v>158</v>
      </c>
      <c r="F29" s="7" t="s">
        <v>123</v>
      </c>
      <c r="G29" s="33">
        <v>0</v>
      </c>
      <c r="H29" s="34">
        <v>100</v>
      </c>
      <c r="I29" s="44" t="s">
        <v>156</v>
      </c>
      <c r="J29" s="46" t="s">
        <v>317</v>
      </c>
      <c r="K29" s="7" t="s">
        <v>61</v>
      </c>
      <c r="L29" s="8"/>
      <c r="M29" s="35"/>
    </row>
    <row r="30" spans="1:13" ht="13.5" customHeight="1">
      <c r="A30" s="7" t="s">
        <v>137</v>
      </c>
      <c r="B30" s="66" t="s">
        <v>153</v>
      </c>
      <c r="C30" s="7" t="s">
        <v>195</v>
      </c>
      <c r="D30" s="71">
        <v>1443</v>
      </c>
      <c r="E30" s="8" t="s">
        <v>158</v>
      </c>
      <c r="F30" s="7" t="s">
        <v>123</v>
      </c>
      <c r="G30" s="33">
        <v>0</v>
      </c>
      <c r="H30" s="34">
        <v>100</v>
      </c>
      <c r="I30" s="44" t="s">
        <v>156</v>
      </c>
      <c r="J30" s="46" t="s">
        <v>272</v>
      </c>
      <c r="K30" s="7" t="s">
        <v>61</v>
      </c>
      <c r="L30" s="8"/>
      <c r="M30" s="35"/>
    </row>
    <row r="31" spans="1:13" ht="13.5" customHeight="1">
      <c r="A31" s="7" t="s">
        <v>138</v>
      </c>
      <c r="B31" s="66" t="s">
        <v>154</v>
      </c>
      <c r="C31" s="7" t="s">
        <v>202</v>
      </c>
      <c r="D31" s="71">
        <v>711</v>
      </c>
      <c r="E31" s="8" t="s">
        <v>158</v>
      </c>
      <c r="F31" s="7" t="s">
        <v>123</v>
      </c>
      <c r="G31" s="33">
        <v>0</v>
      </c>
      <c r="H31" s="34">
        <v>100</v>
      </c>
      <c r="I31" s="44" t="s">
        <v>156</v>
      </c>
      <c r="J31" s="110" t="s">
        <v>319</v>
      </c>
      <c r="K31" s="7" t="s">
        <v>61</v>
      </c>
      <c r="L31" s="8"/>
      <c r="M31" s="35"/>
    </row>
    <row r="32" spans="1:13" ht="13.5" customHeight="1">
      <c r="A32" s="3" t="s">
        <v>139</v>
      </c>
      <c r="B32" s="64" t="s">
        <v>155</v>
      </c>
      <c r="C32" s="3" t="s">
        <v>203</v>
      </c>
      <c r="D32" s="71">
        <v>949</v>
      </c>
      <c r="E32" s="6" t="s">
        <v>158</v>
      </c>
      <c r="F32" s="3" t="s">
        <v>123</v>
      </c>
      <c r="G32" s="30">
        <v>0</v>
      </c>
      <c r="H32" s="31">
        <v>100</v>
      </c>
      <c r="I32" s="40" t="s">
        <v>156</v>
      </c>
      <c r="J32" s="107" t="s">
        <v>319</v>
      </c>
      <c r="K32" s="3" t="s">
        <v>61</v>
      </c>
      <c r="L32" s="6"/>
      <c r="M32" s="32"/>
    </row>
    <row r="33" spans="1:13" ht="13.5" customHeight="1">
      <c r="A33" s="3" t="s">
        <v>210</v>
      </c>
      <c r="B33" s="64" t="s">
        <v>211</v>
      </c>
      <c r="C33" s="3" t="s">
        <v>212</v>
      </c>
      <c r="D33" s="103">
        <v>1206</v>
      </c>
      <c r="E33" s="6" t="s">
        <v>158</v>
      </c>
      <c r="F33" s="3" t="s">
        <v>123</v>
      </c>
      <c r="G33" s="30">
        <v>0</v>
      </c>
      <c r="H33" s="31">
        <v>100</v>
      </c>
      <c r="I33" s="40" t="s">
        <v>156</v>
      </c>
      <c r="J33" s="107" t="s">
        <v>320</v>
      </c>
      <c r="K33" s="3" t="s">
        <v>61</v>
      </c>
      <c r="L33" s="102"/>
      <c r="M33" s="72"/>
    </row>
    <row r="34" spans="1:13" ht="13.5" customHeight="1">
      <c r="A34" s="111" t="s">
        <v>214</v>
      </c>
      <c r="B34" s="112" t="s">
        <v>217</v>
      </c>
      <c r="C34" s="111" t="s">
        <v>215</v>
      </c>
      <c r="D34" s="120">
        <v>2600</v>
      </c>
      <c r="E34" s="114" t="s">
        <v>44</v>
      </c>
      <c r="F34" s="111" t="s">
        <v>32</v>
      </c>
      <c r="G34" s="115">
        <v>90</v>
      </c>
      <c r="H34" s="116">
        <v>10</v>
      </c>
      <c r="I34" s="131" t="s">
        <v>308</v>
      </c>
      <c r="J34" s="121" t="s">
        <v>309</v>
      </c>
      <c r="K34" s="111" t="s">
        <v>63</v>
      </c>
      <c r="L34" s="114"/>
      <c r="M34" s="25" t="s">
        <v>157</v>
      </c>
    </row>
    <row r="35" spans="1:13" ht="13.5" customHeight="1">
      <c r="A35" s="111" t="s">
        <v>220</v>
      </c>
      <c r="B35" s="112" t="s">
        <v>263</v>
      </c>
      <c r="C35" s="111" t="s">
        <v>264</v>
      </c>
      <c r="D35" s="120">
        <v>555</v>
      </c>
      <c r="E35" s="114" t="s">
        <v>207</v>
      </c>
      <c r="F35" s="111" t="s">
        <v>123</v>
      </c>
      <c r="G35" s="115">
        <v>0</v>
      </c>
      <c r="H35" s="116">
        <v>100</v>
      </c>
      <c r="I35" s="42" t="s">
        <v>256</v>
      </c>
      <c r="J35" s="121" t="s">
        <v>79</v>
      </c>
      <c r="K35" s="111" t="s">
        <v>63</v>
      </c>
      <c r="L35" s="114"/>
      <c r="M35" s="25" t="s">
        <v>157</v>
      </c>
    </row>
    <row r="36" spans="1:13" ht="13.5" customHeight="1">
      <c r="A36" s="3" t="s">
        <v>254</v>
      </c>
      <c r="B36" s="64" t="s">
        <v>265</v>
      </c>
      <c r="C36" s="3" t="s">
        <v>221</v>
      </c>
      <c r="D36" s="122">
        <v>313</v>
      </c>
      <c r="E36" s="6" t="s">
        <v>158</v>
      </c>
      <c r="F36" s="3" t="s">
        <v>123</v>
      </c>
      <c r="G36" s="30">
        <v>0</v>
      </c>
      <c r="H36" s="31">
        <v>100</v>
      </c>
      <c r="I36" s="44" t="s">
        <v>218</v>
      </c>
      <c r="J36" s="204" t="s">
        <v>296</v>
      </c>
      <c r="K36" s="3" t="s">
        <v>61</v>
      </c>
      <c r="L36" s="102"/>
      <c r="M36" s="72"/>
    </row>
    <row r="37" spans="1:13" ht="13.5" customHeight="1">
      <c r="A37" s="111" t="s">
        <v>262</v>
      </c>
      <c r="B37" s="112" t="s">
        <v>141</v>
      </c>
      <c r="C37" s="111" t="s">
        <v>255</v>
      </c>
      <c r="D37" s="113">
        <v>4787</v>
      </c>
      <c r="E37" s="114" t="s">
        <v>44</v>
      </c>
      <c r="F37" s="111" t="s">
        <v>32</v>
      </c>
      <c r="G37" s="115">
        <v>90</v>
      </c>
      <c r="H37" s="116">
        <v>10</v>
      </c>
      <c r="I37" s="117" t="s">
        <v>261</v>
      </c>
      <c r="J37" s="118" t="s">
        <v>216</v>
      </c>
      <c r="K37" s="111" t="s">
        <v>63</v>
      </c>
      <c r="L37" s="102"/>
      <c r="M37" s="25" t="s">
        <v>157</v>
      </c>
    </row>
    <row r="38" spans="1:15" ht="13.5" customHeight="1">
      <c r="A38" s="186" t="s">
        <v>276</v>
      </c>
      <c r="B38" s="187" t="s">
        <v>277</v>
      </c>
      <c r="C38" s="186" t="s">
        <v>280</v>
      </c>
      <c r="D38" s="161">
        <v>253</v>
      </c>
      <c r="E38" s="186" t="s">
        <v>13</v>
      </c>
      <c r="F38" s="186" t="s">
        <v>32</v>
      </c>
      <c r="G38" s="186">
        <v>90</v>
      </c>
      <c r="H38" s="186">
        <v>10</v>
      </c>
      <c r="I38" s="107" t="s">
        <v>342</v>
      </c>
      <c r="J38" s="107" t="s">
        <v>343</v>
      </c>
      <c r="K38" s="186" t="s">
        <v>213</v>
      </c>
      <c r="L38" s="195"/>
      <c r="M38" s="196"/>
      <c r="O38" s="188"/>
    </row>
    <row r="39" spans="1:13" ht="13.5" customHeight="1">
      <c r="A39" s="104" t="s">
        <v>278</v>
      </c>
      <c r="B39" s="187" t="s">
        <v>279</v>
      </c>
      <c r="C39" s="104" t="s">
        <v>281</v>
      </c>
      <c r="D39" s="103">
        <v>147</v>
      </c>
      <c r="E39" s="104" t="s">
        <v>282</v>
      </c>
      <c r="F39" s="104" t="s">
        <v>32</v>
      </c>
      <c r="G39" s="104">
        <v>90</v>
      </c>
      <c r="H39" s="104">
        <v>10</v>
      </c>
      <c r="I39" s="119" t="s">
        <v>338</v>
      </c>
      <c r="J39" s="107" t="s">
        <v>318</v>
      </c>
      <c r="K39" s="104" t="s">
        <v>213</v>
      </c>
      <c r="L39" s="169"/>
      <c r="M39" s="197"/>
    </row>
    <row r="40" spans="1:13" ht="13.5" customHeight="1">
      <c r="A40" s="176" t="s">
        <v>306</v>
      </c>
      <c r="B40" s="177" t="s">
        <v>152</v>
      </c>
      <c r="C40" s="178" t="s">
        <v>221</v>
      </c>
      <c r="D40" s="179">
        <v>285</v>
      </c>
      <c r="E40" s="180" t="s">
        <v>158</v>
      </c>
      <c r="F40" s="178" t="s">
        <v>32</v>
      </c>
      <c r="G40" s="181">
        <v>0</v>
      </c>
      <c r="H40" s="182">
        <v>100</v>
      </c>
      <c r="I40" s="183" t="s">
        <v>80</v>
      </c>
      <c r="J40" s="184" t="s">
        <v>307</v>
      </c>
      <c r="K40" s="178" t="s">
        <v>63</v>
      </c>
      <c r="L40" s="180"/>
      <c r="M40" s="185" t="s">
        <v>157</v>
      </c>
    </row>
    <row r="41" spans="1:13" ht="13.5" customHeight="1">
      <c r="A41" s="174" t="s">
        <v>332</v>
      </c>
      <c r="B41" s="175" t="s">
        <v>217</v>
      </c>
      <c r="C41" s="162" t="s">
        <v>215</v>
      </c>
      <c r="D41" s="149">
        <v>2894</v>
      </c>
      <c r="E41" s="155" t="s">
        <v>158</v>
      </c>
      <c r="F41" s="163" t="s">
        <v>123</v>
      </c>
      <c r="G41" s="164">
        <v>0</v>
      </c>
      <c r="H41" s="165">
        <v>100</v>
      </c>
      <c r="I41" s="166" t="s">
        <v>156</v>
      </c>
      <c r="J41" s="167" t="s">
        <v>314</v>
      </c>
      <c r="K41" s="169" t="s">
        <v>61</v>
      </c>
      <c r="L41" s="109" t="s">
        <v>156</v>
      </c>
      <c r="M41" s="168"/>
    </row>
    <row r="42" spans="1:13" ht="13.5" customHeight="1">
      <c r="A42" s="174" t="s">
        <v>333</v>
      </c>
      <c r="B42" s="170" t="s">
        <v>145</v>
      </c>
      <c r="C42" s="163" t="s">
        <v>264</v>
      </c>
      <c r="D42" s="149">
        <v>1182</v>
      </c>
      <c r="E42" s="155" t="s">
        <v>158</v>
      </c>
      <c r="F42" s="163" t="s">
        <v>123</v>
      </c>
      <c r="G42" s="164">
        <v>0</v>
      </c>
      <c r="H42" s="165">
        <v>100</v>
      </c>
      <c r="I42" s="166" t="s">
        <v>156</v>
      </c>
      <c r="J42" s="171" t="s">
        <v>315</v>
      </c>
      <c r="K42" s="163" t="s">
        <v>61</v>
      </c>
      <c r="L42" s="155" t="s">
        <v>156</v>
      </c>
      <c r="M42" s="32"/>
    </row>
    <row r="43" spans="1:13" ht="13.5" customHeight="1">
      <c r="A43" s="147" t="s">
        <v>334</v>
      </c>
      <c r="B43" s="148" t="s">
        <v>153</v>
      </c>
      <c r="C43" s="147" t="s">
        <v>316</v>
      </c>
      <c r="D43" s="154">
        <v>475</v>
      </c>
      <c r="E43" s="150" t="s">
        <v>158</v>
      </c>
      <c r="F43" s="147" t="s">
        <v>123</v>
      </c>
      <c r="G43" s="151">
        <v>0</v>
      </c>
      <c r="H43" s="152">
        <v>100</v>
      </c>
      <c r="I43" s="153" t="s">
        <v>156</v>
      </c>
      <c r="J43" s="156" t="s">
        <v>318</v>
      </c>
      <c r="K43" s="147" t="s">
        <v>61</v>
      </c>
      <c r="L43" s="155"/>
      <c r="M43" s="32"/>
    </row>
    <row r="44" spans="1:16" ht="13.5" customHeight="1">
      <c r="A44" s="172" t="s">
        <v>335</v>
      </c>
      <c r="B44" s="175" t="s">
        <v>146</v>
      </c>
      <c r="C44" s="172" t="s">
        <v>336</v>
      </c>
      <c r="D44" s="189">
        <v>580</v>
      </c>
      <c r="E44" s="190" t="s">
        <v>51</v>
      </c>
      <c r="F44" s="172" t="s">
        <v>32</v>
      </c>
      <c r="G44" s="191">
        <v>100</v>
      </c>
      <c r="H44" s="192">
        <v>0</v>
      </c>
      <c r="I44" s="193" t="s">
        <v>173</v>
      </c>
      <c r="J44" s="194" t="s">
        <v>337</v>
      </c>
      <c r="K44" s="172" t="s">
        <v>213</v>
      </c>
      <c r="L44" s="190"/>
      <c r="M44" s="173"/>
      <c r="P44" s="17"/>
    </row>
    <row r="45" spans="1:13" ht="15" customHeight="1">
      <c r="A45" s="229" t="s">
        <v>14</v>
      </c>
      <c r="B45" s="230"/>
      <c r="C45" s="231"/>
      <c r="D45" s="39">
        <f>SUM(D12:D44)-(D20+D34+D35+D37+D40)</f>
        <v>230290</v>
      </c>
      <c r="E45" s="232"/>
      <c r="F45" s="233"/>
      <c r="G45" s="233"/>
      <c r="H45" s="233"/>
      <c r="I45" s="233"/>
      <c r="J45" s="233"/>
      <c r="K45" s="233"/>
      <c r="L45" s="233"/>
      <c r="M45" s="234"/>
    </row>
    <row r="46" spans="1:13" ht="9" customHeight="1" hidden="1">
      <c r="A46" s="223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5"/>
    </row>
    <row r="47" spans="1:13" ht="14.25">
      <c r="A47" s="213" t="s">
        <v>24</v>
      </c>
      <c r="B47" s="254"/>
      <c r="C47" s="254"/>
      <c r="D47" s="254"/>
      <c r="E47" s="254"/>
      <c r="F47" s="254"/>
      <c r="G47" s="254"/>
      <c r="H47" s="254"/>
      <c r="I47" s="254"/>
      <c r="J47" s="254"/>
      <c r="K47" s="255"/>
      <c r="L47" s="255"/>
      <c r="M47" s="256"/>
    </row>
    <row r="48" spans="1:16" ht="87.75" customHeight="1">
      <c r="A48" s="2" t="s">
        <v>53</v>
      </c>
      <c r="B48" s="67" t="s">
        <v>126</v>
      </c>
      <c r="C48" s="63" t="s">
        <v>129</v>
      </c>
      <c r="D48" s="68">
        <v>1975000</v>
      </c>
      <c r="E48" s="5" t="s">
        <v>26</v>
      </c>
      <c r="F48" s="2" t="s">
        <v>32</v>
      </c>
      <c r="G48" s="28">
        <v>33</v>
      </c>
      <c r="H48" s="29">
        <v>67</v>
      </c>
      <c r="I48" s="40" t="s">
        <v>219</v>
      </c>
      <c r="J48" s="123" t="s">
        <v>321</v>
      </c>
      <c r="K48" s="2" t="s">
        <v>61</v>
      </c>
      <c r="L48" s="62" t="s">
        <v>128</v>
      </c>
      <c r="M48" s="27"/>
      <c r="P48" s="17"/>
    </row>
    <row r="49" spans="1:16" ht="13.5" customHeight="1">
      <c r="A49" s="3" t="s">
        <v>54</v>
      </c>
      <c r="B49" s="69" t="s">
        <v>116</v>
      </c>
      <c r="C49" s="3" t="s">
        <v>130</v>
      </c>
      <c r="D49" s="71">
        <v>37550</v>
      </c>
      <c r="E49" s="6" t="s">
        <v>122</v>
      </c>
      <c r="F49" s="3" t="s">
        <v>123</v>
      </c>
      <c r="G49" s="30">
        <v>0</v>
      </c>
      <c r="H49" s="31">
        <v>100</v>
      </c>
      <c r="I49" s="124" t="s">
        <v>173</v>
      </c>
      <c r="J49" s="125" t="s">
        <v>299</v>
      </c>
      <c r="K49" s="146" t="s">
        <v>213</v>
      </c>
      <c r="L49" s="6"/>
      <c r="M49" s="26"/>
      <c r="P49" s="17"/>
    </row>
    <row r="50" spans="1:16" ht="13.5" customHeight="1">
      <c r="A50" s="3" t="s">
        <v>43</v>
      </c>
      <c r="B50" s="70" t="s">
        <v>117</v>
      </c>
      <c r="C50" s="3" t="s">
        <v>58</v>
      </c>
      <c r="D50" s="71">
        <v>7200</v>
      </c>
      <c r="E50" s="6" t="s">
        <v>122</v>
      </c>
      <c r="F50" s="3" t="s">
        <v>123</v>
      </c>
      <c r="G50" s="30">
        <v>0</v>
      </c>
      <c r="H50" s="31">
        <v>100</v>
      </c>
      <c r="I50" s="124" t="s">
        <v>291</v>
      </c>
      <c r="J50" s="125" t="s">
        <v>344</v>
      </c>
      <c r="K50" s="146" t="s">
        <v>213</v>
      </c>
      <c r="L50" s="6"/>
      <c r="M50" s="32"/>
      <c r="P50" s="17"/>
    </row>
    <row r="51" spans="1:16" ht="13.5" customHeight="1">
      <c r="A51" s="111" t="s">
        <v>55</v>
      </c>
      <c r="B51" s="130" t="s">
        <v>118</v>
      </c>
      <c r="C51" s="111" t="s">
        <v>59</v>
      </c>
      <c r="D51" s="78">
        <v>7200</v>
      </c>
      <c r="E51" s="114" t="s">
        <v>122</v>
      </c>
      <c r="F51" s="111" t="s">
        <v>123</v>
      </c>
      <c r="G51" s="115">
        <v>0</v>
      </c>
      <c r="H51" s="116">
        <v>100</v>
      </c>
      <c r="I51" s="131" t="s">
        <v>273</v>
      </c>
      <c r="J51" s="121" t="s">
        <v>274</v>
      </c>
      <c r="K51" s="111" t="s">
        <v>63</v>
      </c>
      <c r="L51" s="114"/>
      <c r="M51" s="25" t="s">
        <v>157</v>
      </c>
      <c r="P51" s="17"/>
    </row>
    <row r="52" spans="1:16" ht="13.5" customHeight="1">
      <c r="A52" s="3" t="s">
        <v>56</v>
      </c>
      <c r="B52" s="70" t="s">
        <v>119</v>
      </c>
      <c r="C52" s="3" t="s">
        <v>131</v>
      </c>
      <c r="D52" s="71">
        <v>6100</v>
      </c>
      <c r="E52" s="6" t="s">
        <v>26</v>
      </c>
      <c r="F52" s="3" t="s">
        <v>32</v>
      </c>
      <c r="G52" s="30">
        <v>60</v>
      </c>
      <c r="H52" s="31">
        <v>40</v>
      </c>
      <c r="I52" s="124" t="s">
        <v>330</v>
      </c>
      <c r="J52" s="125" t="s">
        <v>331</v>
      </c>
      <c r="K52" s="106" t="s">
        <v>213</v>
      </c>
      <c r="L52" s="6"/>
      <c r="M52" s="32"/>
      <c r="P52" s="17"/>
    </row>
    <row r="53" spans="1:16" ht="13.5" customHeight="1">
      <c r="A53" s="3" t="s">
        <v>57</v>
      </c>
      <c r="B53" s="70" t="s">
        <v>120</v>
      </c>
      <c r="C53" s="3" t="s">
        <v>60</v>
      </c>
      <c r="D53" s="71">
        <v>2500</v>
      </c>
      <c r="E53" s="6" t="s">
        <v>122</v>
      </c>
      <c r="F53" s="3" t="s">
        <v>123</v>
      </c>
      <c r="G53" s="30">
        <v>0</v>
      </c>
      <c r="H53" s="31">
        <v>100</v>
      </c>
      <c r="I53" s="47" t="s">
        <v>216</v>
      </c>
      <c r="J53" s="107" t="s">
        <v>341</v>
      </c>
      <c r="K53" s="106" t="s">
        <v>16</v>
      </c>
      <c r="L53" s="6"/>
      <c r="M53" s="32"/>
      <c r="P53" s="17"/>
    </row>
    <row r="54" spans="1:16" ht="13.5" customHeight="1">
      <c r="A54" s="3" t="s">
        <v>225</v>
      </c>
      <c r="B54" s="64" t="s">
        <v>222</v>
      </c>
      <c r="C54" s="3" t="s">
        <v>229</v>
      </c>
      <c r="D54" s="103">
        <v>1404</v>
      </c>
      <c r="E54" s="3" t="s">
        <v>207</v>
      </c>
      <c r="F54" s="3" t="s">
        <v>123</v>
      </c>
      <c r="G54" s="3">
        <v>0</v>
      </c>
      <c r="H54" s="3">
        <v>100</v>
      </c>
      <c r="I54" s="124" t="s">
        <v>339</v>
      </c>
      <c r="J54" s="125" t="s">
        <v>340</v>
      </c>
      <c r="K54" s="106" t="s">
        <v>213</v>
      </c>
      <c r="L54" s="6"/>
      <c r="M54" s="32"/>
      <c r="P54" s="17"/>
    </row>
    <row r="55" spans="1:16" ht="13.5" customHeight="1">
      <c r="A55" s="3" t="s">
        <v>226</v>
      </c>
      <c r="B55" s="64" t="s">
        <v>223</v>
      </c>
      <c r="C55" s="3" t="s">
        <v>230</v>
      </c>
      <c r="D55" s="103">
        <v>313</v>
      </c>
      <c r="E55" s="3" t="s">
        <v>259</v>
      </c>
      <c r="F55" s="3" t="s">
        <v>361</v>
      </c>
      <c r="G55" s="3">
        <v>0</v>
      </c>
      <c r="H55" s="3">
        <v>100</v>
      </c>
      <c r="I55" s="124" t="s">
        <v>301</v>
      </c>
      <c r="J55" s="125" t="s">
        <v>216</v>
      </c>
      <c r="K55" s="106" t="s">
        <v>16</v>
      </c>
      <c r="L55" s="6"/>
      <c r="M55" s="32"/>
      <c r="P55" s="17"/>
    </row>
    <row r="56" spans="1:16" ht="13.5" customHeight="1">
      <c r="A56" s="3" t="s">
        <v>227</v>
      </c>
      <c r="B56" s="64" t="s">
        <v>224</v>
      </c>
      <c r="C56" s="3" t="s">
        <v>231</v>
      </c>
      <c r="D56" s="103">
        <v>253</v>
      </c>
      <c r="E56" s="3" t="s">
        <v>259</v>
      </c>
      <c r="F56" s="3" t="s">
        <v>361</v>
      </c>
      <c r="G56" s="3">
        <v>0</v>
      </c>
      <c r="H56" s="3">
        <v>100</v>
      </c>
      <c r="I56" s="124" t="s">
        <v>291</v>
      </c>
      <c r="J56" s="125" t="s">
        <v>345</v>
      </c>
      <c r="K56" s="106" t="s">
        <v>16</v>
      </c>
      <c r="L56" s="6"/>
      <c r="M56" s="32"/>
      <c r="P56" s="17"/>
    </row>
    <row r="57" spans="1:16" ht="13.5" customHeight="1">
      <c r="A57" s="3" t="s">
        <v>228</v>
      </c>
      <c r="B57" s="64" t="s">
        <v>232</v>
      </c>
      <c r="C57" s="3" t="s">
        <v>240</v>
      </c>
      <c r="D57" s="103">
        <v>313</v>
      </c>
      <c r="E57" s="3" t="s">
        <v>207</v>
      </c>
      <c r="F57" s="3" t="s">
        <v>123</v>
      </c>
      <c r="G57" s="3">
        <v>0</v>
      </c>
      <c r="H57" s="3">
        <v>100</v>
      </c>
      <c r="I57" s="124" t="s">
        <v>322</v>
      </c>
      <c r="J57" s="125" t="s">
        <v>323</v>
      </c>
      <c r="K57" s="106" t="s">
        <v>213</v>
      </c>
      <c r="L57" s="6"/>
      <c r="M57" s="32"/>
      <c r="P57" s="17"/>
    </row>
    <row r="58" spans="1:16" ht="13.5" customHeight="1">
      <c r="A58" s="3" t="s">
        <v>236</v>
      </c>
      <c r="B58" s="64" t="s">
        <v>233</v>
      </c>
      <c r="C58" s="3" t="s">
        <v>241</v>
      </c>
      <c r="D58" s="103">
        <v>255</v>
      </c>
      <c r="E58" s="3" t="s">
        <v>207</v>
      </c>
      <c r="F58" s="3" t="s">
        <v>123</v>
      </c>
      <c r="G58" s="3">
        <v>0</v>
      </c>
      <c r="H58" s="3">
        <v>100</v>
      </c>
      <c r="I58" s="159" t="s">
        <v>257</v>
      </c>
      <c r="J58" s="205" t="s">
        <v>304</v>
      </c>
      <c r="K58" s="106" t="s">
        <v>61</v>
      </c>
      <c r="L58" s="6"/>
      <c r="M58" s="32"/>
      <c r="P58" s="17"/>
    </row>
    <row r="59" spans="1:16" ht="13.5" customHeight="1">
      <c r="A59" s="111" t="s">
        <v>237</v>
      </c>
      <c r="B59" s="112" t="s">
        <v>234</v>
      </c>
      <c r="C59" s="111" t="s">
        <v>242</v>
      </c>
      <c r="D59" s="120">
        <v>747</v>
      </c>
      <c r="E59" s="111" t="s">
        <v>207</v>
      </c>
      <c r="F59" s="111" t="s">
        <v>123</v>
      </c>
      <c r="G59" s="111">
        <v>0</v>
      </c>
      <c r="H59" s="111">
        <v>100</v>
      </c>
      <c r="I59" s="132" t="s">
        <v>305</v>
      </c>
      <c r="J59" s="133" t="s">
        <v>80</v>
      </c>
      <c r="K59" s="111" t="s">
        <v>63</v>
      </c>
      <c r="L59" s="114"/>
      <c r="M59" s="25" t="s">
        <v>157</v>
      </c>
      <c r="P59" s="17"/>
    </row>
    <row r="60" spans="1:16" ht="25.5" customHeight="1">
      <c r="A60" s="3" t="s">
        <v>238</v>
      </c>
      <c r="B60" s="158" t="s">
        <v>326</v>
      </c>
      <c r="C60" s="3" t="s">
        <v>243</v>
      </c>
      <c r="D60" s="105">
        <v>516</v>
      </c>
      <c r="E60" s="3" t="s">
        <v>207</v>
      </c>
      <c r="F60" s="3" t="s">
        <v>123</v>
      </c>
      <c r="G60" s="3">
        <v>0</v>
      </c>
      <c r="H60" s="3">
        <v>100</v>
      </c>
      <c r="I60" s="124" t="s">
        <v>324</v>
      </c>
      <c r="J60" s="125" t="s">
        <v>325</v>
      </c>
      <c r="K60" s="106" t="s">
        <v>61</v>
      </c>
      <c r="L60" s="6"/>
      <c r="M60" s="32"/>
      <c r="P60" s="17"/>
    </row>
    <row r="61" spans="1:16" ht="13.5" customHeight="1">
      <c r="A61" s="111" t="s">
        <v>239</v>
      </c>
      <c r="B61" s="112" t="s">
        <v>235</v>
      </c>
      <c r="C61" s="111" t="s">
        <v>244</v>
      </c>
      <c r="D61" s="120">
        <v>742</v>
      </c>
      <c r="E61" s="111" t="s">
        <v>207</v>
      </c>
      <c r="F61" s="111" t="s">
        <v>123</v>
      </c>
      <c r="G61" s="111">
        <v>0</v>
      </c>
      <c r="H61" s="111">
        <v>100</v>
      </c>
      <c r="I61" s="132" t="s">
        <v>127</v>
      </c>
      <c r="J61" s="133" t="s">
        <v>260</v>
      </c>
      <c r="K61" s="111" t="s">
        <v>63</v>
      </c>
      <c r="L61" s="114"/>
      <c r="M61" s="25" t="s">
        <v>157</v>
      </c>
      <c r="P61" s="17"/>
    </row>
    <row r="62" spans="1:16" ht="13.5" customHeight="1">
      <c r="A62" s="3" t="s">
        <v>246</v>
      </c>
      <c r="B62" s="64" t="s">
        <v>245</v>
      </c>
      <c r="C62" s="3" t="s">
        <v>247</v>
      </c>
      <c r="D62" s="105">
        <v>782</v>
      </c>
      <c r="E62" s="3" t="s">
        <v>207</v>
      </c>
      <c r="F62" s="3" t="s">
        <v>123</v>
      </c>
      <c r="G62" s="3">
        <v>0</v>
      </c>
      <c r="H62" s="3">
        <v>100</v>
      </c>
      <c r="I62" s="124" t="s">
        <v>291</v>
      </c>
      <c r="J62" s="125" t="s">
        <v>345</v>
      </c>
      <c r="K62" s="106" t="s">
        <v>213</v>
      </c>
      <c r="L62" s="6"/>
      <c r="M62" s="32"/>
      <c r="P62" s="17"/>
    </row>
    <row r="63" spans="1:16" ht="13.5" customHeight="1">
      <c r="A63" s="3" t="s">
        <v>252</v>
      </c>
      <c r="B63" s="64" t="s">
        <v>248</v>
      </c>
      <c r="C63" s="3" t="s">
        <v>250</v>
      </c>
      <c r="D63" s="103">
        <v>316</v>
      </c>
      <c r="E63" s="3" t="s">
        <v>207</v>
      </c>
      <c r="F63" s="3" t="s">
        <v>123</v>
      </c>
      <c r="G63" s="3">
        <v>0</v>
      </c>
      <c r="H63" s="3">
        <v>100</v>
      </c>
      <c r="I63" s="159" t="s">
        <v>258</v>
      </c>
      <c r="J63" s="125" t="s">
        <v>327</v>
      </c>
      <c r="K63" s="106" t="s">
        <v>61</v>
      </c>
      <c r="L63" s="6"/>
      <c r="M63" s="32"/>
      <c r="P63" s="17"/>
    </row>
    <row r="64" spans="1:16" ht="13.5" customHeight="1">
      <c r="A64" s="111" t="s">
        <v>253</v>
      </c>
      <c r="B64" s="112" t="s">
        <v>249</v>
      </c>
      <c r="C64" s="111" t="s">
        <v>251</v>
      </c>
      <c r="D64" s="120">
        <v>783</v>
      </c>
      <c r="E64" s="111" t="s">
        <v>207</v>
      </c>
      <c r="F64" s="111" t="s">
        <v>123</v>
      </c>
      <c r="G64" s="111">
        <v>0</v>
      </c>
      <c r="H64" s="111">
        <v>100</v>
      </c>
      <c r="I64" s="132" t="s">
        <v>218</v>
      </c>
      <c r="J64" s="133" t="s">
        <v>159</v>
      </c>
      <c r="K64" s="111" t="s">
        <v>63</v>
      </c>
      <c r="L64" s="114"/>
      <c r="M64" s="25" t="s">
        <v>157</v>
      </c>
      <c r="P64" s="17"/>
    </row>
    <row r="65" spans="1:16" ht="13.5" customHeight="1">
      <c r="A65" s="174" t="s">
        <v>346</v>
      </c>
      <c r="B65" s="198" t="s">
        <v>349</v>
      </c>
      <c r="C65" s="174" t="s">
        <v>350</v>
      </c>
      <c r="D65" s="154">
        <v>504</v>
      </c>
      <c r="E65" s="102" t="s">
        <v>207</v>
      </c>
      <c r="F65" s="174" t="s">
        <v>123</v>
      </c>
      <c r="G65" s="199">
        <v>0</v>
      </c>
      <c r="H65" s="200">
        <v>100</v>
      </c>
      <c r="I65" s="201" t="s">
        <v>347</v>
      </c>
      <c r="J65" s="202" t="s">
        <v>348</v>
      </c>
      <c r="K65" s="174" t="s">
        <v>61</v>
      </c>
      <c r="L65" s="102"/>
      <c r="M65" s="72"/>
      <c r="P65" s="17"/>
    </row>
    <row r="66" spans="1:13" ht="15.75" customHeight="1">
      <c r="A66" s="216" t="s">
        <v>17</v>
      </c>
      <c r="B66" s="217"/>
      <c r="C66" s="218"/>
      <c r="D66" s="37">
        <f>SUM(D48:D65)-(D51+D59+D61+D64)</f>
        <v>2033006</v>
      </c>
      <c r="E66" s="208"/>
      <c r="F66" s="209"/>
      <c r="G66" s="209"/>
      <c r="H66" s="209"/>
      <c r="I66" s="209"/>
      <c r="J66" s="209"/>
      <c r="K66" s="209"/>
      <c r="L66" s="209"/>
      <c r="M66" s="210"/>
    </row>
    <row r="67" spans="1:13" ht="15.75" customHeight="1">
      <c r="A67" s="239" t="s">
        <v>22</v>
      </c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1"/>
    </row>
    <row r="68" spans="1:13" ht="14.25">
      <c r="A68" s="135" t="s">
        <v>47</v>
      </c>
      <c r="B68" s="136" t="s">
        <v>121</v>
      </c>
      <c r="C68" s="137" t="s">
        <v>132</v>
      </c>
      <c r="D68" s="138">
        <v>788</v>
      </c>
      <c r="E68" s="139" t="s">
        <v>122</v>
      </c>
      <c r="F68" s="140" t="s">
        <v>123</v>
      </c>
      <c r="G68" s="141">
        <v>0</v>
      </c>
      <c r="H68" s="142">
        <v>100</v>
      </c>
      <c r="I68" s="143" t="s">
        <v>302</v>
      </c>
      <c r="J68" s="145" t="s">
        <v>303</v>
      </c>
      <c r="K68" s="137" t="s">
        <v>16</v>
      </c>
      <c r="L68" s="139"/>
      <c r="M68" s="144"/>
    </row>
    <row r="69" spans="1:13" ht="15.75" customHeight="1">
      <c r="A69" s="216" t="s">
        <v>35</v>
      </c>
      <c r="B69" s="217"/>
      <c r="C69" s="218"/>
      <c r="D69" s="38">
        <f>SUM(D68:D68)</f>
        <v>788</v>
      </c>
      <c r="E69" s="226"/>
      <c r="F69" s="227"/>
      <c r="G69" s="227"/>
      <c r="H69" s="227"/>
      <c r="I69" s="227"/>
      <c r="J69" s="227"/>
      <c r="K69" s="227"/>
      <c r="L69" s="227"/>
      <c r="M69" s="228"/>
    </row>
    <row r="70" spans="1:13" ht="18.75" customHeight="1">
      <c r="A70" s="239" t="s">
        <v>209</v>
      </c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1"/>
    </row>
    <row r="71" spans="1:13" ht="15.75" customHeight="1">
      <c r="A71" s="160" t="s">
        <v>283</v>
      </c>
      <c r="B71" s="64" t="s">
        <v>284</v>
      </c>
      <c r="C71" s="160" t="s">
        <v>285</v>
      </c>
      <c r="D71" s="161">
        <v>134</v>
      </c>
      <c r="E71" s="160" t="s">
        <v>122</v>
      </c>
      <c r="F71" s="160" t="s">
        <v>32</v>
      </c>
      <c r="G71" s="160">
        <v>60</v>
      </c>
      <c r="H71" s="160">
        <v>40</v>
      </c>
      <c r="I71" s="124" t="s">
        <v>358</v>
      </c>
      <c r="J71" s="207" t="s">
        <v>359</v>
      </c>
      <c r="K71" s="206" t="s">
        <v>213</v>
      </c>
      <c r="L71" s="126"/>
      <c r="M71" s="128"/>
    </row>
    <row r="72" spans="1:13" ht="13.5" customHeight="1">
      <c r="A72" s="3" t="s">
        <v>287</v>
      </c>
      <c r="B72" s="64" t="s">
        <v>288</v>
      </c>
      <c r="C72" s="3" t="s">
        <v>289</v>
      </c>
      <c r="D72" s="103">
        <v>65</v>
      </c>
      <c r="E72" s="3" t="s">
        <v>286</v>
      </c>
      <c r="F72" s="3" t="s">
        <v>32</v>
      </c>
      <c r="G72" s="3">
        <v>60</v>
      </c>
      <c r="H72" s="3">
        <v>40</v>
      </c>
      <c r="I72" s="124" t="s">
        <v>328</v>
      </c>
      <c r="J72" s="125" t="s">
        <v>329</v>
      </c>
      <c r="K72" s="106" t="s">
        <v>61</v>
      </c>
      <c r="L72" s="127"/>
      <c r="M72" s="129"/>
    </row>
    <row r="73" spans="1:13" ht="12" customHeight="1">
      <c r="A73" s="4"/>
      <c r="B73" s="4"/>
      <c r="C73" s="4"/>
      <c r="D73" s="9"/>
      <c r="E73" s="4"/>
      <c r="F73" s="4"/>
      <c r="G73" s="4"/>
      <c r="H73" s="4"/>
      <c r="I73" s="4"/>
      <c r="J73" s="4"/>
      <c r="K73" s="4"/>
      <c r="L73" s="4"/>
      <c r="M73" s="10"/>
    </row>
    <row r="74" spans="1:13" ht="15.75" customHeight="1">
      <c r="A74" s="216" t="s">
        <v>25</v>
      </c>
      <c r="B74" s="217"/>
      <c r="C74" s="218"/>
      <c r="D74" s="38">
        <f>SUM(D71:D73)</f>
        <v>199</v>
      </c>
      <c r="E74" s="251"/>
      <c r="F74" s="252"/>
      <c r="G74" s="252"/>
      <c r="H74" s="252"/>
      <c r="I74" s="252"/>
      <c r="J74" s="252"/>
      <c r="K74" s="252"/>
      <c r="L74" s="252"/>
      <c r="M74" s="253"/>
    </row>
    <row r="75" spans="1:13" s="1" customFormat="1" ht="10.5" customHeight="1">
      <c r="A75" s="213"/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5"/>
    </row>
    <row r="76" spans="1:13" ht="18.75" customHeight="1">
      <c r="A76" s="216" t="s">
        <v>31</v>
      </c>
      <c r="B76" s="217"/>
      <c r="C76" s="218"/>
      <c r="D76" s="37">
        <f>D45+D66+D69+D74</f>
        <v>2264283</v>
      </c>
      <c r="E76" s="251"/>
      <c r="F76" s="252"/>
      <c r="G76" s="252"/>
      <c r="H76" s="252"/>
      <c r="I76" s="252"/>
      <c r="J76" s="252"/>
      <c r="K76" s="252"/>
      <c r="L76" s="252"/>
      <c r="M76" s="253"/>
    </row>
    <row r="77" spans="1:13" ht="15.75" customHeight="1">
      <c r="A77" s="216" t="s">
        <v>40</v>
      </c>
      <c r="B77" s="217"/>
      <c r="C77" s="218"/>
      <c r="D77" s="37">
        <v>100</v>
      </c>
      <c r="E77" s="211"/>
      <c r="F77" s="211"/>
      <c r="G77" s="37">
        <f>ROUND((SUMPRODUCT($D12:$D39,G12:G39)+SUMPRODUCT($D48:$D64,G48:G64)+SUMPRODUCT($D68:$D68,G68:G68)+SUMPRODUCT($D71:$D72,G71:G72)-D20*G20-D35*G35-D37*G37-D51*G51-D64*G64)/$D$76,0)</f>
        <v>36</v>
      </c>
      <c r="H77" s="37">
        <f>D77-G77</f>
        <v>64</v>
      </c>
      <c r="I77" s="212"/>
      <c r="J77" s="212"/>
      <c r="K77" s="212"/>
      <c r="L77" s="212"/>
      <c r="M77" s="212"/>
    </row>
    <row r="78" spans="1:13" ht="17.25" customHeight="1" thickBot="1">
      <c r="A78" s="92"/>
      <c r="B78" s="236" t="s">
        <v>27</v>
      </c>
      <c r="C78" s="236"/>
      <c r="D78" s="237"/>
      <c r="E78" s="237"/>
      <c r="F78" s="237"/>
      <c r="G78" s="237"/>
      <c r="H78" s="237"/>
      <c r="I78" s="237"/>
      <c r="J78" s="237"/>
      <c r="K78" s="237"/>
      <c r="L78" s="237"/>
      <c r="M78" s="238"/>
    </row>
    <row r="79" spans="1:13" ht="75" customHeight="1">
      <c r="A79" s="93" t="s">
        <v>7</v>
      </c>
      <c r="B79" s="242" t="s">
        <v>64</v>
      </c>
      <c r="C79" s="242"/>
      <c r="D79" s="243"/>
      <c r="E79" s="243"/>
      <c r="F79" s="243"/>
      <c r="G79" s="243"/>
      <c r="H79" s="243"/>
      <c r="I79" s="243"/>
      <c r="J79" s="243"/>
      <c r="K79" s="243"/>
      <c r="L79" s="243"/>
      <c r="M79" s="244"/>
    </row>
    <row r="80" spans="1:13" ht="15.75" customHeight="1">
      <c r="A80" s="94" t="s">
        <v>8</v>
      </c>
      <c r="B80" s="235" t="s">
        <v>73</v>
      </c>
      <c r="C80" s="235"/>
      <c r="D80" s="235"/>
      <c r="E80" s="84"/>
      <c r="F80" s="84"/>
      <c r="G80" s="85"/>
      <c r="H80" s="85"/>
      <c r="I80" s="86"/>
      <c r="J80" s="86"/>
      <c r="K80" s="85"/>
      <c r="L80" s="85"/>
      <c r="M80" s="95"/>
    </row>
    <row r="81" spans="1:13" ht="3" customHeight="1">
      <c r="A81" s="94"/>
      <c r="B81" s="87"/>
      <c r="C81" s="87"/>
      <c r="D81" s="87"/>
      <c r="E81" s="84"/>
      <c r="F81" s="84"/>
      <c r="G81" s="85"/>
      <c r="H81" s="85"/>
      <c r="I81" s="86"/>
      <c r="J81" s="86"/>
      <c r="K81" s="85"/>
      <c r="L81" s="85"/>
      <c r="M81" s="95"/>
    </row>
    <row r="82" spans="1:13" ht="15.75" customHeight="1">
      <c r="A82" s="94" t="s">
        <v>12</v>
      </c>
      <c r="B82" s="84" t="s">
        <v>74</v>
      </c>
      <c r="C82" s="84"/>
      <c r="D82" s="84"/>
      <c r="E82" s="84"/>
      <c r="F82" s="84"/>
      <c r="G82" s="85"/>
      <c r="H82" s="85"/>
      <c r="I82" s="86"/>
      <c r="J82" s="86"/>
      <c r="K82" s="85"/>
      <c r="L82" s="85"/>
      <c r="M82" s="95"/>
    </row>
    <row r="83" spans="1:13" ht="3.75" customHeight="1">
      <c r="A83" s="94"/>
      <c r="B83" s="84"/>
      <c r="C83" s="84"/>
      <c r="D83" s="84"/>
      <c r="E83" s="84"/>
      <c r="F83" s="84"/>
      <c r="G83" s="85"/>
      <c r="H83" s="85"/>
      <c r="I83" s="86"/>
      <c r="J83" s="86"/>
      <c r="K83" s="85"/>
      <c r="L83" s="85"/>
      <c r="M83" s="95"/>
    </row>
    <row r="84" spans="1:13" ht="15.75" customHeight="1">
      <c r="A84" s="94" t="s">
        <v>28</v>
      </c>
      <c r="B84" s="88" t="s">
        <v>75</v>
      </c>
      <c r="C84" s="88"/>
      <c r="D84" s="88"/>
      <c r="E84" s="88"/>
      <c r="F84" s="86"/>
      <c r="G84" s="86"/>
      <c r="H84" s="85"/>
      <c r="I84" s="85"/>
      <c r="J84" s="89"/>
      <c r="K84" s="89"/>
      <c r="L84" s="89"/>
      <c r="M84" s="96"/>
    </row>
    <row r="85" spans="1:13" ht="4.5" customHeight="1">
      <c r="A85" s="94"/>
      <c r="B85" s="88"/>
      <c r="C85" s="88"/>
      <c r="D85" s="88"/>
      <c r="E85" s="88"/>
      <c r="F85" s="86"/>
      <c r="G85" s="86"/>
      <c r="H85" s="85"/>
      <c r="I85" s="85"/>
      <c r="J85" s="89"/>
      <c r="K85" s="89"/>
      <c r="L85" s="89"/>
      <c r="M85" s="96"/>
    </row>
    <row r="86" spans="1:13" ht="15.75" customHeight="1">
      <c r="A86" s="94" t="s">
        <v>29</v>
      </c>
      <c r="B86" s="88" t="s">
        <v>76</v>
      </c>
      <c r="C86" s="88"/>
      <c r="D86" s="88"/>
      <c r="E86" s="88"/>
      <c r="F86" s="86"/>
      <c r="G86" s="86"/>
      <c r="H86" s="85"/>
      <c r="I86" s="85"/>
      <c r="J86" s="90"/>
      <c r="K86" s="89"/>
      <c r="L86" s="89"/>
      <c r="M86" s="96"/>
    </row>
    <row r="87" spans="1:13" ht="3" customHeight="1">
      <c r="A87" s="94"/>
      <c r="B87" s="88"/>
      <c r="C87" s="88"/>
      <c r="D87" s="88"/>
      <c r="E87" s="91"/>
      <c r="F87" s="91"/>
      <c r="G87" s="85"/>
      <c r="H87" s="85"/>
      <c r="I87" s="90"/>
      <c r="J87" s="90"/>
      <c r="K87" s="89"/>
      <c r="L87" s="89"/>
      <c r="M87" s="96"/>
    </row>
    <row r="88" spans="1:13" ht="15.75" customHeight="1">
      <c r="A88" s="94" t="s">
        <v>30</v>
      </c>
      <c r="B88" s="88" t="s">
        <v>77</v>
      </c>
      <c r="C88" s="88"/>
      <c r="D88" s="88"/>
      <c r="E88" s="91"/>
      <c r="F88" s="91"/>
      <c r="G88" s="84"/>
      <c r="H88" s="85"/>
      <c r="I88" s="90"/>
      <c r="J88" s="90"/>
      <c r="K88" s="89"/>
      <c r="L88" s="89"/>
      <c r="M88" s="96"/>
    </row>
    <row r="89" spans="1:13" ht="3.75" customHeight="1">
      <c r="A89" s="94"/>
      <c r="B89" s="88"/>
      <c r="C89" s="88"/>
      <c r="D89" s="88"/>
      <c r="E89" s="91"/>
      <c r="F89" s="91"/>
      <c r="G89" s="85"/>
      <c r="H89" s="85"/>
      <c r="I89" s="90"/>
      <c r="J89" s="90"/>
      <c r="K89" s="89"/>
      <c r="L89" s="89"/>
      <c r="M89" s="96"/>
    </row>
    <row r="90" spans="1:13" ht="15.75" customHeight="1">
      <c r="A90" s="94" t="s">
        <v>33</v>
      </c>
      <c r="B90" s="84" t="s">
        <v>78</v>
      </c>
      <c r="C90" s="84"/>
      <c r="D90" s="84"/>
      <c r="E90" s="84"/>
      <c r="F90" s="84"/>
      <c r="G90" s="84"/>
      <c r="H90" s="84"/>
      <c r="I90" s="90"/>
      <c r="J90" s="90"/>
      <c r="K90" s="89"/>
      <c r="L90" s="89"/>
      <c r="M90" s="96"/>
    </row>
    <row r="91" spans="1:13" ht="3" customHeight="1">
      <c r="A91" s="97"/>
      <c r="B91" s="89"/>
      <c r="C91" s="89"/>
      <c r="D91" s="89"/>
      <c r="E91" s="89"/>
      <c r="F91" s="89"/>
      <c r="G91" s="89"/>
      <c r="H91" s="89"/>
      <c r="I91" s="90"/>
      <c r="J91" s="90"/>
      <c r="K91" s="89"/>
      <c r="L91" s="89"/>
      <c r="M91" s="96"/>
    </row>
    <row r="92" spans="1:13" ht="15.75" customHeight="1">
      <c r="A92" s="94" t="s">
        <v>34</v>
      </c>
      <c r="B92" s="84" t="s">
        <v>65</v>
      </c>
      <c r="C92" s="84"/>
      <c r="D92" s="84"/>
      <c r="E92" s="84"/>
      <c r="F92" s="84"/>
      <c r="G92" s="89"/>
      <c r="H92" s="89"/>
      <c r="I92" s="90"/>
      <c r="J92" s="90"/>
      <c r="K92" s="89"/>
      <c r="L92" s="89"/>
      <c r="M92" s="96"/>
    </row>
    <row r="93" spans="1:13" ht="5.25" customHeight="1">
      <c r="A93" s="98"/>
      <c r="B93" s="99"/>
      <c r="C93" s="99"/>
      <c r="D93" s="99"/>
      <c r="E93" s="99"/>
      <c r="F93" s="99"/>
      <c r="G93" s="99"/>
      <c r="H93" s="99"/>
      <c r="I93" s="100"/>
      <c r="J93" s="100"/>
      <c r="K93" s="99"/>
      <c r="L93" s="99"/>
      <c r="M93" s="101"/>
    </row>
  </sheetData>
  <sheetProtection/>
  <mergeCells count="37">
    <mergeCell ref="D8:D10"/>
    <mergeCell ref="E8:E9"/>
    <mergeCell ref="L8:L10"/>
    <mergeCell ref="A1:M1"/>
    <mergeCell ref="A2:M2"/>
    <mergeCell ref="A3:M3"/>
    <mergeCell ref="A4:M4"/>
    <mergeCell ref="M8:M10"/>
    <mergeCell ref="C8:C10"/>
    <mergeCell ref="A8:A10"/>
    <mergeCell ref="B8:B10"/>
    <mergeCell ref="G8:H8"/>
    <mergeCell ref="I8:J8"/>
    <mergeCell ref="A76:C76"/>
    <mergeCell ref="E76:M76"/>
    <mergeCell ref="A47:M47"/>
    <mergeCell ref="F8:F9"/>
    <mergeCell ref="K8:K9"/>
    <mergeCell ref="E74:M74"/>
    <mergeCell ref="A66:C66"/>
    <mergeCell ref="A69:C69"/>
    <mergeCell ref="B80:D80"/>
    <mergeCell ref="B78:M78"/>
    <mergeCell ref="A67:M67"/>
    <mergeCell ref="A70:M70"/>
    <mergeCell ref="B79:M79"/>
    <mergeCell ref="A77:C77"/>
    <mergeCell ref="E66:M66"/>
    <mergeCell ref="E77:F77"/>
    <mergeCell ref="I77:M77"/>
    <mergeCell ref="A75:M75"/>
    <mergeCell ref="A74:C74"/>
    <mergeCell ref="A11:M11"/>
    <mergeCell ref="A46:M46"/>
    <mergeCell ref="E69:M69"/>
    <mergeCell ref="A45:C45"/>
    <mergeCell ref="E45:M45"/>
  </mergeCells>
  <printOptions horizontalCentered="1" verticalCentered="1"/>
  <pageMargins left="0.3937007874015748" right="0.7874015748031497" top="0.3937007874015748" bottom="0.1968503937007874" header="0.11811023622047245" footer="0.11811023622047245"/>
  <pageSetup fitToHeight="2" orientation="landscape" paperSize="9" scale="60" r:id="rId2"/>
  <headerFooter>
    <oddHeader>&amp;R&amp;"-,Negrito"&amp;8
</oddHeader>
  </headerFooter>
  <rowBreaks count="1" manualBreakCount="1">
    <brk id="45" max="12" man="1"/>
  </rowBreaks>
  <ignoredErrors>
    <ignoredError sqref="E10 K10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4"/>
  <sheetViews>
    <sheetView zoomScalePageLayoutView="0" workbookViewId="0" topLeftCell="A1">
      <selection activeCell="N13" sqref="N13"/>
    </sheetView>
  </sheetViews>
  <sheetFormatPr defaultColWidth="9.140625" defaultRowHeight="15"/>
  <sheetData>
    <row r="2" ht="14.25">
      <c r="A2" s="55" t="s">
        <v>97</v>
      </c>
    </row>
    <row r="4" ht="14.25">
      <c r="A4" t="s">
        <v>98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Inter-American Development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Apendice 1 do Plano de Aquisições</dc:title>
  <dc:subject/>
  <dc:creator>BID</dc:creator>
  <cp:keywords/>
  <dc:description/>
  <cp:lastModifiedBy>Schukkel, Fernanda do Vale Caribe</cp:lastModifiedBy>
  <cp:lastPrinted>2017-11-24T17:35:19Z</cp:lastPrinted>
  <dcterms:created xsi:type="dcterms:W3CDTF">2010-07-15T18:22:38Z</dcterms:created>
  <dcterms:modified xsi:type="dcterms:W3CDTF">2017-12-18T18:22:57Z</dcterms:modified>
  <cp:category/>
  <cp:version/>
  <cp:contentType/>
  <cp:contentStatus/>
</cp:coreProperties>
</file>