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30" tabRatio="804"/>
  </bookViews>
  <sheets>
    <sheet name="CC P" sheetId="8" r:id="rId1"/>
    <sheet name="CC C" sheetId="145" r:id="rId2"/>
    <sheet name="CC POD" sheetId="116" r:id="rId3"/>
    <sheet name="PD" sheetId="10" r:id="rId4"/>
    <sheet name="6_Curva S" sheetId="124" state="hidden" r:id="rId5"/>
    <sheet name="Matriz de Planif." sheetId="58" r:id="rId6"/>
    <sheet name="Hitos" sheetId="147" state="hidden" r:id="rId7"/>
    <sheet name="Adq. Princ (A_III)" sheetId="102" state="hidden" r:id="rId8"/>
    <sheet name="CA" sheetId="144" state="hidden" r:id="rId9"/>
  </sheets>
  <definedNames>
    <definedName name="__POA2" localSheetId="1">#REF!</definedName>
    <definedName name="__POA2" localSheetId="2">#REF!</definedName>
    <definedName name="__POA2">#REF!</definedName>
    <definedName name="_2" localSheetId="1">#REF!</definedName>
    <definedName name="_2" localSheetId="2">#REF!</definedName>
    <definedName name="_2">#REF!</definedName>
    <definedName name="_6" localSheetId="1">#REF!</definedName>
    <definedName name="_6" localSheetId="2">#REF!</definedName>
    <definedName name="_6">#REF!</definedName>
    <definedName name="_Fill" localSheetId="1" hidden="1">#REF!</definedName>
    <definedName name="_Fill" localSheetId="2" hidden="1">#REF!</definedName>
    <definedName name="_Fill" hidden="1">#REF!</definedName>
    <definedName name="_xlnm._FilterDatabase" localSheetId="5" hidden="1">'Matriz de Planif.'!$S$1:$S$167</definedName>
    <definedName name="_POA2" localSheetId="1">#REF!</definedName>
    <definedName name="_POA2" localSheetId="2">#REF!</definedName>
    <definedName name="_POA2">#REF!</definedName>
    <definedName name="_POAAAA" localSheetId="1">#REF!</definedName>
    <definedName name="_POAAAA" localSheetId="2">#REF!</definedName>
    <definedName name="_POAAAA">#REF!</definedName>
    <definedName name="aaa" localSheetId="1">#REF!</definedName>
    <definedName name="aaa" localSheetId="2">#REF!</definedName>
    <definedName name="aaa">#REF!</definedName>
    <definedName name="AAAAAA" localSheetId="1">#REF!</definedName>
    <definedName name="AAAAAA" localSheetId="2">#REF!</definedName>
    <definedName name="AAAAAA">#REF!</definedName>
    <definedName name="alo" localSheetId="1">#REF!</definedName>
    <definedName name="alo" localSheetId="2">#REF!</definedName>
    <definedName name="alo">#REF!</definedName>
    <definedName name="_xlnm.Database" localSheetId="7">#REF!</definedName>
    <definedName name="_xlnm.Database" localSheetId="1">#REF!</definedName>
    <definedName name="_xlnm.Database" localSheetId="2">#REF!</definedName>
    <definedName name="_xlnm.Database">#REF!</definedName>
    <definedName name="e" localSheetId="1">#REF!</definedName>
    <definedName name="e" localSheetId="2">#REF!</definedName>
    <definedName name="e">#REF!</definedName>
    <definedName name="ffff" localSheetId="1">#REF!</definedName>
    <definedName name="ffff" localSheetId="2">#REF!</definedName>
    <definedName name="ffff">#REF!</definedName>
    <definedName name="Garfico1" localSheetId="1">#REF!</definedName>
    <definedName name="Garfico1" localSheetId="2">#REF!</definedName>
    <definedName name="Garfico1">#REF!</definedName>
    <definedName name="GGGGGGG" localSheetId="1">#REF!</definedName>
    <definedName name="GGGGGGG" localSheetId="2">#REF!</definedName>
    <definedName name="GGGGGGG">#REF!</definedName>
    <definedName name="GRAFI" localSheetId="1">#REF!</definedName>
    <definedName name="GRAFI" localSheetId="2">#REF!</definedName>
    <definedName name="GRAFI">#REF!</definedName>
    <definedName name="GRAFI1" localSheetId="1">#REF!</definedName>
    <definedName name="GRAFI1" localSheetId="2">#REF!</definedName>
    <definedName name="GRAFI1">#REF!</definedName>
    <definedName name="GRAFICO" localSheetId="1">#REF!</definedName>
    <definedName name="GRAFICO" localSheetId="2">#REF!</definedName>
    <definedName name="GRAFICO">#REF!</definedName>
    <definedName name="POA_21" localSheetId="1">#REF!</definedName>
    <definedName name="POA_21" localSheetId="2">#REF!</definedName>
    <definedName name="POA_21">#REF!</definedName>
    <definedName name="Pres" localSheetId="1">#REF!</definedName>
    <definedName name="Pres" localSheetId="2">#REF!</definedName>
    <definedName name="Pres">#REF!</definedName>
    <definedName name="Reesumen" localSheetId="1">#REF!</definedName>
    <definedName name="Reesumen" localSheetId="2">#REF!</definedName>
    <definedName name="Reesumen">#REF!</definedName>
    <definedName name="Resumen" localSheetId="1">#REF!</definedName>
    <definedName name="Resumen" localSheetId="2">#REF!</definedName>
    <definedName name="Resumen">#REF!</definedName>
    <definedName name="resumencito" localSheetId="1">#REF!</definedName>
    <definedName name="resumencito" localSheetId="2">#REF!</definedName>
    <definedName name="resumencito">#REF!</definedName>
    <definedName name="SFGH" localSheetId="1">#REF!</definedName>
    <definedName name="SFGH" localSheetId="2">#REF!</definedName>
    <definedName name="SFGH">#REF!</definedName>
    <definedName name="Tabla_asignación" localSheetId="1">#REF!</definedName>
    <definedName name="Tabla_asignación" localSheetId="2">#REF!</definedName>
    <definedName name="Tabla_asignación">#REF!</definedName>
    <definedName name="Tabla_Recursos" localSheetId="1">#REF!</definedName>
    <definedName name="Tabla_Recursos" localSheetId="2">#REF!</definedName>
    <definedName name="Tabla_Recursos">#REF!</definedName>
    <definedName name="TTTTT" localSheetId="1">#REF!</definedName>
    <definedName name="TTTTT" localSheetId="2">#REF!</definedName>
    <definedName name="TTTTT">#REF!</definedName>
  </definedNames>
  <calcPr calcId="145621" concurrentCalc="0"/>
</workbook>
</file>

<file path=xl/calcChain.xml><?xml version="1.0" encoding="utf-8"?>
<calcChain xmlns="http://schemas.openxmlformats.org/spreadsheetml/2006/main">
  <c r="L26" i="144" l="1"/>
  <c r="L27" i="144"/>
  <c r="K26" i="144"/>
  <c r="K27" i="144"/>
  <c r="J25" i="144"/>
  <c r="J26" i="144"/>
  <c r="J27" i="144"/>
  <c r="D1" i="144"/>
  <c r="E1" i="144"/>
  <c r="F1" i="144"/>
  <c r="G1" i="144"/>
  <c r="H1" i="144"/>
  <c r="I1" i="144"/>
  <c r="C1" i="144"/>
  <c r="D18" i="144"/>
  <c r="E18" i="144"/>
  <c r="F18" i="144"/>
  <c r="G18" i="144"/>
  <c r="D19" i="144"/>
  <c r="E19" i="144"/>
  <c r="F19" i="144"/>
  <c r="G19" i="144"/>
  <c r="D20" i="144"/>
  <c r="E20" i="144"/>
  <c r="F20" i="144"/>
  <c r="G20" i="144"/>
  <c r="B18" i="144"/>
  <c r="B19" i="144"/>
  <c r="B20" i="144"/>
  <c r="A20" i="144"/>
  <c r="A19" i="144"/>
  <c r="A18" i="144"/>
  <c r="D11" i="144"/>
  <c r="E11" i="144"/>
  <c r="F11" i="144"/>
  <c r="G11" i="144"/>
  <c r="D12" i="144"/>
  <c r="E12" i="144"/>
  <c r="F12" i="144"/>
  <c r="G12" i="144"/>
  <c r="D13" i="144"/>
  <c r="E13" i="144"/>
  <c r="F13" i="144"/>
  <c r="G13" i="144"/>
  <c r="B11" i="144"/>
  <c r="B12" i="144"/>
  <c r="B13" i="144"/>
  <c r="A11" i="144"/>
  <c r="A13" i="144"/>
  <c r="A12" i="144"/>
  <c r="D3" i="144"/>
  <c r="E3" i="144"/>
  <c r="F3" i="144"/>
  <c r="D4" i="144"/>
  <c r="E4" i="144"/>
  <c r="F4" i="144"/>
  <c r="G4" i="144"/>
  <c r="D5" i="144"/>
  <c r="E5" i="144"/>
  <c r="F5" i="144"/>
  <c r="G5" i="144"/>
  <c r="D6" i="144"/>
  <c r="E6" i="144"/>
  <c r="F6" i="144"/>
  <c r="G6" i="144"/>
  <c r="D7" i="144"/>
  <c r="E7" i="144"/>
  <c r="F7" i="144"/>
  <c r="G7" i="144"/>
  <c r="B3" i="144"/>
  <c r="B4" i="144"/>
  <c r="B5" i="144"/>
  <c r="B6" i="144"/>
  <c r="B7" i="144"/>
  <c r="A7" i="144"/>
  <c r="A6" i="144"/>
  <c r="A5" i="144"/>
  <c r="A4" i="144"/>
  <c r="A3" i="144"/>
  <c r="J21" i="144"/>
  <c r="J14" i="144"/>
  <c r="F21" i="144"/>
  <c r="E21" i="144"/>
  <c r="D21" i="144"/>
  <c r="G21" i="144"/>
  <c r="F14" i="144"/>
  <c r="E14" i="144"/>
  <c r="D14" i="144"/>
  <c r="G14" i="144"/>
  <c r="F8" i="144"/>
  <c r="E8" i="144"/>
  <c r="D8" i="144"/>
  <c r="J8" i="144"/>
  <c r="O8" i="124"/>
  <c r="C26" i="102"/>
  <c r="C20" i="102"/>
  <c r="C15" i="102"/>
  <c r="C9" i="102"/>
  <c r="C3" i="102"/>
  <c r="C32" i="102"/>
  <c r="H19" i="144"/>
  <c r="C19" i="144"/>
  <c r="C6" i="144"/>
  <c r="C5" i="144"/>
  <c r="H12" i="144"/>
  <c r="H11" i="144"/>
  <c r="H18" i="144"/>
  <c r="H6" i="144"/>
  <c r="H7" i="144"/>
  <c r="C12" i="144"/>
  <c r="C18" i="144"/>
  <c r="C20" i="144"/>
  <c r="H4" i="144"/>
  <c r="C13" i="144"/>
  <c r="H20" i="144"/>
  <c r="C4" i="144"/>
  <c r="H13" i="144"/>
  <c r="C3" i="144"/>
  <c r="H3" i="144"/>
  <c r="C11" i="144"/>
  <c r="C7" i="144"/>
  <c r="H5" i="144"/>
  <c r="H21" i="144"/>
  <c r="H14" i="144"/>
  <c r="C21" i="144"/>
  <c r="C14" i="144"/>
  <c r="I19" i="144"/>
  <c r="I20" i="144"/>
  <c r="I5" i="144"/>
  <c r="I11" i="144"/>
  <c r="C8" i="144"/>
  <c r="I4" i="144"/>
  <c r="I6" i="144"/>
  <c r="I13" i="144"/>
  <c r="I7" i="144"/>
  <c r="H8" i="144"/>
  <c r="I18" i="144"/>
  <c r="I12" i="144"/>
  <c r="I21" i="144"/>
  <c r="K21" i="144"/>
  <c r="I14" i="144"/>
  <c r="K14" i="144"/>
  <c r="G3" i="144"/>
  <c r="G8" i="144"/>
  <c r="I3" i="144"/>
  <c r="I8" i="144"/>
  <c r="K8" i="144"/>
</calcChain>
</file>

<file path=xl/comments1.xml><?xml version="1.0" encoding="utf-8"?>
<comments xmlns="http://schemas.openxmlformats.org/spreadsheetml/2006/main">
  <authors>
    <author>Graciela von Bargen</author>
  </authors>
  <commentList>
    <comment ref="D2" authorId="0">
      <text>
        <r>
          <rPr>
            <sz val="9"/>
            <color indexed="81"/>
            <rFont val="Tahoma"/>
            <family val="2"/>
          </rPr>
          <t>Actividad vinculada a la Matriz de Mitigación de Riesgos del Programa</t>
        </r>
      </text>
    </comment>
  </commentList>
</comments>
</file>

<file path=xl/sharedStrings.xml><?xml version="1.0" encoding="utf-8"?>
<sst xmlns="http://schemas.openxmlformats.org/spreadsheetml/2006/main" count="1200" uniqueCount="392">
  <si>
    <t>Unidad de medida</t>
  </si>
  <si>
    <t>Cant 1</t>
  </si>
  <si>
    <t>Cant 2</t>
  </si>
  <si>
    <t>Cant 3</t>
  </si>
  <si>
    <t>Observaciones</t>
  </si>
  <si>
    <t>%</t>
  </si>
  <si>
    <t>Total</t>
  </si>
  <si>
    <t>CUADRO DE DESEMBOLSO</t>
  </si>
  <si>
    <t xml:space="preserve">Operación: </t>
  </si>
  <si>
    <t xml:space="preserve">Período comprendido:  </t>
  </si>
  <si>
    <t>Año 1</t>
  </si>
  <si>
    <t>Año 2</t>
  </si>
  <si>
    <t>Año 3</t>
  </si>
  <si>
    <t>Año 4</t>
  </si>
  <si>
    <t>BID</t>
  </si>
  <si>
    <t>Obras</t>
  </si>
  <si>
    <t>Bienes</t>
  </si>
  <si>
    <t>Servicios de No Consultoría</t>
  </si>
  <si>
    <t>Capacitación</t>
  </si>
  <si>
    <t>EDT</t>
  </si>
  <si>
    <t>1.1</t>
  </si>
  <si>
    <t>TOTAL</t>
  </si>
  <si>
    <t>2</t>
  </si>
  <si>
    <t>2.1</t>
  </si>
  <si>
    <t>2.3</t>
  </si>
  <si>
    <t>3.1</t>
  </si>
  <si>
    <t>1</t>
  </si>
  <si>
    <t>3.2</t>
  </si>
  <si>
    <t>CP</t>
  </si>
  <si>
    <t>LPI</t>
  </si>
  <si>
    <t>SCC</t>
  </si>
  <si>
    <t>Total USD</t>
  </si>
  <si>
    <t>4.1</t>
  </si>
  <si>
    <t>Costo Unitario USD (incluye impuestos)</t>
  </si>
  <si>
    <t>4.2</t>
  </si>
  <si>
    <t>Política de Adquisición</t>
  </si>
  <si>
    <t>Metodo de Adquisición</t>
  </si>
  <si>
    <t>Tipo de adquisición</t>
  </si>
  <si>
    <t>Gestión de Aquisiciones</t>
  </si>
  <si>
    <t>Gestión de Costos</t>
  </si>
  <si>
    <t>Gestión de Financiamiento USD</t>
  </si>
  <si>
    <t>Gestión de Alcance</t>
  </si>
  <si>
    <t>Ejecutor</t>
  </si>
  <si>
    <t>Descripción de la Adquisición prevista</t>
  </si>
  <si>
    <t>Monto estimado*</t>
  </si>
  <si>
    <t>Método de Selección</t>
  </si>
  <si>
    <t>Consultoría Firmas</t>
  </si>
  <si>
    <t>Consultoría Individuos</t>
  </si>
  <si>
    <t>(Expresado en USD)</t>
  </si>
  <si>
    <t>*Montos en USD</t>
  </si>
  <si>
    <t>Auditoría del Programa</t>
  </si>
  <si>
    <t>4.3</t>
  </si>
  <si>
    <t>Servicios de Auditoría Externa</t>
  </si>
  <si>
    <t>Evaluación intermedia del Programa</t>
  </si>
  <si>
    <t>Evaluación final del programa</t>
  </si>
  <si>
    <t>Año 5</t>
  </si>
  <si>
    <t>Componente/ Producto/ Actividad</t>
  </si>
  <si>
    <t>4.3.1</t>
  </si>
  <si>
    <t>4.2.1</t>
  </si>
  <si>
    <t>4.3.2</t>
  </si>
  <si>
    <t>CL</t>
  </si>
  <si>
    <t>1.2</t>
  </si>
  <si>
    <t>1.3</t>
  </si>
  <si>
    <t>1.4</t>
  </si>
  <si>
    <t>Componentes/Productos</t>
  </si>
  <si>
    <t>Administración, Auditoría y Evaluación</t>
  </si>
  <si>
    <t>Administración del Programa</t>
  </si>
  <si>
    <t>PROGRAMACIÓN FINANCIERA TOTAL - USD</t>
  </si>
  <si>
    <t>PROGRAMACIÓN FINANCIERA BID - USD</t>
  </si>
  <si>
    <t>Plan</t>
  </si>
  <si>
    <t>Responsable</t>
  </si>
  <si>
    <t>Cuadro de Costos a Nivel de Productos (USD)</t>
  </si>
  <si>
    <t>Cant 4</t>
  </si>
  <si>
    <t>CAF</t>
  </si>
  <si>
    <t>Gestión de Resultados - Gestión de Tiempo</t>
  </si>
  <si>
    <t>Referencias</t>
  </si>
  <si>
    <t>Programa</t>
  </si>
  <si>
    <t>Componente</t>
  </si>
  <si>
    <t>Producto</t>
  </si>
  <si>
    <t>Evaluación</t>
  </si>
  <si>
    <t>2.2</t>
  </si>
  <si>
    <t>N° de proceso PA</t>
  </si>
  <si>
    <t>CCIN</t>
  </si>
  <si>
    <t>Evaluaciones del Programa</t>
  </si>
  <si>
    <t>Componente 1. Inversiones prioritarias</t>
  </si>
  <si>
    <t>1.5</t>
  </si>
  <si>
    <t>2.4</t>
  </si>
  <si>
    <t>2.5</t>
  </si>
  <si>
    <t>CG</t>
  </si>
  <si>
    <t>1.1.1</t>
  </si>
  <si>
    <t>1.1.2</t>
  </si>
  <si>
    <t>1.2.1</t>
  </si>
  <si>
    <t>1.3.1</t>
  </si>
  <si>
    <t>1.3.2</t>
  </si>
  <si>
    <t>Obra</t>
  </si>
  <si>
    <t>Consultoría Firma</t>
  </si>
  <si>
    <t>1.4.2</t>
  </si>
  <si>
    <t>AECID</t>
  </si>
  <si>
    <t>BCIE</t>
  </si>
  <si>
    <t>BEI</t>
  </si>
  <si>
    <t>Global</t>
  </si>
  <si>
    <t>km</t>
  </si>
  <si>
    <t>UM</t>
  </si>
  <si>
    <t>Planta</t>
  </si>
  <si>
    <t>Conexión</t>
  </si>
  <si>
    <t>SBCC</t>
  </si>
  <si>
    <t>Año</t>
  </si>
  <si>
    <t>Proyecto</t>
  </si>
  <si>
    <t>4.1.1</t>
  </si>
  <si>
    <t>N/A</t>
  </si>
  <si>
    <t>Informe</t>
  </si>
  <si>
    <t>FF</t>
  </si>
  <si>
    <t>Adquisiciones Principales (Anexo III del POD) PN-L1121</t>
  </si>
  <si>
    <t>% Obra</t>
  </si>
  <si>
    <t>Supervisión de obras (Project Manager 1)</t>
  </si>
  <si>
    <t>1.5.1</t>
  </si>
  <si>
    <t>1.5.2</t>
  </si>
  <si>
    <t>PROGRAMACIÓN FINANCIERA AECID - USD</t>
  </si>
  <si>
    <t>PROGRAMACIÓN FINANCIERA BCIE - USD</t>
  </si>
  <si>
    <t>PROGRAMACIÓN FINANCIERA BEI - USD</t>
  </si>
  <si>
    <t>PROGRAMACIÓN FINANCIERA CAF - USD</t>
  </si>
  <si>
    <t>3.1.1</t>
  </si>
  <si>
    <t>3.1.2</t>
  </si>
  <si>
    <t>3.1.3</t>
  </si>
  <si>
    <t>Elaboración del proyecto piloto</t>
  </si>
  <si>
    <t>3.2.1</t>
  </si>
  <si>
    <t>3.2.2</t>
  </si>
  <si>
    <t>Implementación del proyecto piloto</t>
  </si>
  <si>
    <t>PROGRAMACIÓN FINANCIERA CL - USD</t>
  </si>
  <si>
    <t>2.2.1</t>
  </si>
  <si>
    <t>2.3.1</t>
  </si>
  <si>
    <t>2.4.1</t>
  </si>
  <si>
    <t>2.5.1</t>
  </si>
  <si>
    <t>Obra/global</t>
  </si>
  <si>
    <t>Actividad/Global</t>
  </si>
  <si>
    <t>Diseño del plan de sensibilización</t>
  </si>
  <si>
    <t>Implementación del plan de sensibilización</t>
  </si>
  <si>
    <t>Diseño</t>
  </si>
  <si>
    <t>Plan/Global</t>
  </si>
  <si>
    <t>Realización de auditoría técnica</t>
  </si>
  <si>
    <t>Elaboración del programa de monitoreo y control de descargas industriales</t>
  </si>
  <si>
    <t>Curva S de Uso de Recursos</t>
  </si>
  <si>
    <t>Proyecto:</t>
  </si>
  <si>
    <t>ID:</t>
  </si>
  <si>
    <t>Fecha de Inicio</t>
  </si>
  <si>
    <t>Fecha Fin:</t>
  </si>
  <si>
    <t>Valor acum. CAF</t>
  </si>
  <si>
    <t>Valor acum. BEI</t>
  </si>
  <si>
    <t>Valor acum. CL</t>
  </si>
  <si>
    <t>Valor acum. TOTAL</t>
  </si>
  <si>
    <t>PN-L1121</t>
  </si>
  <si>
    <t>Valor acum. BID</t>
  </si>
  <si>
    <t>Valor acum. AECID</t>
  </si>
  <si>
    <t>Valor acum. BCIE</t>
  </si>
  <si>
    <t>GRP</t>
  </si>
  <si>
    <t>Reuniones de coordinación y seguimiento de acuerdos entre autoridades del MINSA y propietarios del terreno</t>
  </si>
  <si>
    <t>Consultor Individual</t>
  </si>
  <si>
    <t>Incorporación en los TDR de los supervisores la responsabilidad de monitorear las áreas de servidumbre durante la etapa de construcción</t>
  </si>
  <si>
    <t>3.1.4</t>
  </si>
  <si>
    <t>1.1.3</t>
  </si>
  <si>
    <t>Coordinación de acciones el MEF e informar permanentemente sobre los resultados  y avances logrados por el Programa</t>
  </si>
  <si>
    <t>Reuniones de coordinación con las autoridades de la CGR para socializar aspectos importantes del proyecto y solicitar apoyo requeirdo por parte de la entidad</t>
  </si>
  <si>
    <t>Acitivades del Plan de Mitigación de Riesgos</t>
  </si>
  <si>
    <t>Paquetes de Trabajo / Macroactividades</t>
  </si>
  <si>
    <t>Coordinación de actividades con autoridades competentes</t>
  </si>
  <si>
    <t>4.1.1.1</t>
  </si>
  <si>
    <t>4.1.1.3</t>
  </si>
  <si>
    <t>4.1.1.4</t>
  </si>
  <si>
    <t>3.1 y 6.1</t>
  </si>
  <si>
    <t>7.1</t>
  </si>
  <si>
    <t>7.2</t>
  </si>
  <si>
    <t>7.3</t>
  </si>
  <si>
    <t>Campos a actualizar</t>
  </si>
  <si>
    <t>x</t>
  </si>
  <si>
    <t>Elaboración del diseño y construcción de obras</t>
  </si>
  <si>
    <t>Incluye diseño y contrucción de obras</t>
  </si>
  <si>
    <t>Incluye la supervisión del diseño y construcción de obras</t>
  </si>
  <si>
    <t>Redes de alcantarillado construidas en las cuencas de Prudente, Aguacate y Bernardino</t>
  </si>
  <si>
    <t>Supervisión de obras (Project Manager 1) de obras de la muestra</t>
  </si>
  <si>
    <t>Supervisión de obras (Project Manager 2)</t>
  </si>
  <si>
    <t xml:space="preserve">Supervisión de obras (Project Manager 3) </t>
  </si>
  <si>
    <t>1.4.1.1</t>
  </si>
  <si>
    <t>1.4.1.2</t>
  </si>
  <si>
    <t>1.4.2.1</t>
  </si>
  <si>
    <t>Conexiones domiciliarias construidas en las cuencas de Prudente, Aguacate y Bernardino</t>
  </si>
  <si>
    <t>1.5.1.1</t>
  </si>
  <si>
    <t>1.5.1.2</t>
  </si>
  <si>
    <t xml:space="preserve">Supervisión de obras de conexiones domiciliarias </t>
  </si>
  <si>
    <t>1.5.2.1</t>
  </si>
  <si>
    <t>1.5.2.3</t>
  </si>
  <si>
    <t>1.5.3.1</t>
  </si>
  <si>
    <t>SCG/GSPO</t>
  </si>
  <si>
    <t>GSPO</t>
  </si>
  <si>
    <t>Firma PM</t>
  </si>
  <si>
    <t>2.6</t>
  </si>
  <si>
    <t>2.7</t>
  </si>
  <si>
    <t xml:space="preserve">Global </t>
  </si>
  <si>
    <t>2.6.1</t>
  </si>
  <si>
    <t>Se prevé realizar varios llamados, según definiciones del Plan de Capacitación</t>
  </si>
  <si>
    <t>3.1.5</t>
  </si>
  <si>
    <t>Supervisión de obras</t>
  </si>
  <si>
    <t>3.2.3</t>
  </si>
  <si>
    <t>Otras actividades a definir</t>
  </si>
  <si>
    <t>Sin programar</t>
  </si>
  <si>
    <t>1.4.1</t>
  </si>
  <si>
    <t>Colectoras construidas en las cuencas de la muestra: Prudente, Aguacate y Bernardino</t>
  </si>
  <si>
    <t>Diseño y construcción de obras - Prudente</t>
  </si>
  <si>
    <t>Diseño y construcción de obras - Aguacate</t>
  </si>
  <si>
    <t>Diseño y construcción de obras - Bernardino</t>
  </si>
  <si>
    <t>1.4.1.3</t>
  </si>
  <si>
    <t>1.4.1.4</t>
  </si>
  <si>
    <t>Diseño y construcción de obras - Martín Sánchez I</t>
  </si>
  <si>
    <t>Diseño y construcción de obras - Rodeo</t>
  </si>
  <si>
    <t>Diseño y construcción de obras - Caimito II</t>
  </si>
  <si>
    <t>1.4.2.2</t>
  </si>
  <si>
    <t>1.4.2.3</t>
  </si>
  <si>
    <t>1.4.2.4</t>
  </si>
  <si>
    <t>Supervisión/global</t>
  </si>
  <si>
    <t>PM1</t>
  </si>
  <si>
    <t>PM2</t>
  </si>
  <si>
    <t>PM3</t>
  </si>
  <si>
    <t>Redes construidas en las cuencas de Martín Sánchez I y II, y Rodeo</t>
  </si>
  <si>
    <t>Diseño y construcción de obras - Martín Sánchez II</t>
  </si>
  <si>
    <t>Diseño y construcción de obras - Caimito I</t>
  </si>
  <si>
    <t>1.4.3</t>
  </si>
  <si>
    <t>1.4.3.1</t>
  </si>
  <si>
    <t>1.4.3.2</t>
  </si>
  <si>
    <t>1.5.1.3</t>
  </si>
  <si>
    <t>1.5.1.4</t>
  </si>
  <si>
    <t>1.5.2.2</t>
  </si>
  <si>
    <t>1.5.2.4</t>
  </si>
  <si>
    <t>Diseño y construcción de obras - Puerto Caimito</t>
  </si>
  <si>
    <t>Construcción de conexiones domiciliarias Caimito I</t>
  </si>
  <si>
    <t>Construcción de conexiones domiciliarias Caimito II</t>
  </si>
  <si>
    <t>Supervisión de obras de conexiones domiciliarias de las cuencas de la muestra (Project Manager 1)</t>
  </si>
  <si>
    <t>Supervisión de obras (Project Manager 3)</t>
  </si>
  <si>
    <t>Conexiones domiciliarias construidas en las cuencas de Caimito I y II</t>
  </si>
  <si>
    <t>Colectoras construidas en las cuencas de Caimito I, Caimito II y Punta Piedras</t>
  </si>
  <si>
    <t>Diseño y construcción de obras - Punta Piedras</t>
  </si>
  <si>
    <t>Redes construidas en las cuencas de Caimito I y II y Punta Piedras</t>
  </si>
  <si>
    <t>2.1.1</t>
  </si>
  <si>
    <t>Diseños y obras</t>
  </si>
  <si>
    <t>Supervisión y gerenciamiento</t>
  </si>
  <si>
    <t>Cuadro de Costos (USD)</t>
  </si>
  <si>
    <t>PM</t>
  </si>
  <si>
    <t>2.7.1</t>
  </si>
  <si>
    <t>Año 6</t>
  </si>
  <si>
    <t>Actividades</t>
  </si>
  <si>
    <t>Instrumento</t>
  </si>
  <si>
    <t>Conexiones domiciliarias construidas en las cuencas Martín Sánchez I, Martín Sánchez II, Rodeo y Puerto Caimito</t>
  </si>
  <si>
    <t>2.2.2</t>
  </si>
  <si>
    <t>Recursos adicionales</t>
  </si>
  <si>
    <t>Diseño y construcción de obras - Cruce Caimito</t>
  </si>
  <si>
    <t>1.4.2.5</t>
  </si>
  <si>
    <t>1.4.3.3</t>
  </si>
  <si>
    <t>Programa de Saneamiento de los Distritos de Arraiján y La Chorrera PSACH</t>
  </si>
  <si>
    <t>Colectoras construidas en las cuencas de Martín Sánchez I y II, Rodeo, Cruce y Puerto Caimito</t>
  </si>
  <si>
    <t>Actividades de Operación y mantenimiento (O&amp;M) de la PTAR</t>
  </si>
  <si>
    <t>1.5.2.5</t>
  </si>
  <si>
    <t>1.5.3</t>
  </si>
  <si>
    <t>1.5.3.2</t>
  </si>
  <si>
    <t>1.5.3.3</t>
  </si>
  <si>
    <t>1.6</t>
  </si>
  <si>
    <t>1.6.1</t>
  </si>
  <si>
    <t>Producto 7: Actividades de capacitación en O&amp;M e implementación del SIG desarrolladas</t>
  </si>
  <si>
    <t>Elaboración del Plan de Capacitación para la UCP</t>
  </si>
  <si>
    <t>2.1.2</t>
  </si>
  <si>
    <t>Implementación del plan de capacitación para la UCP en temas de habilidades blandas y metodologías de gestión de proyectos</t>
  </si>
  <si>
    <t>2.1.3</t>
  </si>
  <si>
    <t>Consultor individual</t>
  </si>
  <si>
    <t>Elaboración del instrumento reglamentario para la implementación del Convenio IDAAN/MINSA</t>
  </si>
  <si>
    <t>Elaboración de la propuesta de adecuación de la estructura y del nivel tarifario de los servicios de alcantarillado sanitario</t>
  </si>
  <si>
    <t>Actividades del Programa de monitoreo de la calidad del agua</t>
  </si>
  <si>
    <t>2.6.2</t>
  </si>
  <si>
    <t>Recusos adicionales</t>
  </si>
  <si>
    <t>SBC</t>
  </si>
  <si>
    <t>Actividad/
Global</t>
  </si>
  <si>
    <t>2.4.2</t>
  </si>
  <si>
    <t>Consultoría</t>
  </si>
  <si>
    <t>Elaboración de un diagnóstico y de un plan de fortalecimiento para la DISAPAS, incluyendo la implementación</t>
  </si>
  <si>
    <t>Elaboración e implementación de un plan de fortalecimiento para el sector saneamiento</t>
  </si>
  <si>
    <t>Realización de actividades complementarias del plan de fortalecimiento</t>
  </si>
  <si>
    <t>Se prevé realizar varios llamados para servicios de logística</t>
  </si>
  <si>
    <t>4.3.3</t>
  </si>
  <si>
    <t>Evaluación ex post del Programa</t>
  </si>
  <si>
    <t>4.1.3</t>
  </si>
  <si>
    <t>PTAR/año</t>
  </si>
  <si>
    <t>El contrato para la O&amp;M será por 10 años; el Programa se prevé ejecutar en 6 años y la meta de O&amp;M  se ha definido al último año con su presupuesto correspondiente</t>
  </si>
  <si>
    <t>Diseño y construcción de obras - EBAR Pto. Caimito</t>
  </si>
  <si>
    <t>Diseño y construcción de obras - Línea de impulsión Pto. Caimito</t>
  </si>
  <si>
    <t>Firma Contratada</t>
  </si>
  <si>
    <t>-</t>
  </si>
  <si>
    <t>SARH</t>
  </si>
  <si>
    <t>Sigla</t>
  </si>
  <si>
    <t>Descripción</t>
  </si>
  <si>
    <t>Gerente Sección Panamá Oeste</t>
  </si>
  <si>
    <t>Supervisión y Administración de Recursos Humanos</t>
  </si>
  <si>
    <t>Project Manager</t>
  </si>
  <si>
    <t>Responsable FI</t>
  </si>
  <si>
    <t xml:space="preserve">*Incluye los costos anuales de operación y mantenimiento de la PTAR  y el Sistema en el año 6 </t>
  </si>
  <si>
    <t>AF</t>
  </si>
  <si>
    <t>GP</t>
  </si>
  <si>
    <t xml:space="preserve">CG </t>
  </si>
  <si>
    <t>Gerente de Planificación</t>
  </si>
  <si>
    <t>Responsable de Administración y Finanzas</t>
  </si>
  <si>
    <t>Producto 6: Primer módulo de la PTAR e interceptor (Caimito) operando*</t>
  </si>
  <si>
    <t>Producto 2: Interceptor construido</t>
  </si>
  <si>
    <t>Producto 3: Colectoras construidas, rehabilitadas y/o ampliadas</t>
  </si>
  <si>
    <t>Producto 4: Redes de alcantarillado construidas</t>
  </si>
  <si>
    <t>Producto 5: Conexiones domiciliarias construidas</t>
  </si>
  <si>
    <t>Producto 11: Programa de monitoreo y control de descargas industriales  al alcantarillado sanitario, implementado</t>
  </si>
  <si>
    <t>Producto 12: Plan de Fortalecimiento de DISAPAS implementado</t>
  </si>
  <si>
    <t>Producto 13: Actividades para fortalecer la sostenibilidad del sistema de saneamiento, implementadas</t>
  </si>
  <si>
    <t>1.2.2</t>
  </si>
  <si>
    <t>1.3.1.1</t>
  </si>
  <si>
    <t>1.3.1.2</t>
  </si>
  <si>
    <t>1.3.1.3</t>
  </si>
  <si>
    <t>1.3.1.4</t>
  </si>
  <si>
    <t>1.3.2.1</t>
  </si>
  <si>
    <t>1.3.2.2</t>
  </si>
  <si>
    <t>1.3.2.3</t>
  </si>
  <si>
    <t>1.3.2.4</t>
  </si>
  <si>
    <t>1.3.2.5</t>
  </si>
  <si>
    <t>1.3.2.6</t>
  </si>
  <si>
    <t>1.3.2.7</t>
  </si>
  <si>
    <t>1.3.3</t>
  </si>
  <si>
    <t>1.3.3.1</t>
  </si>
  <si>
    <t>1.3.3.2</t>
  </si>
  <si>
    <t>1.3.3.3</t>
  </si>
  <si>
    <t>1.3.3.4</t>
  </si>
  <si>
    <t>2.7.2</t>
  </si>
  <si>
    <t>2.7.3</t>
  </si>
  <si>
    <t>Producto 1: Primer Módulo de la PTAR construido</t>
  </si>
  <si>
    <t>Producto 9: Catastro técnico para verificación de los sistemas pluvial y sanitario existentes, realizado</t>
  </si>
  <si>
    <t>Producto 10: Programa de monitoreo de la calidad de agua de ríos y quebradas del PSACH, implementado</t>
  </si>
  <si>
    <t>Operación y Mantenimiento</t>
  </si>
  <si>
    <t>1. Administración del programa</t>
  </si>
  <si>
    <t>1.1 Administración y seguimiento</t>
  </si>
  <si>
    <t>1.2 Auditorías y evaluación</t>
  </si>
  <si>
    <t>2. Costos directos</t>
  </si>
  <si>
    <t>2.1 Diseños y obras</t>
  </si>
  <si>
    <t>2.2 Supervisión y gerenciamiento</t>
  </si>
  <si>
    <t>Categoría o Componente</t>
  </si>
  <si>
    <t>3. Costos Totales</t>
  </si>
  <si>
    <t>Tabla. Cuadro de Costos (US$)</t>
  </si>
  <si>
    <t>Componente 2. Fortalecimiento Institucional</t>
  </si>
  <si>
    <t>Componente 3. Estudios y Acciones Complementarias</t>
  </si>
  <si>
    <t>2.3 Operación y Mantenimiento*</t>
  </si>
  <si>
    <t>2.7.4</t>
  </si>
  <si>
    <t>Producto 14: Proyecto piloto de protección de servidumbre de alcantarillado que genere espacios recreativos en márgenes de ríos, implementado</t>
  </si>
  <si>
    <t>Producto 15: Actividades de sensibilización y educación para el manejo adecuado de residuos sólidos, implementadas</t>
  </si>
  <si>
    <t>Construcción de conexiones domiciliarias - Prudente</t>
  </si>
  <si>
    <t>Construcción de conexiones domiciliarias - Aguacate</t>
  </si>
  <si>
    <t>Construcción de conexiones domiciliarias - Bernardino</t>
  </si>
  <si>
    <t>Construcción de conexiones domiciliarias - Martín Sánchez I</t>
  </si>
  <si>
    <t>Construcción de conexiones domiciliarias - Martín Sánchez II</t>
  </si>
  <si>
    <t>Construcción de conexiones domiciliarias - Rodeo</t>
  </si>
  <si>
    <t>Construcción de conexiones domiciliarias - Puerto Caimito</t>
  </si>
  <si>
    <t>Orden de proceder Project Manager 1</t>
  </si>
  <si>
    <t>Pliego LPI 1 con N.O. BID</t>
  </si>
  <si>
    <t>Orden de proceder LPI 1</t>
  </si>
  <si>
    <t>Publicación del llamado</t>
  </si>
  <si>
    <t>Plazo estimado</t>
  </si>
  <si>
    <t>#</t>
  </si>
  <si>
    <t>Construcción de la PTAR (3 años)</t>
  </si>
  <si>
    <t>Hitos</t>
  </si>
  <si>
    <t>Principales hitos de la PTAR</t>
  </si>
  <si>
    <t>Operación y Mantenimiento (1,5 años)</t>
  </si>
  <si>
    <t>Tabla II-1 - Cronograma de Desembolsos (US$)</t>
  </si>
  <si>
    <t>Toda la vida del Programa (6 años)</t>
  </si>
  <si>
    <t>Otros Financiadores</t>
  </si>
  <si>
    <t xml:space="preserve">Revisión de la estructura organizacional de la UCPSP, Identificación de nuevas necesidades. Reclutamiento y selección de personal que cumpla con el perfil adecuado a los cargos requeridos y según lo definido en el SIG. </t>
  </si>
  <si>
    <t>2.1.4</t>
  </si>
  <si>
    <t>Identificación de requerimientos y necesidad de adecuaciones tecnológicas</t>
  </si>
  <si>
    <t>Asistencia Técnica Especializada para apoyo en la actualización de instrumentos del SIG</t>
  </si>
  <si>
    <t xml:space="preserve">Implantación de una PMO en la UCPSP </t>
  </si>
  <si>
    <t>Desarrollar e implementar procesos de evaluación de personal, administración de personal y administración de servicios de auditoría externa</t>
  </si>
  <si>
    <t>Elaboración e implementación de un Código de Ética</t>
  </si>
  <si>
    <t>Crear en la estructura de las gerencias a cargo de los proyectos responsables de liderar la ejecución de las actividades de Fortalecimiento Institucional y de desarrollar mecanismos de coordinación y control con beneficiarios de dichas actividades</t>
  </si>
  <si>
    <t>2.1.5</t>
  </si>
  <si>
    <t>2.1.6</t>
  </si>
  <si>
    <t>2.1.7</t>
  </si>
  <si>
    <t>2.1.8</t>
  </si>
  <si>
    <t>2.1.9</t>
  </si>
  <si>
    <t>*El costo de O&amp;M por 10 años asciende a USD 156 millones. El Gobierno se compromete en asignar los recursos gradualmente en la medida que las obras se concluyan y se inicie la operaración.</t>
  </si>
  <si>
    <t>Programa de Saneamiento de los Distritos de Arraiján y La Chorrera - PSACH  Fase I</t>
  </si>
  <si>
    <t xml:space="preserve">Programa de Saneamiento de los Distritos de Arraiján y La Chorrera - PSACH  Fase I </t>
  </si>
  <si>
    <t>Costos y Financiamiento Programa de Saneamiento de los Distritos de Arraiján y La Chorrera - PSACH  Fase I</t>
  </si>
  <si>
    <t>Costos de funcionamiento de la UCPSP</t>
  </si>
  <si>
    <t>Equipo de la UCPSP</t>
  </si>
  <si>
    <t>Producto 8: Instrumento reglamentario del Convenio IDAAN – UCPSP aprobado</t>
  </si>
  <si>
    <t>Tabla sin decimales para el POD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</si>
</sst>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1" formatCode="_(* #,##0_);_(* \(#,##0\);_(* &quot;-&quot;_);_(@_)"/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 [$€]\ * #,##0.00_ ;_ [$€]\ * \-#,##0.00_ ;_ [$€]\ * &quot;-&quot;??_ ;_ @_ "/>
    <numFmt numFmtId="167" formatCode="#,#00"/>
    <numFmt numFmtId="168" formatCode="_(&quot;B/.&quot;\ * #,##0.00_);_(&quot;B/.&quot;\ * \(#,##0.00\);_(&quot;B/.&quot;\ * &quot;-&quot;??_);_(@_)"/>
    <numFmt numFmtId="169" formatCode="\$#,#00"/>
    <numFmt numFmtId="170" formatCode="\$#,"/>
    <numFmt numFmtId="171" formatCode="#.##000"/>
    <numFmt numFmtId="172" formatCode="#.##0,"/>
    <numFmt numFmtId="174" formatCode="[$USD]\ #,##0.00"/>
    <numFmt numFmtId="176" formatCode="_-&quot;$&quot;* #,##0.00_-;\-&quot;$&quot;* #,##0.00_-;_-&quot;$&quot;* &quot;-&quot;??_-;_-@_-"/>
    <numFmt numFmtId="177" formatCode="_-&quot;$&quot;\ * #,##0.00_-;\-&quot;$&quot;\ * #,##0.00_-;_-&quot;$&quot;\ * &quot;-&quot;??_-;_-@_-"/>
    <numFmt numFmtId="178" formatCode="_-* #,##0.00_-;\-* #,##0.00_-;_-* &quot;-&quot;??_-;_-@_-"/>
    <numFmt numFmtId="179" formatCode="_-* #,##0_-;\-* #,##0_-;_-* &quot;-&quot;_-;_-@_-"/>
    <numFmt numFmtId="180" formatCode="_-&quot;$&quot;\ * #,##0_-;\-&quot;$&quot;\ * #,##0_-;_-&quot;$&quot;\ * &quot;-&quot;_-;_-@_-"/>
    <numFmt numFmtId="181" formatCode="_-* #,##0.00\ [$€]_-;\-* #,##0.00\ [$€]_-;_-* &quot;-&quot;??\ [$€]_-;_-@_-"/>
    <numFmt numFmtId="182" formatCode="_(* #,##0.0_);_(* \(#,##0.0\);_(* &quot;-&quot;??_);_(@_)"/>
    <numFmt numFmtId="183" formatCode="_(* #,##0.0_);_(* \(#,##0.0\);_(* &quot;-&quot;?_);_(@_)"/>
    <numFmt numFmtId="184" formatCode="_(* #,##0.00_);_(* \(#,##0.00\);_(* &quot;-&quot;_);_(@_)"/>
    <numFmt numFmtId="185" formatCode="0.000"/>
    <numFmt numFmtId="186" formatCode="0.0"/>
    <numFmt numFmtId="187" formatCode="0.0%"/>
    <numFmt numFmtId="191" formatCode="_(* #,##0.000_);_(* \(#,##0.000\);_(* &quot;-&quot;_);_(@_)"/>
    <numFmt numFmtId="193" formatCode="_(* #,##0.0000000_);_(* \(#,##0.0000000\);_(* &quot;-&quot;_);_(@_)"/>
    <numFmt numFmtId="194" formatCode="_(* #,##0.0000000_);_(* \(#,##0.0000000\);_(* &quot;-&quot;?????????_);_(@_)"/>
    <numFmt numFmtId="195" formatCode="_(* #,##0.0000000_);_(* \(#,##0.0000000\);_(* &quot;-&quot;???????_);_(@_)"/>
    <numFmt numFmtId="196" formatCode="0.00000%"/>
  </numFmts>
  <fonts count="9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8"/>
      <name val="Courier"/>
      <family val="3"/>
    </font>
    <font>
      <b/>
      <u/>
      <sz val="1"/>
      <color indexed="8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FF0000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b/>
      <sz val="8"/>
      <color theme="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6"/>
      <name val="Arial"/>
      <family val="2"/>
    </font>
    <font>
      <b/>
      <sz val="12"/>
      <name val="Arial"/>
      <family val="2"/>
    </font>
    <font>
      <b/>
      <sz val="10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Arial"/>
      <family val="2"/>
    </font>
    <font>
      <i/>
      <sz val="10"/>
      <name val="Calibri"/>
      <family val="2"/>
    </font>
    <font>
      <sz val="9"/>
      <name val="Arial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10"/>
      <name val="Arial"/>
      <family val="2"/>
    </font>
    <font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7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Arabic Transparent"/>
      <charset val="178"/>
    </font>
    <font>
      <b/>
      <i/>
      <sz val="10"/>
      <name val="Calibri"/>
      <family val="2"/>
    </font>
    <font>
      <sz val="11"/>
      <color rgb="FF1F497D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42">
    <xf numFmtId="0" fontId="0" fillId="0" borderId="0"/>
    <xf numFmtId="0" fontId="25" fillId="2" borderId="0" applyNumberFormat="0" applyBorder="0" applyAlignment="0" applyProtection="0"/>
    <xf numFmtId="0" fontId="21" fillId="2" borderId="0" applyNumberFormat="0" applyBorder="0" applyAlignment="0" applyProtection="0"/>
    <xf numFmtId="0" fontId="25" fillId="3" borderId="0" applyNumberFormat="0" applyBorder="0" applyAlignment="0" applyProtection="0"/>
    <xf numFmtId="0" fontId="21" fillId="3" borderId="0" applyNumberFormat="0" applyBorder="0" applyAlignment="0" applyProtection="0"/>
    <xf numFmtId="0" fontId="25" fillId="4" borderId="0" applyNumberFormat="0" applyBorder="0" applyAlignment="0" applyProtection="0"/>
    <xf numFmtId="0" fontId="21" fillId="4" borderId="0" applyNumberFormat="0" applyBorder="0" applyAlignment="0" applyProtection="0"/>
    <xf numFmtId="0" fontId="25" fillId="5" borderId="0" applyNumberFormat="0" applyBorder="0" applyAlignment="0" applyProtection="0"/>
    <xf numFmtId="0" fontId="21" fillId="5" borderId="0" applyNumberFormat="0" applyBorder="0" applyAlignment="0" applyProtection="0"/>
    <xf numFmtId="0" fontId="25" fillId="6" borderId="0" applyNumberFormat="0" applyBorder="0" applyAlignment="0" applyProtection="0"/>
    <xf numFmtId="0" fontId="21" fillId="6" borderId="0" applyNumberFormat="0" applyBorder="0" applyAlignment="0" applyProtection="0"/>
    <xf numFmtId="0" fontId="25" fillId="7" borderId="0" applyNumberFormat="0" applyBorder="0" applyAlignment="0" applyProtection="0"/>
    <xf numFmtId="0" fontId="21" fillId="7" borderId="0" applyNumberFormat="0" applyBorder="0" applyAlignment="0" applyProtection="0"/>
    <xf numFmtId="0" fontId="25" fillId="8" borderId="0" applyNumberFormat="0" applyBorder="0" applyAlignment="0" applyProtection="0"/>
    <xf numFmtId="0" fontId="21" fillId="8" borderId="0" applyNumberFormat="0" applyBorder="0" applyAlignment="0" applyProtection="0"/>
    <xf numFmtId="0" fontId="25" fillId="9" borderId="0" applyNumberFormat="0" applyBorder="0" applyAlignment="0" applyProtection="0"/>
    <xf numFmtId="0" fontId="21" fillId="9" borderId="0" applyNumberFormat="0" applyBorder="0" applyAlignment="0" applyProtection="0"/>
    <xf numFmtId="0" fontId="25" fillId="10" borderId="0" applyNumberFormat="0" applyBorder="0" applyAlignment="0" applyProtection="0"/>
    <xf numFmtId="0" fontId="21" fillId="10" borderId="0" applyNumberFormat="0" applyBorder="0" applyAlignment="0" applyProtection="0"/>
    <xf numFmtId="0" fontId="25" fillId="5" borderId="0" applyNumberFormat="0" applyBorder="0" applyAlignment="0" applyProtection="0"/>
    <xf numFmtId="0" fontId="21" fillId="5" borderId="0" applyNumberFormat="0" applyBorder="0" applyAlignment="0" applyProtection="0"/>
    <xf numFmtId="0" fontId="25" fillId="8" borderId="0" applyNumberFormat="0" applyBorder="0" applyAlignment="0" applyProtection="0"/>
    <xf numFmtId="0" fontId="21" fillId="8" borderId="0" applyNumberFormat="0" applyBorder="0" applyAlignment="0" applyProtection="0"/>
    <xf numFmtId="0" fontId="25" fillId="11" borderId="0" applyNumberFormat="0" applyBorder="0" applyAlignment="0" applyProtection="0"/>
    <xf numFmtId="0" fontId="2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29" fillId="20" borderId="1" applyNumberFormat="0" applyAlignment="0" applyProtection="0"/>
    <xf numFmtId="0" fontId="30" fillId="21" borderId="2" applyNumberFormat="0" applyAlignment="0" applyProtection="0"/>
    <xf numFmtId="166" fontId="2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>
      <protection locked="0"/>
    </xf>
    <xf numFmtId="0" fontId="28" fillId="0" borderId="0">
      <protection locked="0"/>
    </xf>
    <xf numFmtId="0" fontId="33" fillId="0" borderId="0">
      <protection locked="0"/>
    </xf>
    <xf numFmtId="0" fontId="28" fillId="0" borderId="0">
      <protection locked="0"/>
    </xf>
    <xf numFmtId="0" fontId="32" fillId="0" borderId="0">
      <protection locked="0"/>
    </xf>
    <xf numFmtId="0" fontId="28" fillId="0" borderId="0">
      <protection locked="0"/>
    </xf>
    <xf numFmtId="0" fontId="32" fillId="0" borderId="0">
      <protection locked="0"/>
    </xf>
    <xf numFmtId="0" fontId="28" fillId="0" borderId="0">
      <protection locked="0"/>
    </xf>
    <xf numFmtId="167" fontId="28" fillId="0" borderId="0">
      <protection locked="0"/>
    </xf>
    <xf numFmtId="0" fontId="34" fillId="4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2" fillId="0" borderId="0">
      <protection locked="0"/>
    </xf>
    <xf numFmtId="0" fontId="32" fillId="0" borderId="0">
      <protection locked="0"/>
    </xf>
    <xf numFmtId="0" fontId="38" fillId="7" borderId="1" applyNumberFormat="0" applyAlignment="0" applyProtection="0"/>
    <xf numFmtId="0" fontId="39" fillId="0" borderId="3" applyNumberFormat="0" applyFill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8" fillId="0" borderId="0">
      <protection locked="0"/>
    </xf>
    <xf numFmtId="170" fontId="28" fillId="0" borderId="0">
      <protection locked="0"/>
    </xf>
    <xf numFmtId="0" fontId="40" fillId="22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4" fillId="0" borderId="0"/>
    <xf numFmtId="0" fontId="25" fillId="0" borderId="0"/>
    <xf numFmtId="0" fontId="24" fillId="0" borderId="0"/>
    <xf numFmtId="0" fontId="21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56" fillId="0" borderId="0"/>
    <xf numFmtId="0" fontId="24" fillId="0" borderId="0"/>
    <xf numFmtId="0" fontId="22" fillId="0" borderId="0"/>
    <xf numFmtId="0" fontId="56" fillId="0" borderId="0"/>
    <xf numFmtId="0" fontId="56" fillId="0" borderId="0"/>
    <xf numFmtId="0" fontId="56" fillId="0" borderId="0"/>
    <xf numFmtId="0" fontId="24" fillId="23" borderId="7" applyNumberFormat="0" applyFont="0" applyAlignment="0" applyProtection="0"/>
    <xf numFmtId="0" fontId="41" fillId="20" borderId="8" applyNumberFormat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1" fillId="0" borderId="0" applyFont="0" applyFill="0" applyBorder="0" applyAlignment="0" applyProtection="0"/>
    <xf numFmtId="171" fontId="28" fillId="0" borderId="0">
      <protection locked="0"/>
    </xf>
    <xf numFmtId="172" fontId="28" fillId="0" borderId="0">
      <protection locked="0"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1" fontId="24" fillId="0" borderId="0" applyFont="0" applyFill="0" applyBorder="0" applyAlignment="0" applyProtection="0"/>
    <xf numFmtId="0" fontId="20" fillId="0" borderId="0"/>
    <xf numFmtId="0" fontId="20" fillId="0" borderId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0" fontId="18" fillId="0" borderId="0"/>
    <xf numFmtId="17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7" fillId="0" borderId="0"/>
    <xf numFmtId="0" fontId="16" fillId="0" borderId="0"/>
    <xf numFmtId="177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179" fontId="24" fillId="0" borderId="0" applyFont="0" applyFill="0" applyBorder="0" applyAlignment="0" applyProtection="0">
      <alignment vertical="center"/>
    </xf>
    <xf numFmtId="177" fontId="24" fillId="0" borderId="0" applyFont="0" applyFill="0" applyBorder="0" applyAlignment="0" applyProtection="0">
      <alignment vertical="center"/>
    </xf>
    <xf numFmtId="180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38" fillId="7" borderId="1" applyNumberFormat="0" applyAlignment="0" applyProtection="0"/>
    <xf numFmtId="0" fontId="39" fillId="0" borderId="3" applyNumberFormat="0" applyFill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15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71" fillId="0" borderId="0"/>
    <xf numFmtId="0" fontId="72" fillId="0" borderId="0"/>
    <xf numFmtId="0" fontId="24" fillId="23" borderId="7" applyNumberFormat="0" applyFont="0" applyAlignment="0" applyProtection="0"/>
    <xf numFmtId="0" fontId="41" fillId="20" borderId="8" applyNumberFormat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/>
    <xf numFmtId="0" fontId="14" fillId="0" borderId="0"/>
    <xf numFmtId="41" fontId="24" fillId="0" borderId="0" applyFont="0" applyFill="0" applyBorder="0" applyAlignment="0" applyProtection="0"/>
    <xf numFmtId="0" fontId="13" fillId="0" borderId="0"/>
    <xf numFmtId="0" fontId="66" fillId="41" borderId="0" applyNumberFormat="0" applyBorder="0" applyAlignment="0" applyProtection="0"/>
    <xf numFmtId="0" fontId="12" fillId="0" borderId="0"/>
    <xf numFmtId="176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9" fontId="24" fillId="0" borderId="0" applyFont="0" applyFill="0" applyBorder="0" applyAlignment="0" applyProtection="0"/>
    <xf numFmtId="0" fontId="9" fillId="0" borderId="0"/>
    <xf numFmtId="176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89" fillId="0" borderId="0"/>
    <xf numFmtId="0" fontId="3" fillId="0" borderId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2" fillId="0" borderId="0"/>
  </cellStyleXfs>
  <cellXfs count="572">
    <xf numFmtId="0" fontId="0" fillId="0" borderId="0" xfId="0"/>
    <xf numFmtId="165" fontId="0" fillId="0" borderId="0" xfId="227" applyNumberFormat="1" applyFont="1"/>
    <xf numFmtId="174" fontId="53" fillId="0" borderId="0" xfId="0" applyNumberFormat="1" applyFont="1" applyAlignment="1"/>
    <xf numFmtId="165" fontId="53" fillId="0" borderId="0" xfId="227" applyNumberFormat="1" applyFont="1" applyAlignment="1"/>
    <xf numFmtId="174" fontId="53" fillId="0" borderId="0" xfId="0" applyNumberFormat="1" applyFont="1" applyAlignment="1">
      <alignment horizontal="center"/>
    </xf>
    <xf numFmtId="165" fontId="53" fillId="0" borderId="0" xfId="227" applyNumberFormat="1" applyFont="1" applyAlignment="1">
      <alignment horizontal="center"/>
    </xf>
    <xf numFmtId="174" fontId="50" fillId="0" borderId="0" xfId="0" applyNumberFormat="1" applyFont="1"/>
    <xf numFmtId="174" fontId="50" fillId="0" borderId="10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165" fontId="0" fillId="0" borderId="0" xfId="0" applyNumberFormat="1"/>
    <xf numFmtId="174" fontId="53" fillId="0" borderId="0" xfId="0" applyNumberFormat="1" applyFont="1" applyAlignment="1">
      <alignment vertical="center"/>
    </xf>
    <xf numFmtId="0" fontId="46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indent="1"/>
    </xf>
    <xf numFmtId="49" fontId="0" fillId="0" borderId="0" xfId="0" applyNumberFormat="1" applyAlignment="1">
      <alignment horizontal="left" vertical="center" wrapText="1" indent="2"/>
    </xf>
    <xf numFmtId="41" fontId="0" fillId="0" borderId="0" xfId="120" applyFont="1"/>
    <xf numFmtId="49" fontId="64" fillId="35" borderId="18" xfId="0" applyNumberFormat="1" applyFont="1" applyFill="1" applyBorder="1" applyAlignment="1">
      <alignment horizontal="right" vertical="center"/>
    </xf>
    <xf numFmtId="49" fontId="64" fillId="35" borderId="18" xfId="0" applyNumberFormat="1" applyFont="1" applyFill="1" applyBorder="1" applyAlignment="1">
      <alignment horizontal="left" vertical="center" wrapText="1" indent="1"/>
    </xf>
    <xf numFmtId="49" fontId="68" fillId="35" borderId="18" xfId="0" applyNumberFormat="1" applyFont="1" applyFill="1" applyBorder="1" applyAlignment="1">
      <alignment horizontal="left" vertical="center" wrapText="1"/>
    </xf>
    <xf numFmtId="49" fontId="0" fillId="0" borderId="18" xfId="0" applyNumberFormat="1" applyBorder="1" applyAlignment="1">
      <alignment horizontal="right" vertical="center"/>
    </xf>
    <xf numFmtId="1" fontId="64" fillId="35" borderId="18" xfId="0" applyNumberFormat="1" applyFont="1" applyFill="1" applyBorder="1" applyAlignment="1">
      <alignment horizontal="right" vertical="center"/>
    </xf>
    <xf numFmtId="1" fontId="64" fillId="35" borderId="18" xfId="0" applyNumberFormat="1" applyFont="1" applyFill="1" applyBorder="1" applyAlignment="1">
      <alignment horizontal="left" vertical="center" wrapText="1" indent="1"/>
    </xf>
    <xf numFmtId="1" fontId="68" fillId="35" borderId="18" xfId="0" applyNumberFormat="1" applyFont="1" applyFill="1" applyBorder="1" applyAlignment="1">
      <alignment horizontal="left" vertical="center" wrapText="1"/>
    </xf>
    <xf numFmtId="1" fontId="46" fillId="0" borderId="0" xfId="0" applyNumberFormat="1" applyFont="1"/>
    <xf numFmtId="49" fontId="64" fillId="29" borderId="18" xfId="0" applyNumberFormat="1" applyFont="1" applyFill="1" applyBorder="1" applyAlignment="1">
      <alignment horizontal="left" vertical="center" wrapText="1" indent="1"/>
    </xf>
    <xf numFmtId="49" fontId="65" fillId="29" borderId="18" xfId="0" applyNumberFormat="1" applyFont="1" applyFill="1" applyBorder="1" applyAlignment="1">
      <alignment horizontal="center" vertical="center" wrapText="1"/>
    </xf>
    <xf numFmtId="41" fontId="0" fillId="0" borderId="18" xfId="120" applyFont="1" applyFill="1" applyBorder="1" applyAlignment="1">
      <alignment vertical="center"/>
    </xf>
    <xf numFmtId="0" fontId="45" fillId="0" borderId="0" xfId="0" applyFont="1" applyAlignment="1">
      <alignment horizontal="left" vertical="center" indent="1"/>
    </xf>
    <xf numFmtId="49" fontId="45" fillId="33" borderId="18" xfId="0" quotePrefix="1" applyNumberFormat="1" applyFont="1" applyFill="1" applyBorder="1" applyAlignment="1">
      <alignment horizontal="left" vertical="center" wrapText="1" indent="2"/>
    </xf>
    <xf numFmtId="41" fontId="0" fillId="0" borderId="0" xfId="0" applyNumberFormat="1"/>
    <xf numFmtId="0" fontId="0" fillId="0" borderId="18" xfId="0" applyFill="1" applyBorder="1" applyAlignment="1">
      <alignment horizontal="right" vertical="center"/>
    </xf>
    <xf numFmtId="0" fontId="45" fillId="0" borderId="0" xfId="0" applyFont="1" applyAlignment="1">
      <alignment vertical="center" wrapText="1"/>
    </xf>
    <xf numFmtId="49" fontId="68" fillId="29" borderId="18" xfId="0" applyNumberFormat="1" applyFont="1" applyFill="1" applyBorder="1" applyAlignment="1">
      <alignment vertical="center" wrapText="1"/>
    </xf>
    <xf numFmtId="49" fontId="68" fillId="35" borderId="18" xfId="0" applyNumberFormat="1" applyFont="1" applyFill="1" applyBorder="1" applyAlignment="1">
      <alignment vertical="center" wrapText="1"/>
    </xf>
    <xf numFmtId="49" fontId="45" fillId="0" borderId="18" xfId="0" applyNumberFormat="1" applyFont="1" applyFill="1" applyBorder="1" applyAlignment="1">
      <alignment vertical="center" wrapText="1"/>
    </xf>
    <xf numFmtId="49" fontId="45" fillId="0" borderId="18" xfId="0" quotePrefix="1" applyNumberFormat="1" applyFont="1" applyFill="1" applyBorder="1" applyAlignment="1">
      <alignment vertical="center" wrapText="1"/>
    </xf>
    <xf numFmtId="1" fontId="68" fillId="35" borderId="18" xfId="0" applyNumberFormat="1" applyFont="1" applyFill="1" applyBorder="1" applyAlignment="1">
      <alignment vertical="center" wrapText="1"/>
    </xf>
    <xf numFmtId="0" fontId="45" fillId="0" borderId="0" xfId="0" applyFont="1" applyAlignment="1">
      <alignment vertical="center"/>
    </xf>
    <xf numFmtId="49" fontId="45" fillId="33" borderId="18" xfId="0" applyNumberFormat="1" applyFont="1" applyFill="1" applyBorder="1" applyAlignment="1">
      <alignment horizontal="left" vertical="center" wrapText="1" indent="2"/>
    </xf>
    <xf numFmtId="49" fontId="65" fillId="29" borderId="18" xfId="0" applyNumberFormat="1" applyFont="1" applyFill="1" applyBorder="1" applyAlignment="1">
      <alignment horizontal="right" vertical="center" wrapText="1" indent="1"/>
    </xf>
    <xf numFmtId="49" fontId="68" fillId="29" borderId="18" xfId="0" applyNumberFormat="1" applyFont="1" applyFill="1" applyBorder="1" applyAlignment="1">
      <alignment horizontal="right" vertical="center" wrapText="1" indent="1"/>
    </xf>
    <xf numFmtId="49" fontId="64" fillId="35" borderId="18" xfId="0" applyNumberFormat="1" applyFont="1" applyFill="1" applyBorder="1" applyAlignment="1">
      <alignment horizontal="right" vertical="center" wrapText="1" indent="1"/>
    </xf>
    <xf numFmtId="1" fontId="64" fillId="35" borderId="18" xfId="0" applyNumberFormat="1" applyFont="1" applyFill="1" applyBorder="1" applyAlignment="1">
      <alignment horizontal="right" vertical="center" wrapText="1" indent="1"/>
    </xf>
    <xf numFmtId="0" fontId="45" fillId="0" borderId="0" xfId="0" applyFont="1" applyFill="1" applyBorder="1" applyAlignment="1">
      <alignment horizontal="left" vertical="center" indent="1"/>
    </xf>
    <xf numFmtId="0" fontId="77" fillId="0" borderId="0" xfId="0" applyFont="1" applyFill="1" applyBorder="1" applyAlignment="1">
      <alignment horizontal="center" vertical="center"/>
    </xf>
    <xf numFmtId="0" fontId="69" fillId="0" borderId="0" xfId="0" applyFont="1"/>
    <xf numFmtId="0" fontId="45" fillId="0" borderId="0" xfId="0" applyFont="1" applyAlignment="1">
      <alignment horizontal="left" wrapText="1"/>
    </xf>
    <xf numFmtId="49" fontId="68" fillId="29" borderId="18" xfId="0" applyNumberFormat="1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left" vertical="center" wrapText="1"/>
    </xf>
    <xf numFmtId="9" fontId="50" fillId="0" borderId="10" xfId="219" applyFont="1" applyFill="1" applyBorder="1" applyAlignment="1">
      <alignment horizontal="center"/>
    </xf>
    <xf numFmtId="174" fontId="23" fillId="0" borderId="10" xfId="0" applyNumberFormat="1" applyFont="1" applyBorder="1"/>
    <xf numFmtId="9" fontId="78" fillId="0" borderId="10" xfId="219" applyFont="1" applyFill="1" applyBorder="1" applyAlignment="1">
      <alignment horizontal="center"/>
    </xf>
    <xf numFmtId="165" fontId="79" fillId="0" borderId="0" xfId="227" applyNumberFormat="1" applyFont="1"/>
    <xf numFmtId="0" fontId="79" fillId="0" borderId="0" xfId="0" applyFont="1"/>
    <xf numFmtId="165" fontId="79" fillId="0" borderId="0" xfId="227" applyNumberFormat="1" applyFont="1" applyAlignment="1">
      <alignment vertical="center"/>
    </xf>
    <xf numFmtId="0" fontId="79" fillId="0" borderId="0" xfId="0" applyFont="1" applyAlignment="1">
      <alignment vertical="center"/>
    </xf>
    <xf numFmtId="182" fontId="80" fillId="0" borderId="0" xfId="227" applyNumberFormat="1" applyFont="1" applyFill="1" applyBorder="1" applyAlignment="1">
      <alignment horizontal="center" vertical="center"/>
    </xf>
    <xf numFmtId="0" fontId="79" fillId="0" borderId="0" xfId="0" applyFont="1" applyAlignment="1">
      <alignment wrapText="1"/>
    </xf>
    <xf numFmtId="183" fontId="79" fillId="0" borderId="0" xfId="0" applyNumberFormat="1" applyFont="1"/>
    <xf numFmtId="0" fontId="57" fillId="0" borderId="18" xfId="0" applyFont="1" applyBorder="1" applyAlignment="1">
      <alignment horizontal="center" vertical="center" wrapText="1"/>
    </xf>
    <xf numFmtId="182" fontId="57" fillId="0" borderId="18" xfId="227" applyNumberFormat="1" applyFont="1" applyBorder="1" applyAlignment="1">
      <alignment horizontal="center" vertical="center"/>
    </xf>
    <xf numFmtId="49" fontId="57" fillId="0" borderId="18" xfId="0" applyNumberFormat="1" applyFont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49" fontId="57" fillId="0" borderId="18" xfId="0" applyNumberFormat="1" applyFont="1" applyBorder="1" applyAlignment="1">
      <alignment horizontal="left" vertical="center" wrapText="1" indent="1"/>
    </xf>
    <xf numFmtId="0" fontId="57" fillId="0" borderId="18" xfId="0" applyFont="1" applyBorder="1" applyAlignment="1">
      <alignment horizontal="left" vertical="center" wrapText="1" indent="1"/>
    </xf>
    <xf numFmtId="41" fontId="0" fillId="0" borderId="18" xfId="120" applyNumberFormat="1" applyFont="1" applyFill="1" applyBorder="1" applyAlignment="1">
      <alignment vertical="center"/>
    </xf>
    <xf numFmtId="41" fontId="64" fillId="35" borderId="18" xfId="12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top" indent="1"/>
    </xf>
    <xf numFmtId="49" fontId="45" fillId="33" borderId="18" xfId="0" quotePrefix="1" applyNumberFormat="1" applyFont="1" applyFill="1" applyBorder="1" applyAlignment="1">
      <alignment horizontal="center" vertical="center" wrapText="1"/>
    </xf>
    <xf numFmtId="49" fontId="46" fillId="28" borderId="18" xfId="0" applyNumberFormat="1" applyFont="1" applyFill="1" applyBorder="1" applyAlignment="1">
      <alignment horizontal="right" vertical="center"/>
    </xf>
    <xf numFmtId="49" fontId="46" fillId="28" borderId="18" xfId="0" applyNumberFormat="1" applyFont="1" applyFill="1" applyBorder="1" applyAlignment="1">
      <alignment horizontal="left" vertical="top" wrapText="1" indent="1"/>
    </xf>
    <xf numFmtId="49" fontId="55" fillId="28" borderId="18" xfId="0" applyNumberFormat="1" applyFont="1" applyFill="1" applyBorder="1" applyAlignment="1">
      <alignment vertical="center" wrapText="1"/>
    </xf>
    <xf numFmtId="49" fontId="46" fillId="28" borderId="18" xfId="0" applyNumberFormat="1" applyFont="1" applyFill="1" applyBorder="1" applyAlignment="1">
      <alignment horizontal="left" vertical="center" wrapText="1" indent="1"/>
    </xf>
    <xf numFmtId="49" fontId="55" fillId="28" borderId="18" xfId="0" applyNumberFormat="1" applyFont="1" applyFill="1" applyBorder="1" applyAlignment="1">
      <alignment horizontal="left" vertical="center" wrapText="1"/>
    </xf>
    <xf numFmtId="49" fontId="46" fillId="28" borderId="18" xfId="0" applyNumberFormat="1" applyFont="1" applyFill="1" applyBorder="1" applyAlignment="1">
      <alignment horizontal="right" vertical="center" wrapText="1" indent="1"/>
    </xf>
    <xf numFmtId="41" fontId="46" fillId="28" borderId="18" xfId="120" applyNumberFormat="1" applyFont="1" applyFill="1" applyBorder="1" applyAlignment="1">
      <alignment horizontal="left" vertical="center" wrapText="1" indent="1"/>
    </xf>
    <xf numFmtId="49" fontId="55" fillId="28" borderId="18" xfId="0" applyNumberFormat="1" applyFont="1" applyFill="1" applyBorder="1" applyAlignment="1">
      <alignment horizontal="left" vertical="center" wrapText="1" indent="1"/>
    </xf>
    <xf numFmtId="49" fontId="64" fillId="29" borderId="18" xfId="0" applyNumberFormat="1" applyFont="1" applyFill="1" applyBorder="1" applyAlignment="1">
      <alignment horizontal="right" vertical="center"/>
    </xf>
    <xf numFmtId="1" fontId="64" fillId="35" borderId="18" xfId="0" applyNumberFormat="1" applyFont="1" applyFill="1" applyBorder="1" applyAlignment="1">
      <alignment horizontal="left" vertical="center" wrapText="1"/>
    </xf>
    <xf numFmtId="1" fontId="64" fillId="35" borderId="18" xfId="0" applyNumberFormat="1" applyFont="1" applyFill="1" applyBorder="1" applyAlignment="1">
      <alignment horizontal="right" vertical="center" wrapText="1"/>
    </xf>
    <xf numFmtId="41" fontId="64" fillId="35" borderId="18" xfId="120" applyFont="1" applyFill="1" applyBorder="1" applyAlignment="1">
      <alignment horizontal="left" vertical="center" wrapText="1"/>
    </xf>
    <xf numFmtId="1" fontId="46" fillId="0" borderId="0" xfId="0" applyNumberFormat="1" applyFont="1" applyAlignment="1">
      <alignment vertical="center"/>
    </xf>
    <xf numFmtId="41" fontId="24" fillId="33" borderId="18" xfId="120" applyNumberFormat="1" applyFont="1" applyFill="1" applyBorder="1" applyAlignment="1">
      <alignment vertical="center"/>
    </xf>
    <xf numFmtId="41" fontId="53" fillId="0" borderId="0" xfId="120" applyFont="1" applyAlignment="1"/>
    <xf numFmtId="0" fontId="58" fillId="0" borderId="0" xfId="0" applyFont="1" applyFill="1"/>
    <xf numFmtId="0" fontId="45" fillId="33" borderId="18" xfId="0" applyFont="1" applyFill="1" applyBorder="1" applyAlignment="1">
      <alignment vertical="center" wrapText="1"/>
    </xf>
    <xf numFmtId="49" fontId="45" fillId="33" borderId="18" xfId="0" applyNumberFormat="1" applyFont="1" applyFill="1" applyBorder="1" applyAlignment="1">
      <alignment vertical="center" wrapText="1"/>
    </xf>
    <xf numFmtId="41" fontId="0" fillId="33" borderId="18" xfId="120" applyNumberFormat="1" applyFont="1" applyFill="1" applyBorder="1" applyAlignment="1">
      <alignment vertical="center"/>
    </xf>
    <xf numFmtId="0" fontId="0" fillId="33" borderId="0" xfId="0" applyFill="1"/>
    <xf numFmtId="174" fontId="48" fillId="0" borderId="10" xfId="0" applyNumberFormat="1" applyFont="1" applyBorder="1"/>
    <xf numFmtId="0" fontId="60" fillId="0" borderId="0" xfId="96" applyFont="1" applyFill="1" applyAlignment="1">
      <alignment vertical="center"/>
    </xf>
    <xf numFmtId="3" fontId="82" fillId="42" borderId="18" xfId="96" applyNumberFormat="1" applyFont="1" applyFill="1" applyBorder="1" applyAlignment="1">
      <alignment horizontal="right" vertical="center" wrapText="1"/>
    </xf>
    <xf numFmtId="41" fontId="60" fillId="24" borderId="0" xfId="96" applyNumberFormat="1" applyFont="1" applyFill="1" applyAlignment="1">
      <alignment vertical="center"/>
    </xf>
    <xf numFmtId="0" fontId="60" fillId="24" borderId="0" xfId="96" applyFont="1" applyFill="1" applyAlignment="1">
      <alignment vertical="center"/>
    </xf>
    <xf numFmtId="49" fontId="57" fillId="0" borderId="18" xfId="96" applyNumberFormat="1" applyFont="1" applyFill="1" applyBorder="1" applyAlignment="1">
      <alignment horizontal="right" vertical="center" wrapText="1"/>
    </xf>
    <xf numFmtId="0" fontId="58" fillId="24" borderId="0" xfId="96" applyFont="1" applyFill="1" applyAlignment="1">
      <alignment vertical="center"/>
    </xf>
    <xf numFmtId="41" fontId="82" fillId="29" borderId="18" xfId="120" applyFont="1" applyFill="1" applyBorder="1" applyAlignment="1">
      <alignment horizontal="left" vertical="center" wrapText="1" indent="1"/>
    </xf>
    <xf numFmtId="0" fontId="58" fillId="0" borderId="0" xfId="0" applyFont="1" applyFill="1" applyAlignment="1">
      <alignment horizontal="left" wrapText="1"/>
    </xf>
    <xf numFmtId="185" fontId="58" fillId="0" borderId="0" xfId="0" applyNumberFormat="1" applyFont="1" applyFill="1" applyAlignment="1">
      <alignment horizontal="left" wrapText="1"/>
    </xf>
    <xf numFmtId="41" fontId="50" fillId="0" borderId="10" xfId="120" applyFont="1" applyBorder="1" applyAlignment="1">
      <alignment horizontal="center"/>
    </xf>
    <xf numFmtId="41" fontId="50" fillId="0" borderId="29" xfId="120" applyFont="1" applyBorder="1" applyAlignment="1">
      <alignment horizontal="center"/>
    </xf>
    <xf numFmtId="41" fontId="52" fillId="0" borderId="10" xfId="120" applyFont="1" applyBorder="1" applyAlignment="1">
      <alignment horizontal="center"/>
    </xf>
    <xf numFmtId="165" fontId="54" fillId="0" borderId="0" xfId="227" applyNumberFormat="1" applyFont="1" applyAlignment="1">
      <alignment horizontal="left"/>
    </xf>
    <xf numFmtId="49" fontId="64" fillId="29" borderId="18" xfId="0" applyNumberFormat="1" applyFont="1" applyFill="1" applyBorder="1" applyAlignment="1">
      <alignment horizontal="left" vertical="center" wrapText="1"/>
    </xf>
    <xf numFmtId="49" fontId="64" fillId="35" borderId="18" xfId="0" applyNumberFormat="1" applyFont="1" applyFill="1" applyBorder="1" applyAlignment="1">
      <alignment horizontal="left" vertical="top" wrapText="1"/>
    </xf>
    <xf numFmtId="2" fontId="0" fillId="33" borderId="18" xfId="0" applyNumberFormat="1" applyFill="1" applyBorder="1" applyAlignment="1">
      <alignment horizontal="left" vertical="top" wrapText="1"/>
    </xf>
    <xf numFmtId="1" fontId="64" fillId="35" borderId="18" xfId="0" applyNumberFormat="1" applyFont="1" applyFill="1" applyBorder="1" applyAlignment="1">
      <alignment horizontal="left" vertical="top" wrapText="1"/>
    </xf>
    <xf numFmtId="49" fontId="0" fillId="0" borderId="18" xfId="0" quotePrefix="1" applyNumberFormat="1" applyFill="1" applyBorder="1" applyAlignment="1">
      <alignment horizontal="left" vertical="top" wrapText="1"/>
    </xf>
    <xf numFmtId="41" fontId="60" fillId="0" borderId="0" xfId="120" applyFont="1" applyFill="1" applyAlignment="1">
      <alignment vertical="center"/>
    </xf>
    <xf numFmtId="41" fontId="64" fillId="35" borderId="18" xfId="120" applyNumberFormat="1" applyFont="1" applyFill="1" applyBorder="1" applyAlignment="1">
      <alignment horizontal="right" vertical="center" wrapText="1"/>
    </xf>
    <xf numFmtId="0" fontId="57" fillId="0" borderId="18" xfId="96" applyNumberFormat="1" applyFont="1" applyFill="1" applyBorder="1" applyAlignment="1">
      <alignment horizontal="right" vertical="center" wrapText="1"/>
    </xf>
    <xf numFmtId="0" fontId="82" fillId="42" borderId="18" xfId="96" applyNumberFormat="1" applyFont="1" applyFill="1" applyBorder="1" applyAlignment="1">
      <alignment horizontal="right" vertical="center" wrapText="1"/>
    </xf>
    <xf numFmtId="0" fontId="82" fillId="29" borderId="18" xfId="96" applyNumberFormat="1" applyFont="1" applyFill="1" applyBorder="1" applyAlignment="1">
      <alignment horizontal="right" vertical="center" wrapText="1"/>
    </xf>
    <xf numFmtId="0" fontId="82" fillId="29" borderId="18" xfId="96" applyNumberFormat="1" applyFont="1" applyFill="1" applyBorder="1" applyAlignment="1">
      <alignment horizontal="left" vertical="center" wrapText="1" indent="1"/>
    </xf>
    <xf numFmtId="41" fontId="58" fillId="0" borderId="0" xfId="96" applyNumberFormat="1" applyFont="1" applyFill="1" applyAlignment="1">
      <alignment vertical="center"/>
    </xf>
    <xf numFmtId="0" fontId="58" fillId="0" borderId="0" xfId="96" applyFont="1" applyFill="1" applyAlignment="1">
      <alignment vertical="center"/>
    </xf>
    <xf numFmtId="9" fontId="60" fillId="24" borderId="0" xfId="219" applyFont="1" applyFill="1" applyAlignment="1">
      <alignment vertical="center"/>
    </xf>
    <xf numFmtId="3" fontId="57" fillId="0" borderId="18" xfId="96" applyNumberFormat="1" applyFont="1" applyFill="1" applyBorder="1" applyAlignment="1">
      <alignment horizontal="center" vertical="center" wrapText="1"/>
    </xf>
    <xf numFmtId="41" fontId="65" fillId="29" borderId="18" xfId="120" applyNumberFormat="1" applyFont="1" applyFill="1" applyBorder="1" applyAlignment="1">
      <alignment horizontal="center" vertical="center" wrapText="1"/>
    </xf>
    <xf numFmtId="2" fontId="0" fillId="32" borderId="18" xfId="0" applyNumberFormat="1" applyFill="1" applyBorder="1" applyAlignment="1">
      <alignment horizontal="left" vertical="top" wrapText="1"/>
    </xf>
    <xf numFmtId="49" fontId="45" fillId="32" borderId="18" xfId="0" applyNumberFormat="1" applyFont="1" applyFill="1" applyBorder="1" applyAlignment="1">
      <alignment horizontal="left" vertical="center" wrapText="1" indent="2"/>
    </xf>
    <xf numFmtId="0" fontId="45" fillId="32" borderId="18" xfId="0" applyFont="1" applyFill="1" applyBorder="1" applyAlignment="1">
      <alignment vertical="center" wrapText="1"/>
    </xf>
    <xf numFmtId="49" fontId="45" fillId="32" borderId="18" xfId="0" applyNumberFormat="1" applyFont="1" applyFill="1" applyBorder="1" applyAlignment="1">
      <alignment vertical="center" wrapText="1"/>
    </xf>
    <xf numFmtId="0" fontId="45" fillId="32" borderId="18" xfId="0" applyFont="1" applyFill="1" applyBorder="1" applyAlignment="1">
      <alignment horizontal="left" vertical="center" wrapText="1"/>
    </xf>
    <xf numFmtId="0" fontId="0" fillId="32" borderId="18" xfId="0" applyFill="1" applyBorder="1" applyAlignment="1">
      <alignment horizontal="right" vertical="center"/>
    </xf>
    <xf numFmtId="41" fontId="0" fillId="32" borderId="18" xfId="120" applyFont="1" applyFill="1" applyBorder="1" applyAlignment="1">
      <alignment vertical="center"/>
    </xf>
    <xf numFmtId="41" fontId="0" fillId="32" borderId="18" xfId="120" applyNumberFormat="1" applyFont="1" applyFill="1" applyBorder="1" applyAlignment="1">
      <alignment vertical="center"/>
    </xf>
    <xf numFmtId="49" fontId="46" fillId="28" borderId="18" xfId="0" applyNumberFormat="1" applyFont="1" applyFill="1" applyBorder="1" applyAlignment="1">
      <alignment horizontal="left" vertical="center" wrapText="1"/>
    </xf>
    <xf numFmtId="49" fontId="46" fillId="28" borderId="18" xfId="0" applyNumberFormat="1" applyFont="1" applyFill="1" applyBorder="1" applyAlignment="1">
      <alignment horizontal="right" vertical="center" wrapText="1"/>
    </xf>
    <xf numFmtId="41" fontId="46" fillId="28" borderId="18" xfId="120" applyNumberFormat="1" applyFont="1" applyFill="1" applyBorder="1" applyAlignment="1">
      <alignment horizontal="left" vertical="center" wrapText="1"/>
    </xf>
    <xf numFmtId="0" fontId="46" fillId="0" borderId="0" xfId="0" applyFont="1" applyAlignment="1">
      <alignment vertical="center"/>
    </xf>
    <xf numFmtId="49" fontId="0" fillId="43" borderId="18" xfId="0" applyNumberFormat="1" applyFill="1" applyBorder="1" applyAlignment="1">
      <alignment horizontal="right" vertical="center"/>
    </xf>
    <xf numFmtId="41" fontId="58" fillId="24" borderId="0" xfId="96" applyNumberFormat="1" applyFont="1" applyFill="1" applyAlignment="1">
      <alignment vertical="center"/>
    </xf>
    <xf numFmtId="1" fontId="46" fillId="28" borderId="18" xfId="0" applyNumberFormat="1" applyFont="1" applyFill="1" applyBorder="1" applyAlignment="1">
      <alignment horizontal="center" vertical="center" wrapText="1"/>
    </xf>
    <xf numFmtId="49" fontId="45" fillId="33" borderId="18" xfId="0" applyNumberFormat="1" applyFont="1" applyFill="1" applyBorder="1" applyAlignment="1">
      <alignment horizontal="center" vertical="center" wrapText="1"/>
    </xf>
    <xf numFmtId="49" fontId="45" fillId="32" borderId="18" xfId="0" applyNumberFormat="1" applyFont="1" applyFill="1" applyBorder="1" applyAlignment="1">
      <alignment horizontal="center" vertical="center" wrapText="1"/>
    </xf>
    <xf numFmtId="0" fontId="83" fillId="0" borderId="0" xfId="0" applyFont="1" applyAlignment="1">
      <alignment horizontal="left" vertical="top" indent="1"/>
    </xf>
    <xf numFmtId="1" fontId="58" fillId="0" borderId="0" xfId="0" applyNumberFormat="1" applyFont="1" applyFill="1" applyAlignment="1">
      <alignment horizontal="left" wrapText="1"/>
    </xf>
    <xf numFmtId="49" fontId="0" fillId="33" borderId="18" xfId="0" applyNumberFormat="1" applyFill="1" applyBorder="1" applyAlignment="1">
      <alignment horizontal="left" vertical="center" wrapText="1"/>
    </xf>
    <xf numFmtId="2" fontId="0" fillId="33" borderId="18" xfId="0" applyNumberFormat="1" applyFill="1" applyBorder="1" applyAlignment="1">
      <alignment horizontal="left" vertical="center" wrapText="1"/>
    </xf>
    <xf numFmtId="0" fontId="57" fillId="0" borderId="18" xfId="96" applyNumberFormat="1" applyFont="1" applyFill="1" applyBorder="1" applyAlignment="1">
      <alignment horizontal="left" vertical="center" wrapText="1"/>
    </xf>
    <xf numFmtId="1" fontId="46" fillId="31" borderId="18" xfId="0" applyNumberFormat="1" applyFont="1" applyFill="1" applyBorder="1" applyAlignment="1">
      <alignment horizontal="center" vertical="center" wrapText="1"/>
    </xf>
    <xf numFmtId="2" fontId="0" fillId="32" borderId="18" xfId="0" applyNumberFormat="1" applyFill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0" fontId="58" fillId="0" borderId="0" xfId="0" applyFont="1" applyFill="1" applyAlignment="1">
      <alignment vertical="center"/>
    </xf>
    <xf numFmtId="41" fontId="58" fillId="0" borderId="0" xfId="120" applyFont="1" applyFill="1" applyAlignment="1">
      <alignment horizontal="left" vertical="center" wrapText="1"/>
    </xf>
    <xf numFmtId="41" fontId="58" fillId="0" borderId="0" xfId="120" applyFont="1" applyFill="1" applyAlignment="1">
      <alignment horizontal="right" vertical="center" wrapText="1"/>
    </xf>
    <xf numFmtId="174" fontId="48" fillId="0" borderId="29" xfId="0" applyNumberFormat="1" applyFont="1" applyBorder="1"/>
    <xf numFmtId="49" fontId="0" fillId="0" borderId="18" xfId="0" applyNumberFormat="1" applyFill="1" applyBorder="1" applyAlignment="1">
      <alignment horizontal="right" vertical="center"/>
    </xf>
    <xf numFmtId="9" fontId="0" fillId="0" borderId="18" xfId="0" applyNumberFormat="1" applyFill="1" applyBorder="1" applyAlignment="1">
      <alignment horizontal="right" vertical="center"/>
    </xf>
    <xf numFmtId="49" fontId="45" fillId="0" borderId="22" xfId="0" applyNumberFormat="1" applyFont="1" applyFill="1" applyBorder="1" applyAlignment="1">
      <alignment horizontal="left" vertical="center" wrapText="1" indent="2"/>
    </xf>
    <xf numFmtId="49" fontId="46" fillId="0" borderId="22" xfId="0" applyNumberFormat="1" applyFont="1" applyFill="1" applyBorder="1" applyAlignment="1">
      <alignment horizontal="left" vertical="center" wrapText="1" indent="1"/>
    </xf>
    <xf numFmtId="1" fontId="64" fillId="0" borderId="22" xfId="0" applyNumberFormat="1" applyFont="1" applyFill="1" applyBorder="1" applyAlignment="1">
      <alignment horizontal="left" vertical="center" wrapText="1"/>
    </xf>
    <xf numFmtId="49" fontId="45" fillId="0" borderId="18" xfId="0" applyNumberFormat="1" applyFont="1" applyFill="1" applyBorder="1" applyAlignment="1">
      <alignment horizontal="left" vertical="center" wrapText="1"/>
    </xf>
    <xf numFmtId="9" fontId="50" fillId="0" borderId="10" xfId="219" applyFont="1" applyBorder="1" applyAlignment="1">
      <alignment horizontal="center"/>
    </xf>
    <xf numFmtId="49" fontId="73" fillId="0" borderId="22" xfId="0" applyNumberFormat="1" applyFont="1" applyFill="1" applyBorder="1" applyAlignment="1">
      <alignment horizontal="center" vertical="center" wrapText="1"/>
    </xf>
    <xf numFmtId="49" fontId="64" fillId="0" borderId="22" xfId="0" applyNumberFormat="1" applyFont="1" applyFill="1" applyBorder="1" applyAlignment="1">
      <alignment horizontal="left" vertical="center" wrapText="1" indent="1"/>
    </xf>
    <xf numFmtId="49" fontId="46" fillId="0" borderId="22" xfId="0" applyNumberFormat="1" applyFont="1" applyFill="1" applyBorder="1" applyAlignment="1">
      <alignment horizontal="left" vertical="center" wrapText="1"/>
    </xf>
    <xf numFmtId="49" fontId="45" fillId="0" borderId="22" xfId="0" applyNumberFormat="1" applyFont="1" applyFill="1" applyBorder="1" applyAlignment="1">
      <alignment horizontal="left" vertical="center" wrapText="1"/>
    </xf>
    <xf numFmtId="1" fontId="64" fillId="0" borderId="22" xfId="0" applyNumberFormat="1" applyFont="1" applyFill="1" applyBorder="1" applyAlignment="1">
      <alignment horizontal="left" vertical="center" wrapText="1" indent="1"/>
    </xf>
    <xf numFmtId="49" fontId="46" fillId="0" borderId="0" xfId="0" applyNumberFormat="1" applyFont="1" applyFill="1" applyBorder="1" applyAlignment="1">
      <alignment horizontal="left" vertical="center" wrapText="1"/>
    </xf>
    <xf numFmtId="41" fontId="64" fillId="35" borderId="18" xfId="120" applyNumberFormat="1" applyFont="1" applyFill="1" applyBorder="1" applyAlignment="1">
      <alignment horizontal="right" vertical="center" wrapText="1" inden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1" fontId="24" fillId="28" borderId="18" xfId="120" applyNumberFormat="1" applyFont="1" applyFill="1" applyBorder="1" applyAlignment="1">
      <alignment horizontal="left" vertical="center" wrapText="1"/>
    </xf>
    <xf numFmtId="49" fontId="46" fillId="28" borderId="19" xfId="0" applyNumberFormat="1" applyFont="1" applyFill="1" applyBorder="1" applyAlignment="1">
      <alignment horizontal="left" vertical="center" wrapText="1"/>
    </xf>
    <xf numFmtId="41" fontId="46" fillId="28" borderId="18" xfId="120" applyNumberFormat="1" applyFont="1" applyFill="1" applyBorder="1" applyAlignment="1">
      <alignment horizontal="left" vertical="top" wrapText="1"/>
    </xf>
    <xf numFmtId="41" fontId="0" fillId="0" borderId="0" xfId="120" applyNumberFormat="1" applyFont="1" applyFill="1" applyBorder="1" applyAlignment="1">
      <alignment vertical="center"/>
    </xf>
    <xf numFmtId="41" fontId="45" fillId="33" borderId="18" xfId="120" applyFont="1" applyFill="1" applyBorder="1" applyAlignment="1">
      <alignment horizontal="center" vertical="center" wrapText="1"/>
    </xf>
    <xf numFmtId="49" fontId="46" fillId="28" borderId="19" xfId="0" applyNumberFormat="1" applyFont="1" applyFill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quotePrefix="1" applyNumberFormat="1" applyFill="1" applyBorder="1" applyAlignment="1">
      <alignment horizontal="left" vertical="top" wrapText="1"/>
    </xf>
    <xf numFmtId="49" fontId="45" fillId="0" borderId="0" xfId="0" applyNumberFormat="1" applyFont="1" applyFill="1" applyBorder="1" applyAlignment="1">
      <alignment horizontal="left" vertical="center" wrapText="1" indent="2"/>
    </xf>
    <xf numFmtId="49" fontId="45" fillId="0" borderId="0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45" fillId="0" borderId="0" xfId="0" quotePrefix="1" applyNumberFormat="1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/>
    </xf>
    <xf numFmtId="49" fontId="0" fillId="0" borderId="18" xfId="0" quotePrefix="1" applyNumberFormat="1" applyFill="1" applyBorder="1" applyAlignment="1">
      <alignment horizontal="left" vertical="center" wrapText="1"/>
    </xf>
    <xf numFmtId="0" fontId="0" fillId="0" borderId="18" xfId="0" applyNumberForma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right" vertical="center"/>
    </xf>
    <xf numFmtId="41" fontId="24" fillId="0" borderId="0" xfId="120" applyNumberFormat="1" applyFont="1" applyFill="1" applyBorder="1" applyAlignment="1">
      <alignment vertical="center"/>
    </xf>
    <xf numFmtId="41" fontId="65" fillId="0" borderId="0" xfId="120" applyNumberFormat="1" applyFont="1" applyFill="1" applyBorder="1" applyAlignment="1">
      <alignment horizontal="center" vertical="center" wrapText="1"/>
    </xf>
    <xf numFmtId="41" fontId="64" fillId="0" borderId="0" xfId="120" applyNumberFormat="1" applyFont="1" applyFill="1" applyBorder="1" applyAlignment="1">
      <alignment horizontal="left" vertical="center" wrapText="1" indent="1"/>
    </xf>
    <xf numFmtId="41" fontId="46" fillId="0" borderId="0" xfId="120" applyNumberFormat="1" applyFont="1" applyFill="1" applyBorder="1" applyAlignment="1">
      <alignment horizontal="left" vertical="center" wrapText="1"/>
    </xf>
    <xf numFmtId="41" fontId="64" fillId="0" borderId="0" xfId="120" applyNumberFormat="1" applyFont="1" applyFill="1" applyBorder="1" applyAlignment="1">
      <alignment horizontal="right" vertical="center" wrapText="1"/>
    </xf>
    <xf numFmtId="41" fontId="64" fillId="0" borderId="0" xfId="120" applyNumberFormat="1" applyFont="1" applyFill="1" applyBorder="1" applyAlignment="1">
      <alignment horizontal="right" vertical="center" wrapText="1" indent="1"/>
    </xf>
    <xf numFmtId="41" fontId="46" fillId="0" borderId="0" xfId="120" applyNumberFormat="1" applyFont="1" applyFill="1" applyBorder="1" applyAlignment="1">
      <alignment horizontal="left" vertical="center" wrapText="1" indent="1"/>
    </xf>
    <xf numFmtId="41" fontId="45" fillId="0" borderId="0" xfId="0" applyNumberFormat="1" applyFont="1" applyAlignment="1">
      <alignment horizontal="right"/>
    </xf>
    <xf numFmtId="0" fontId="58" fillId="24" borderId="0" xfId="96" applyFont="1" applyFill="1" applyAlignment="1">
      <alignment horizontal="center" vertical="center"/>
    </xf>
    <xf numFmtId="9" fontId="58" fillId="24" borderId="0" xfId="219" applyFont="1" applyFill="1" applyAlignment="1">
      <alignment horizontal="center" vertical="center"/>
    </xf>
    <xf numFmtId="9" fontId="58" fillId="24" borderId="0" xfId="96" applyNumberFormat="1" applyFont="1" applyFill="1" applyAlignment="1">
      <alignment horizontal="center" vertical="center"/>
    </xf>
    <xf numFmtId="41" fontId="58" fillId="0" borderId="0" xfId="120" applyFont="1" applyFill="1" applyAlignment="1">
      <alignment vertical="center"/>
    </xf>
    <xf numFmtId="0" fontId="84" fillId="0" borderId="0" xfId="0" applyFont="1" applyFill="1"/>
    <xf numFmtId="0" fontId="84" fillId="0" borderId="0" xfId="0" applyFont="1" applyFill="1" applyAlignment="1">
      <alignment horizontal="left" wrapText="1"/>
    </xf>
    <xf numFmtId="41" fontId="84" fillId="0" borderId="0" xfId="120" applyFont="1" applyFill="1" applyAlignment="1">
      <alignment horizontal="left" vertical="center" wrapText="1"/>
    </xf>
    <xf numFmtId="41" fontId="84" fillId="0" borderId="0" xfId="120" applyFont="1" applyFill="1" applyAlignment="1">
      <alignment horizontal="left" wrapText="1"/>
    </xf>
    <xf numFmtId="41" fontId="84" fillId="0" borderId="0" xfId="120" applyFont="1" applyFill="1"/>
    <xf numFmtId="41" fontId="0" fillId="0" borderId="0" xfId="0" applyNumberFormat="1" applyFill="1" applyBorder="1" applyAlignment="1">
      <alignment horizontal="right" vertical="center"/>
    </xf>
    <xf numFmtId="41" fontId="58" fillId="0" borderId="0" xfId="0" applyNumberFormat="1" applyFont="1" applyFill="1" applyAlignment="1">
      <alignment vertical="center"/>
    </xf>
    <xf numFmtId="41" fontId="84" fillId="0" borderId="0" xfId="0" applyNumberFormat="1" applyFont="1" applyFill="1"/>
    <xf numFmtId="41" fontId="58" fillId="24" borderId="0" xfId="96" applyNumberFormat="1" applyFont="1" applyFill="1" applyAlignment="1">
      <alignment horizontal="center" vertical="center"/>
    </xf>
    <xf numFmtId="41" fontId="0" fillId="28" borderId="18" xfId="120" applyNumberFormat="1" applyFont="1" applyFill="1" applyBorder="1" applyAlignment="1">
      <alignment horizontal="left" vertical="top" wrapText="1"/>
    </xf>
    <xf numFmtId="41" fontId="58" fillId="24" borderId="0" xfId="219" applyNumberFormat="1" applyFont="1" applyFill="1" applyAlignment="1">
      <alignment vertical="center"/>
    </xf>
    <xf numFmtId="3" fontId="82" fillId="42" borderId="18" xfId="96" applyNumberFormat="1" applyFont="1" applyFill="1" applyBorder="1" applyAlignment="1">
      <alignment horizontal="left" vertical="center" wrapText="1"/>
    </xf>
    <xf numFmtId="49" fontId="57" fillId="0" borderId="18" xfId="96" applyNumberFormat="1" applyFont="1" applyFill="1" applyBorder="1" applyAlignment="1">
      <alignment horizontal="left" vertical="center" wrapText="1"/>
    </xf>
    <xf numFmtId="0" fontId="82" fillId="42" borderId="18" xfId="96" applyNumberFormat="1" applyFont="1" applyFill="1" applyBorder="1" applyAlignment="1">
      <alignment horizontal="left" vertical="center" wrapText="1"/>
    </xf>
    <xf numFmtId="0" fontId="82" fillId="29" borderId="18" xfId="96" applyNumberFormat="1" applyFont="1" applyFill="1" applyBorder="1" applyAlignment="1">
      <alignment horizontal="left" vertical="center" wrapText="1"/>
    </xf>
    <xf numFmtId="49" fontId="64" fillId="35" borderId="18" xfId="0" applyNumberFormat="1" applyFont="1" applyFill="1" applyBorder="1" applyAlignment="1">
      <alignment horizontal="left" vertical="center" wrapText="1"/>
    </xf>
    <xf numFmtId="9" fontId="58" fillId="24" borderId="0" xfId="219" applyFont="1" applyFill="1" applyAlignment="1">
      <alignment vertical="center"/>
    </xf>
    <xf numFmtId="49" fontId="59" fillId="32" borderId="19" xfId="99" applyNumberFormat="1" applyFont="1" applyFill="1" applyBorder="1" applyAlignment="1">
      <alignment horizontal="center" vertical="center" wrapText="1"/>
    </xf>
    <xf numFmtId="0" fontId="59" fillId="32" borderId="19" xfId="99" applyFont="1" applyFill="1" applyBorder="1" applyAlignment="1">
      <alignment horizontal="center" vertical="center" wrapText="1"/>
    </xf>
    <xf numFmtId="10" fontId="59" fillId="32" borderId="19" xfId="227" applyNumberFormat="1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left" vertical="center" wrapText="1"/>
    </xf>
    <xf numFmtId="0" fontId="0" fillId="33" borderId="18" xfId="0" applyFill="1" applyBorder="1" applyAlignment="1">
      <alignment horizontal="right" vertical="center"/>
    </xf>
    <xf numFmtId="0" fontId="59" fillId="32" borderId="24" xfId="99" applyFont="1" applyFill="1" applyBorder="1" applyAlignment="1">
      <alignment horizontal="center" vertical="center" wrapText="1"/>
    </xf>
    <xf numFmtId="186" fontId="46" fillId="28" borderId="18" xfId="0" applyNumberFormat="1" applyFont="1" applyFill="1" applyBorder="1" applyAlignment="1">
      <alignment horizontal="center" vertical="center" wrapText="1"/>
    </xf>
    <xf numFmtId="41" fontId="46" fillId="28" borderId="18" xfId="120" applyFont="1" applyFill="1" applyBorder="1" applyAlignment="1">
      <alignment horizontal="right" vertical="center" wrapText="1"/>
    </xf>
    <xf numFmtId="9" fontId="24" fillId="28" borderId="18" xfId="219" applyFont="1" applyFill="1" applyBorder="1" applyAlignment="1">
      <alignment horizontal="left" vertical="center" wrapText="1"/>
    </xf>
    <xf numFmtId="9" fontId="0" fillId="33" borderId="18" xfId="219" applyFont="1" applyFill="1" applyBorder="1" applyAlignment="1">
      <alignment horizontal="right" vertical="center"/>
    </xf>
    <xf numFmtId="0" fontId="59" fillId="32" borderId="18" xfId="99" applyFont="1" applyFill="1" applyBorder="1" applyAlignment="1">
      <alignment horizontal="center" vertical="center" wrapText="1"/>
    </xf>
    <xf numFmtId="49" fontId="68" fillId="29" borderId="18" xfId="0" applyNumberFormat="1" applyFont="1" applyFill="1" applyBorder="1" applyAlignment="1">
      <alignment horizontal="left" vertical="center" wrapText="1" indent="1"/>
    </xf>
    <xf numFmtId="49" fontId="68" fillId="35" borderId="18" xfId="0" applyNumberFormat="1" applyFont="1" applyFill="1" applyBorder="1" applyAlignment="1">
      <alignment horizontal="left" vertical="center" wrapText="1" indent="1"/>
    </xf>
    <xf numFmtId="49" fontId="0" fillId="33" borderId="18" xfId="0" applyNumberFormat="1" applyFill="1" applyBorder="1" applyAlignment="1">
      <alignment horizontal="center" vertical="center" wrapText="1"/>
    </xf>
    <xf numFmtId="0" fontId="0" fillId="33" borderId="18" xfId="0" applyNumberFormat="1" applyFill="1" applyBorder="1" applyAlignment="1">
      <alignment horizontal="center" vertical="center" wrapText="1"/>
    </xf>
    <xf numFmtId="1" fontId="68" fillId="35" borderId="18" xfId="0" applyNumberFormat="1" applyFont="1" applyFill="1" applyBorder="1" applyAlignment="1">
      <alignment horizontal="left" vertical="center" wrapText="1" indent="1"/>
    </xf>
    <xf numFmtId="49" fontId="0" fillId="32" borderId="18" xfId="0" applyNumberFormat="1" applyFill="1" applyBorder="1" applyAlignment="1">
      <alignment horizontal="center" vertical="center" wrapText="1"/>
    </xf>
    <xf numFmtId="0" fontId="59" fillId="32" borderId="28" xfId="99" applyFont="1" applyFill="1" applyBorder="1" applyAlignment="1">
      <alignment horizontal="center" vertical="center" wrapText="1"/>
    </xf>
    <xf numFmtId="0" fontId="58" fillId="24" borderId="0" xfId="219" applyNumberFormat="1" applyFont="1" applyFill="1" applyAlignment="1">
      <alignment horizontal="center" vertical="center"/>
    </xf>
    <xf numFmtId="0" fontId="58" fillId="24" borderId="0" xfId="96" applyNumberFormat="1" applyFont="1" applyFill="1" applyAlignment="1">
      <alignment vertical="center"/>
    </xf>
    <xf numFmtId="41" fontId="57" fillId="0" borderId="18" xfId="96" applyNumberFormat="1" applyFont="1" applyFill="1" applyBorder="1" applyAlignment="1">
      <alignment horizontal="left" vertical="center" wrapText="1"/>
    </xf>
    <xf numFmtId="41" fontId="82" fillId="42" borderId="18" xfId="120" applyFont="1" applyFill="1" applyBorder="1" applyAlignment="1">
      <alignment horizontal="left" vertical="center" wrapText="1"/>
    </xf>
    <xf numFmtId="41" fontId="82" fillId="42" borderId="18" xfId="120" applyFont="1" applyFill="1" applyBorder="1" applyAlignment="1">
      <alignment horizontal="right" vertical="center" wrapText="1"/>
    </xf>
    <xf numFmtId="41" fontId="82" fillId="42" borderId="18" xfId="96" applyNumberFormat="1" applyFont="1" applyFill="1" applyBorder="1" applyAlignment="1">
      <alignment horizontal="left" vertical="center" wrapText="1"/>
    </xf>
    <xf numFmtId="41" fontId="82" fillId="29" borderId="18" xfId="120" applyNumberFormat="1" applyFont="1" applyFill="1" applyBorder="1" applyAlignment="1">
      <alignment horizontal="left" vertical="center" wrapText="1" indent="1"/>
    </xf>
    <xf numFmtId="9" fontId="82" fillId="29" borderId="18" xfId="219" applyFont="1" applyFill="1" applyBorder="1" applyAlignment="1">
      <alignment horizontal="center" vertical="center" wrapText="1"/>
    </xf>
    <xf numFmtId="49" fontId="59" fillId="32" borderId="18" xfId="99" applyNumberFormat="1" applyFont="1" applyFill="1" applyBorder="1" applyAlignment="1">
      <alignment horizontal="center" vertical="center" wrapText="1"/>
    </xf>
    <xf numFmtId="10" fontId="59" fillId="32" borderId="18" xfId="227" applyNumberFormat="1" applyFont="1" applyFill="1" applyBorder="1" applyAlignment="1">
      <alignment horizontal="center" vertical="center" wrapText="1"/>
    </xf>
    <xf numFmtId="41" fontId="57" fillId="0" borderId="18" xfId="120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horizontal="left" vertical="center"/>
    </xf>
    <xf numFmtId="2" fontId="0" fillId="0" borderId="18" xfId="0" applyNumberFormat="1" applyFill="1" applyBorder="1" applyAlignment="1">
      <alignment horizontal="left" vertical="center" wrapText="1"/>
    </xf>
    <xf numFmtId="49" fontId="45" fillId="33" borderId="18" xfId="0" applyNumberFormat="1" applyFont="1" applyFill="1" applyBorder="1" applyAlignment="1">
      <alignment horizontal="left" vertical="center" wrapText="1"/>
    </xf>
    <xf numFmtId="0" fontId="45" fillId="0" borderId="0" xfId="0" applyFont="1" applyAlignment="1">
      <alignment horizontal="left" vertical="top" indent="1"/>
    </xf>
    <xf numFmtId="49" fontId="68" fillId="35" borderId="18" xfId="0" applyNumberFormat="1" applyFont="1" applyFill="1" applyBorder="1" applyAlignment="1">
      <alignment horizontal="left" vertical="top" wrapText="1"/>
    </xf>
    <xf numFmtId="2" fontId="45" fillId="33" borderId="18" xfId="0" applyNumberFormat="1" applyFont="1" applyFill="1" applyBorder="1" applyAlignment="1">
      <alignment horizontal="left" vertical="center" wrapText="1"/>
    </xf>
    <xf numFmtId="2" fontId="45" fillId="33" borderId="18" xfId="0" applyNumberFormat="1" applyFont="1" applyFill="1" applyBorder="1" applyAlignment="1">
      <alignment horizontal="left" vertical="top" wrapText="1"/>
    </xf>
    <xf numFmtId="1" fontId="68" fillId="35" borderId="18" xfId="0" applyNumberFormat="1" applyFont="1" applyFill="1" applyBorder="1" applyAlignment="1">
      <alignment horizontal="left" vertical="top" wrapText="1"/>
    </xf>
    <xf numFmtId="49" fontId="55" fillId="28" borderId="18" xfId="0" applyNumberFormat="1" applyFont="1" applyFill="1" applyBorder="1" applyAlignment="1">
      <alignment horizontal="left" vertical="top" wrapText="1"/>
    </xf>
    <xf numFmtId="49" fontId="55" fillId="28" borderId="18" xfId="0" applyNumberFormat="1" applyFont="1" applyFill="1" applyBorder="1" applyAlignment="1">
      <alignment horizontal="left" vertical="top" wrapText="1" indent="1"/>
    </xf>
    <xf numFmtId="2" fontId="45" fillId="32" borderId="18" xfId="0" applyNumberFormat="1" applyFont="1" applyFill="1" applyBorder="1" applyAlignment="1">
      <alignment horizontal="left" vertical="top" wrapText="1"/>
    </xf>
    <xf numFmtId="41" fontId="64" fillId="29" borderId="18" xfId="120" applyFont="1" applyFill="1" applyBorder="1" applyAlignment="1">
      <alignment horizontal="right" vertical="center"/>
    </xf>
    <xf numFmtId="49" fontId="73" fillId="0" borderId="0" xfId="0" applyNumberFormat="1" applyFon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left" vertical="center" wrapText="1"/>
    </xf>
    <xf numFmtId="0" fontId="82" fillId="41" borderId="18" xfId="212" applyFont="1" applyBorder="1" applyAlignment="1">
      <alignment horizontal="center" vertical="center" wrapText="1"/>
    </xf>
    <xf numFmtId="182" fontId="59" fillId="39" borderId="18" xfId="227" applyNumberFormat="1" applyFont="1" applyFill="1" applyBorder="1" applyAlignment="1">
      <alignment vertical="center"/>
    </xf>
    <xf numFmtId="0" fontId="59" fillId="39" borderId="18" xfId="0" applyFont="1" applyFill="1" applyBorder="1" applyAlignment="1">
      <alignment vertical="center" wrapText="1"/>
    </xf>
    <xf numFmtId="182" fontId="59" fillId="34" borderId="18" xfId="227" applyNumberFormat="1" applyFont="1" applyFill="1" applyBorder="1" applyAlignment="1">
      <alignment vertical="center"/>
    </xf>
    <xf numFmtId="0" fontId="59" fillId="34" borderId="18" xfId="0" applyFont="1" applyFill="1" applyBorder="1" applyAlignment="1">
      <alignment vertical="center" wrapText="1"/>
    </xf>
    <xf numFmtId="0" fontId="9" fillId="0" borderId="0" xfId="220" applyBorder="1"/>
    <xf numFmtId="0" fontId="9" fillId="0" borderId="0" xfId="220"/>
    <xf numFmtId="0" fontId="76" fillId="39" borderId="0" xfId="220" applyFont="1" applyFill="1" applyBorder="1" applyAlignment="1">
      <alignment horizontal="right"/>
    </xf>
    <xf numFmtId="14" fontId="9" fillId="0" borderId="0" xfId="220" applyNumberFormat="1" applyBorder="1" applyAlignment="1">
      <alignment horizontal="left" indent="1"/>
    </xf>
    <xf numFmtId="0" fontId="85" fillId="0" borderId="0" xfId="220" applyFont="1" applyFill="1" applyBorder="1" applyAlignment="1">
      <alignment horizontal="right"/>
    </xf>
    <xf numFmtId="0" fontId="9" fillId="0" borderId="0" xfId="220" applyBorder="1" applyAlignment="1">
      <alignment horizontal="left"/>
    </xf>
    <xf numFmtId="0" fontId="76" fillId="39" borderId="0" xfId="220" applyFont="1" applyFill="1" applyBorder="1"/>
    <xf numFmtId="0" fontId="76" fillId="39" borderId="0" xfId="220" applyFont="1" applyFill="1" applyBorder="1" applyAlignment="1">
      <alignment horizontal="center"/>
    </xf>
    <xf numFmtId="0" fontId="76" fillId="28" borderId="0" xfId="220" applyFont="1" applyFill="1" applyBorder="1" applyAlignment="1">
      <alignment horizontal="right"/>
    </xf>
    <xf numFmtId="176" fontId="0" fillId="0" borderId="0" xfId="221" applyFont="1" applyBorder="1"/>
    <xf numFmtId="41" fontId="0" fillId="0" borderId="0" xfId="222" applyFont="1"/>
    <xf numFmtId="41" fontId="9" fillId="0" borderId="0" xfId="220" applyNumberFormat="1"/>
    <xf numFmtId="0" fontId="9" fillId="0" borderId="0" xfId="220" applyBorder="1" applyAlignment="1">
      <alignment wrapText="1"/>
    </xf>
    <xf numFmtId="0" fontId="9" fillId="0" borderId="0" xfId="220" applyBorder="1" applyAlignment="1">
      <alignment vertical="center"/>
    </xf>
    <xf numFmtId="9" fontId="0" fillId="0" borderId="0" xfId="223" applyFont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64" fillId="0" borderId="0" xfId="0" applyNumberFormat="1" applyFont="1" applyFill="1" applyBorder="1" applyAlignment="1">
      <alignment horizontal="left" vertical="center" wrapText="1" indent="1"/>
    </xf>
    <xf numFmtId="1" fontId="64" fillId="0" borderId="0" xfId="0" applyNumberFormat="1" applyFont="1" applyFill="1" applyBorder="1" applyAlignment="1">
      <alignment horizontal="left" vertical="center" wrapText="1"/>
    </xf>
    <xf numFmtId="1" fontId="64" fillId="0" borderId="0" xfId="0" applyNumberFormat="1" applyFont="1" applyFill="1" applyBorder="1" applyAlignment="1">
      <alignment horizontal="left" vertical="center" wrapText="1" indent="1"/>
    </xf>
    <xf numFmtId="49" fontId="46" fillId="0" borderId="0" xfId="0" applyNumberFormat="1" applyFont="1" applyFill="1" applyBorder="1" applyAlignment="1">
      <alignment horizontal="left" vertical="center" wrapText="1" indent="1"/>
    </xf>
    <xf numFmtId="41" fontId="0" fillId="0" borderId="18" xfId="120" applyNumberFormat="1" applyFont="1" applyFill="1" applyBorder="1" applyAlignment="1">
      <alignment vertical="center" wrapText="1"/>
    </xf>
    <xf numFmtId="2" fontId="45" fillId="0" borderId="18" xfId="0" applyNumberFormat="1" applyFont="1" applyFill="1" applyBorder="1" applyAlignment="1">
      <alignment horizontal="left" vertical="center" wrapText="1"/>
    </xf>
    <xf numFmtId="49" fontId="45" fillId="0" borderId="21" xfId="0" applyNumberFormat="1" applyFont="1" applyFill="1" applyBorder="1" applyAlignment="1">
      <alignment horizontal="left" vertical="center" wrapText="1"/>
    </xf>
    <xf numFmtId="0" fontId="45" fillId="0" borderId="21" xfId="0" applyNumberFormat="1" applyFont="1" applyFill="1" applyBorder="1" applyAlignment="1">
      <alignment horizontal="center" vertical="center" wrapText="1"/>
    </xf>
    <xf numFmtId="49" fontId="45" fillId="0" borderId="2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vertical="center"/>
    </xf>
    <xf numFmtId="41" fontId="84" fillId="0" borderId="0" xfId="0" applyNumberFormat="1" applyFont="1" applyFill="1" applyAlignment="1">
      <alignment horizontal="left" wrapText="1"/>
    </xf>
    <xf numFmtId="0" fontId="58" fillId="0" borderId="0" xfId="0" applyFont="1" applyFill="1" applyAlignment="1">
      <alignment horizontal="right" wrapText="1"/>
    </xf>
    <xf numFmtId="0" fontId="84" fillId="0" borderId="0" xfId="0" applyFont="1" applyFill="1" applyAlignment="1">
      <alignment horizontal="right" wrapText="1"/>
    </xf>
    <xf numFmtId="0" fontId="58" fillId="24" borderId="0" xfId="219" applyNumberFormat="1" applyFont="1" applyFill="1" applyAlignment="1">
      <alignment vertical="center"/>
    </xf>
    <xf numFmtId="10" fontId="82" fillId="42" borderId="18" xfId="227" applyNumberFormat="1" applyFont="1" applyFill="1" applyBorder="1" applyAlignment="1">
      <alignment horizontal="right" vertical="center" wrapText="1"/>
    </xf>
    <xf numFmtId="10" fontId="57" fillId="0" borderId="18" xfId="219" applyNumberFormat="1" applyFont="1" applyFill="1" applyBorder="1" applyAlignment="1">
      <alignment horizontal="right" vertical="center" wrapText="1"/>
    </xf>
    <xf numFmtId="9" fontId="82" fillId="29" borderId="18" xfId="219" applyFont="1" applyFill="1" applyBorder="1" applyAlignment="1">
      <alignment horizontal="right" vertical="center" wrapText="1" indent="1"/>
    </xf>
    <xf numFmtId="0" fontId="0" fillId="30" borderId="18" xfId="0" applyFill="1" applyBorder="1" applyAlignment="1">
      <alignment horizontal="center" vertical="center"/>
    </xf>
    <xf numFmtId="49" fontId="0" fillId="30" borderId="18" xfId="0" applyNumberFormat="1" applyFill="1" applyBorder="1" applyAlignment="1">
      <alignment horizontal="center" vertical="center" wrapText="1"/>
    </xf>
    <xf numFmtId="0" fontId="74" fillId="32" borderId="18" xfId="0" applyFont="1" applyFill="1" applyBorder="1" applyAlignment="1">
      <alignment vertical="center"/>
    </xf>
    <xf numFmtId="2" fontId="0" fillId="32" borderId="18" xfId="0" applyNumberFormat="1" applyFill="1" applyBorder="1" applyAlignment="1">
      <alignment horizontal="right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46" fillId="28" borderId="18" xfId="0" applyNumberFormat="1" applyFont="1" applyFill="1" applyBorder="1" applyAlignment="1">
      <alignment horizontal="center" vertical="center" wrapText="1"/>
    </xf>
    <xf numFmtId="1" fontId="64" fillId="35" borderId="18" xfId="0" applyNumberFormat="1" applyFont="1" applyFill="1" applyBorder="1" applyAlignment="1">
      <alignment horizontal="center" vertical="center" wrapText="1"/>
    </xf>
    <xf numFmtId="49" fontId="46" fillId="28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46" fillId="30" borderId="19" xfId="0" applyNumberFormat="1" applyFont="1" applyFill="1" applyBorder="1" applyAlignment="1">
      <alignment horizontal="center" vertical="center" wrapText="1"/>
    </xf>
    <xf numFmtId="2" fontId="0" fillId="30" borderId="18" xfId="0" applyNumberFormat="1" applyFill="1" applyBorder="1" applyAlignment="1">
      <alignment horizontal="center" vertical="center" wrapText="1"/>
    </xf>
    <xf numFmtId="49" fontId="0" fillId="30" borderId="19" xfId="0" applyNumberFormat="1" applyFont="1" applyFill="1" applyBorder="1" applyAlignment="1">
      <alignment horizontal="center" vertical="center" wrapText="1"/>
    </xf>
    <xf numFmtId="49" fontId="87" fillId="33" borderId="18" xfId="0" applyNumberFormat="1" applyFont="1" applyFill="1" applyBorder="1" applyAlignment="1">
      <alignment vertical="center" wrapText="1"/>
    </xf>
    <xf numFmtId="43" fontId="63" fillId="0" borderId="0" xfId="227" applyNumberFormat="1" applyFont="1" applyFill="1" applyBorder="1" applyAlignment="1">
      <alignment horizontal="center" vertical="center" wrapText="1"/>
    </xf>
    <xf numFmtId="41" fontId="46" fillId="0" borderId="18" xfId="120" applyNumberFormat="1" applyFont="1" applyFill="1" applyBorder="1" applyAlignment="1">
      <alignment horizontal="left" vertical="center" wrapText="1"/>
    </xf>
    <xf numFmtId="0" fontId="64" fillId="29" borderId="18" xfId="0" applyFont="1" applyFill="1" applyBorder="1" applyAlignment="1">
      <alignment horizontal="center" vertical="center"/>
    </xf>
    <xf numFmtId="41" fontId="64" fillId="0" borderId="18" xfId="120" applyNumberFormat="1" applyFont="1" applyFill="1" applyBorder="1" applyAlignment="1">
      <alignment horizontal="right" vertical="center" wrapText="1"/>
    </xf>
    <xf numFmtId="49" fontId="0" fillId="0" borderId="19" xfId="0" applyNumberFormat="1" applyFill="1" applyBorder="1" applyAlignment="1">
      <alignment horizontal="right" vertical="center"/>
    </xf>
    <xf numFmtId="49" fontId="0" fillId="0" borderId="19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57" fillId="0" borderId="18" xfId="219" applyNumberFormat="1" applyFont="1" applyFill="1" applyBorder="1" applyAlignment="1">
      <alignment horizontal="right" vertical="center" wrapText="1"/>
    </xf>
    <xf numFmtId="49" fontId="0" fillId="0" borderId="18" xfId="0" applyNumberFormat="1" applyFont="1" applyFill="1" applyBorder="1" applyAlignment="1">
      <alignment horizontal="left" vertical="center" wrapText="1"/>
    </xf>
    <xf numFmtId="49" fontId="0" fillId="0" borderId="22" xfId="0" quotePrefix="1" applyNumberFormat="1" applyFill="1" applyBorder="1" applyAlignment="1">
      <alignment horizontal="left" vertical="center" wrapText="1"/>
    </xf>
    <xf numFmtId="49" fontId="0" fillId="0" borderId="0" xfId="0" quotePrefix="1" applyNumberFormat="1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1" fontId="64" fillId="29" borderId="18" xfId="120" applyFont="1" applyFill="1" applyBorder="1" applyAlignment="1">
      <alignment horizontal="center" vertical="center" wrapText="1"/>
    </xf>
    <xf numFmtId="41" fontId="58" fillId="0" borderId="0" xfId="0" applyNumberFormat="1" applyFont="1" applyFill="1" applyAlignment="1">
      <alignment horizontal="left" wrapText="1"/>
    </xf>
    <xf numFmtId="41" fontId="57" fillId="0" borderId="18" xfId="120" applyFont="1" applyFill="1" applyBorder="1" applyAlignment="1">
      <alignment horizontal="right" vertical="center" wrapText="1"/>
    </xf>
    <xf numFmtId="49" fontId="0" fillId="0" borderId="0" xfId="0" applyNumberFormat="1"/>
    <xf numFmtId="3" fontId="0" fillId="0" borderId="0" xfId="0" applyNumberFormat="1"/>
    <xf numFmtId="9" fontId="0" fillId="0" borderId="0" xfId="219" applyFont="1"/>
    <xf numFmtId="184" fontId="24" fillId="28" borderId="18" xfId="219" applyNumberFormat="1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/>
    </xf>
    <xf numFmtId="49" fontId="45" fillId="0" borderId="18" xfId="0" applyNumberFormat="1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vertical="center" wrapText="1"/>
    </xf>
    <xf numFmtId="49" fontId="87" fillId="0" borderId="18" xfId="0" applyNumberFormat="1" applyFont="1" applyFill="1" applyBorder="1" applyAlignment="1">
      <alignment vertical="center" wrapText="1"/>
    </xf>
    <xf numFmtId="184" fontId="0" fillId="0" borderId="18" xfId="120" applyNumberFormat="1" applyFont="1" applyFill="1" applyBorder="1" applyAlignment="1">
      <alignment vertical="center"/>
    </xf>
    <xf numFmtId="41" fontId="0" fillId="0" borderId="0" xfId="120" applyFont="1" applyAlignment="1">
      <alignment horizontal="right" vertical="center"/>
    </xf>
    <xf numFmtId="41" fontId="0" fillId="0" borderId="0" xfId="120" applyFont="1" applyAlignment="1">
      <alignment horizontal="left" vertical="top" indent="1"/>
    </xf>
    <xf numFmtId="41" fontId="45" fillId="0" borderId="0" xfId="120" applyFont="1" applyFill="1" applyBorder="1" applyAlignment="1">
      <alignment horizontal="left" vertical="center" indent="1"/>
    </xf>
    <xf numFmtId="41" fontId="45" fillId="0" borderId="0" xfId="120" applyFont="1" applyAlignment="1">
      <alignment horizontal="left" wrapText="1"/>
    </xf>
    <xf numFmtId="41" fontId="0" fillId="0" borderId="0" xfId="120" applyFont="1" applyAlignment="1">
      <alignment horizontal="right"/>
    </xf>
    <xf numFmtId="191" fontId="0" fillId="33" borderId="18" xfId="120" applyNumberFormat="1" applyFont="1" applyFill="1" applyBorder="1" applyAlignment="1">
      <alignment vertical="center"/>
    </xf>
    <xf numFmtId="9" fontId="0" fillId="0" borderId="18" xfId="219" applyFont="1" applyFill="1" applyBorder="1" applyAlignment="1">
      <alignment vertical="center"/>
    </xf>
    <xf numFmtId="9" fontId="0" fillId="0" borderId="18" xfId="219" applyFont="1" applyFill="1" applyBorder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9" fontId="0" fillId="33" borderId="18" xfId="219" applyFont="1" applyFill="1" applyBorder="1" applyAlignment="1">
      <alignment vertical="center"/>
    </xf>
    <xf numFmtId="49" fontId="46" fillId="30" borderId="19" xfId="0" applyNumberFormat="1" applyFont="1" applyFill="1" applyBorder="1" applyAlignment="1">
      <alignment horizontal="right" vertical="center" wrapText="1"/>
    </xf>
    <xf numFmtId="3" fontId="57" fillId="0" borderId="18" xfId="96" applyNumberFormat="1" applyFont="1" applyFill="1" applyBorder="1" applyAlignment="1">
      <alignment horizontal="left" vertical="center" wrapText="1" indent="1"/>
    </xf>
    <xf numFmtId="41" fontId="60" fillId="0" borderId="0" xfId="96" applyNumberFormat="1" applyFont="1" applyFill="1" applyAlignment="1">
      <alignment vertical="center"/>
    </xf>
    <xf numFmtId="184" fontId="60" fillId="0" borderId="0" xfId="96" applyNumberFormat="1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top" inden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right"/>
    </xf>
    <xf numFmtId="0" fontId="0" fillId="0" borderId="0" xfId="0" applyFont="1"/>
    <xf numFmtId="184" fontId="0" fillId="0" borderId="0" xfId="0" applyNumberFormat="1" applyFont="1"/>
    <xf numFmtId="0" fontId="0" fillId="0" borderId="0" xfId="0" applyFont="1" applyFill="1" applyAlignment="1">
      <alignment horizontal="center"/>
    </xf>
    <xf numFmtId="0" fontId="88" fillId="0" borderId="0" xfId="0" applyFont="1" applyFill="1"/>
    <xf numFmtId="41" fontId="88" fillId="0" borderId="0" xfId="120" applyFont="1" applyFill="1"/>
    <xf numFmtId="41" fontId="0" fillId="0" borderId="0" xfId="0" applyNumberFormat="1" applyFill="1" applyAlignment="1">
      <alignment vertical="center"/>
    </xf>
    <xf numFmtId="184" fontId="0" fillId="0" borderId="0" xfId="0" applyNumberFormat="1" applyFill="1" applyAlignment="1">
      <alignment vertical="center"/>
    </xf>
    <xf numFmtId="184" fontId="0" fillId="0" borderId="0" xfId="0" applyNumberFormat="1"/>
    <xf numFmtId="0" fontId="45" fillId="0" borderId="0" xfId="0" applyFont="1" applyFill="1" applyBorder="1" applyAlignment="1">
      <alignment horizontal="center" vertical="center"/>
    </xf>
    <xf numFmtId="41" fontId="64" fillId="0" borderId="0" xfId="0" applyNumberFormat="1" applyFont="1" applyFill="1" applyBorder="1" applyAlignment="1">
      <alignment horizontal="center" vertical="center" wrapText="1"/>
    </xf>
    <xf numFmtId="49" fontId="64" fillId="0" borderId="0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1" fontId="64" fillId="0" borderId="0" xfId="0" applyNumberFormat="1" applyFont="1" applyFill="1" applyBorder="1" applyAlignment="1">
      <alignment horizontal="center" vertical="center" wrapText="1"/>
    </xf>
    <xf numFmtId="41" fontId="45" fillId="0" borderId="0" xfId="0" applyNumberFormat="1" applyFont="1" applyFill="1" applyBorder="1" applyAlignment="1">
      <alignment horizontal="center" vertical="center" wrapText="1"/>
    </xf>
    <xf numFmtId="49" fontId="0" fillId="0" borderId="0" xfId="0" quotePrefix="1" applyNumberFormat="1" applyFill="1" applyBorder="1" applyAlignment="1">
      <alignment horizontal="center" vertical="center" wrapText="1"/>
    </xf>
    <xf numFmtId="41" fontId="45" fillId="0" borderId="0" xfId="120" applyFont="1" applyFill="1" applyBorder="1" applyAlignment="1">
      <alignment horizontal="center" vertical="center"/>
    </xf>
    <xf numFmtId="193" fontId="0" fillId="0" borderId="0" xfId="0" applyNumberFormat="1"/>
    <xf numFmtId="193" fontId="88" fillId="0" borderId="0" xfId="0" applyNumberFormat="1" applyFont="1" applyFill="1"/>
    <xf numFmtId="194" fontId="0" fillId="0" borderId="0" xfId="0" applyNumberFormat="1"/>
    <xf numFmtId="195" fontId="0" fillId="0" borderId="0" xfId="0" applyNumberFormat="1"/>
    <xf numFmtId="0" fontId="45" fillId="0" borderId="19" xfId="0" applyNumberFormat="1" applyFont="1" applyFill="1" applyBorder="1" applyAlignment="1">
      <alignment horizontal="center" vertical="center" wrapText="1"/>
    </xf>
    <xf numFmtId="49" fontId="45" fillId="0" borderId="19" xfId="0" applyNumberFormat="1" applyFont="1" applyFill="1" applyBorder="1" applyAlignment="1">
      <alignment horizontal="left" vertical="center" wrapText="1"/>
    </xf>
    <xf numFmtId="49" fontId="45" fillId="0" borderId="19" xfId="0" applyNumberFormat="1" applyFont="1" applyFill="1" applyBorder="1" applyAlignment="1">
      <alignment horizontal="left" vertical="top" wrapText="1"/>
    </xf>
    <xf numFmtId="41" fontId="45" fillId="0" borderId="0" xfId="120" applyFont="1" applyFill="1" applyBorder="1" applyAlignment="1">
      <alignment horizontal="center" vertical="center" wrapText="1"/>
    </xf>
    <xf numFmtId="0" fontId="45" fillId="0" borderId="19" xfId="0" applyNumberFormat="1" applyFont="1" applyFill="1" applyBorder="1" applyAlignment="1">
      <alignment horizontal="center" vertical="center" wrapText="1"/>
    </xf>
    <xf numFmtId="49" fontId="45" fillId="0" borderId="21" xfId="0" applyNumberFormat="1" applyFont="1" applyFill="1" applyBorder="1" applyAlignment="1">
      <alignment horizontal="left" vertical="top" wrapText="1"/>
    </xf>
    <xf numFmtId="41" fontId="0" fillId="0" borderId="18" xfId="219" applyNumberFormat="1" applyFont="1" applyFill="1" applyBorder="1" applyAlignment="1">
      <alignment vertical="center"/>
    </xf>
    <xf numFmtId="9" fontId="0" fillId="0" borderId="0" xfId="219" applyFont="1" applyAlignment="1">
      <alignment horizontal="center"/>
    </xf>
    <xf numFmtId="41" fontId="0" fillId="0" borderId="0" xfId="219" applyNumberFormat="1" applyFont="1" applyAlignment="1">
      <alignment horizontal="center"/>
    </xf>
    <xf numFmtId="3" fontId="0" fillId="0" borderId="0" xfId="0" applyNumberFormat="1" applyFont="1"/>
    <xf numFmtId="9" fontId="45" fillId="0" borderId="18" xfId="219" applyFont="1" applyFill="1" applyBorder="1" applyAlignment="1">
      <alignment horizontal="right" vertical="center"/>
    </xf>
    <xf numFmtId="1" fontId="45" fillId="0" borderId="18" xfId="0" applyNumberFormat="1" applyFont="1" applyFill="1" applyBorder="1" applyAlignment="1">
      <alignment horizontal="right" vertical="center"/>
    </xf>
    <xf numFmtId="49" fontId="55" fillId="28" borderId="18" xfId="0" applyNumberFormat="1" applyFont="1" applyFill="1" applyBorder="1" applyAlignment="1">
      <alignment horizontal="right" vertical="center" wrapText="1"/>
    </xf>
    <xf numFmtId="0" fontId="45" fillId="32" borderId="18" xfId="0" applyFont="1" applyFill="1" applyBorder="1" applyAlignment="1">
      <alignment horizontal="right" vertical="center"/>
    </xf>
    <xf numFmtId="0" fontId="45" fillId="0" borderId="18" xfId="0" applyFont="1" applyFill="1" applyBorder="1" applyAlignment="1">
      <alignment horizontal="right" vertical="center"/>
    </xf>
    <xf numFmtId="1" fontId="68" fillId="35" borderId="18" xfId="0" applyNumberFormat="1" applyFont="1" applyFill="1" applyBorder="1" applyAlignment="1">
      <alignment horizontal="right" vertical="center" wrapText="1"/>
    </xf>
    <xf numFmtId="41" fontId="45" fillId="0" borderId="18" xfId="120" applyFont="1" applyFill="1" applyBorder="1" applyAlignment="1">
      <alignment horizontal="right" vertical="center"/>
    </xf>
    <xf numFmtId="0" fontId="45" fillId="33" borderId="18" xfId="0" applyFont="1" applyFill="1" applyBorder="1" applyAlignment="1">
      <alignment horizontal="right" vertical="center"/>
    </xf>
    <xf numFmtId="1" fontId="68" fillId="35" borderId="18" xfId="0" applyNumberFormat="1" applyFont="1" applyFill="1" applyBorder="1" applyAlignment="1">
      <alignment horizontal="right" vertical="center" wrapText="1" indent="1"/>
    </xf>
    <xf numFmtId="49" fontId="55" fillId="28" borderId="18" xfId="0" applyNumberFormat="1" applyFont="1" applyFill="1" applyBorder="1" applyAlignment="1">
      <alignment horizontal="right" vertical="center" wrapText="1" indent="1"/>
    </xf>
    <xf numFmtId="49" fontId="46" fillId="28" borderId="18" xfId="0" applyNumberFormat="1" applyFont="1" applyFill="1" applyBorder="1" applyAlignment="1">
      <alignment horizontal="left" vertical="top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center"/>
    </xf>
    <xf numFmtId="41" fontId="24" fillId="0" borderId="18" xfId="120" applyFont="1" applyFill="1" applyBorder="1" applyAlignment="1">
      <alignment vertical="center"/>
    </xf>
    <xf numFmtId="41" fontId="24" fillId="0" borderId="18" xfId="12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96" fontId="24" fillId="0" borderId="18" xfId="219" applyNumberFormat="1" applyFont="1" applyFill="1" applyBorder="1" applyAlignment="1">
      <alignment vertical="center"/>
    </xf>
    <xf numFmtId="0" fontId="45" fillId="0" borderId="18" xfId="0" applyNumberFormat="1" applyFont="1" applyFill="1" applyBorder="1" applyAlignment="1">
      <alignment vertical="center" wrapText="1"/>
    </xf>
    <xf numFmtId="2" fontId="0" fillId="0" borderId="19" xfId="0" applyNumberFormat="1" applyFill="1" applyBorder="1" applyAlignment="1">
      <alignment horizontal="left" vertical="center" wrapText="1"/>
    </xf>
    <xf numFmtId="49" fontId="45" fillId="0" borderId="21" xfId="0" applyNumberFormat="1" applyFont="1" applyFill="1" applyBorder="1" applyAlignment="1">
      <alignment horizontal="left" vertical="center" wrapText="1"/>
    </xf>
    <xf numFmtId="3" fontId="58" fillId="0" borderId="0" xfId="0" applyNumberFormat="1" applyFont="1" applyFill="1" applyAlignment="1">
      <alignment horizontal="right" wrapText="1"/>
    </xf>
    <xf numFmtId="0" fontId="58" fillId="0" borderId="0" xfId="0" applyFont="1" applyFill="1" applyAlignment="1">
      <alignment horizontal="left" vertical="center" wrapText="1"/>
    </xf>
    <xf numFmtId="3" fontId="58" fillId="0" borderId="0" xfId="0" applyNumberFormat="1" applyFont="1" applyFill="1" applyAlignment="1">
      <alignment horizontal="right" vertical="center" wrapText="1"/>
    </xf>
    <xf numFmtId="41" fontId="58" fillId="0" borderId="0" xfId="0" applyNumberFormat="1" applyFont="1" applyFill="1" applyAlignment="1">
      <alignment horizontal="right" wrapText="1"/>
    </xf>
    <xf numFmtId="41" fontId="58" fillId="0" borderId="0" xfId="0" applyNumberFormat="1" applyFont="1" applyFill="1" applyAlignment="1">
      <alignment horizontal="right" vertical="center" wrapText="1"/>
    </xf>
    <xf numFmtId="3" fontId="0" fillId="0" borderId="0" xfId="0" applyNumberFormat="1" applyAlignment="1">
      <alignment horizontal="right"/>
    </xf>
    <xf numFmtId="41" fontId="0" fillId="0" borderId="0" xfId="0" applyNumberFormat="1" applyAlignment="1">
      <alignment horizontal="right"/>
    </xf>
    <xf numFmtId="3" fontId="0" fillId="0" borderId="0" xfId="0" applyNumberFormat="1" applyFill="1" applyBorder="1" applyAlignment="1">
      <alignment horizontal="right" vertical="center"/>
    </xf>
    <xf numFmtId="41" fontId="0" fillId="0" borderId="0" xfId="120" applyFont="1" applyFill="1" applyBorder="1" applyAlignment="1">
      <alignment horizontal="right" vertical="center"/>
    </xf>
    <xf numFmtId="49" fontId="45" fillId="0" borderId="19" xfId="0" applyNumberFormat="1" applyFont="1" applyFill="1" applyBorder="1" applyAlignment="1">
      <alignment vertical="center" wrapText="1"/>
    </xf>
    <xf numFmtId="49" fontId="0" fillId="30" borderId="19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horizontal="left" vertical="center"/>
    </xf>
    <xf numFmtId="49" fontId="73" fillId="0" borderId="0" xfId="0" applyNumberFormat="1" applyFont="1" applyFill="1" applyBorder="1" applyAlignment="1">
      <alignment horizontal="left" vertical="center" wrapText="1"/>
    </xf>
    <xf numFmtId="49" fontId="64" fillId="0" borderId="0" xfId="0" applyNumberFormat="1" applyFont="1" applyFill="1" applyBorder="1" applyAlignment="1">
      <alignment horizontal="left" vertical="center" wrapText="1"/>
    </xf>
    <xf numFmtId="41" fontId="45" fillId="0" borderId="0" xfId="120" applyFont="1" applyFill="1" applyBorder="1" applyAlignment="1">
      <alignment horizontal="left" vertical="center"/>
    </xf>
    <xf numFmtId="13" fontId="88" fillId="0" borderId="0" xfId="120" applyNumberFormat="1" applyFont="1" applyFill="1"/>
    <xf numFmtId="0" fontId="90" fillId="33" borderId="0" xfId="0" applyFont="1" applyFill="1" applyAlignment="1">
      <alignment vertical="center"/>
    </xf>
    <xf numFmtId="184" fontId="45" fillId="0" borderId="18" xfId="120" applyNumberFormat="1" applyFont="1" applyFill="1" applyBorder="1" applyAlignment="1">
      <alignment vertical="center" wrapText="1"/>
    </xf>
    <xf numFmtId="2" fontId="0" fillId="30" borderId="18" xfId="0" applyNumberFormat="1" applyFill="1" applyBorder="1" applyAlignment="1">
      <alignment horizontal="right" vertical="center" wrapText="1"/>
    </xf>
    <xf numFmtId="49" fontId="0" fillId="30" borderId="19" xfId="0" applyNumberFormat="1" applyFont="1" applyFill="1" applyBorder="1" applyAlignment="1">
      <alignment horizontal="right" vertical="center" wrapText="1"/>
    </xf>
    <xf numFmtId="49" fontId="0" fillId="30" borderId="18" xfId="0" applyNumberFormat="1" applyFill="1" applyBorder="1" applyAlignment="1">
      <alignment horizontal="right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top"/>
    </xf>
    <xf numFmtId="0" fontId="0" fillId="30" borderId="18" xfId="0" applyFill="1" applyBorder="1" applyAlignment="1">
      <alignment horizontal="right" vertical="center"/>
    </xf>
    <xf numFmtId="49" fontId="0" fillId="0" borderId="0" xfId="0" applyNumberFormat="1" applyAlignment="1">
      <alignment horizontal="right"/>
    </xf>
    <xf numFmtId="3" fontId="0" fillId="27" borderId="0" xfId="0" applyNumberFormat="1" applyFill="1"/>
    <xf numFmtId="3" fontId="88" fillId="0" borderId="0" xfId="0" applyNumberFormat="1" applyFont="1"/>
    <xf numFmtId="0" fontId="83" fillId="0" borderId="0" xfId="0" applyFont="1" applyAlignment="1">
      <alignment horizontal="left" vertical="center"/>
    </xf>
    <xf numFmtId="0" fontId="58" fillId="24" borderId="0" xfId="96" applyNumberFormat="1" applyFont="1" applyFill="1" applyAlignment="1">
      <alignment horizontal="center" vertical="center"/>
    </xf>
    <xf numFmtId="3" fontId="55" fillId="0" borderId="31" xfId="96" applyNumberFormat="1" applyFont="1" applyFill="1" applyBorder="1" applyAlignment="1">
      <alignment horizontal="left" vertical="center" wrapText="1"/>
    </xf>
    <xf numFmtId="3" fontId="45" fillId="0" borderId="31" xfId="96" applyNumberFormat="1" applyFont="1" applyFill="1" applyBorder="1" applyAlignment="1">
      <alignment horizontal="left" vertical="center" wrapText="1"/>
    </xf>
    <xf numFmtId="3" fontId="45" fillId="0" borderId="33" xfId="96" applyNumberFormat="1" applyFont="1" applyFill="1" applyBorder="1" applyAlignment="1">
      <alignment horizontal="left" vertical="center" wrapText="1"/>
    </xf>
    <xf numFmtId="3" fontId="55" fillId="0" borderId="16" xfId="96" applyNumberFormat="1" applyFont="1" applyFill="1" applyBorder="1" applyAlignment="1">
      <alignment horizontal="left" vertical="center" wrapText="1"/>
    </xf>
    <xf numFmtId="3" fontId="45" fillId="0" borderId="31" xfId="96" applyNumberFormat="1" applyFont="1" applyFill="1" applyBorder="1" applyAlignment="1">
      <alignment horizontal="left" vertical="center" wrapText="1" indent="1"/>
    </xf>
    <xf numFmtId="3" fontId="55" fillId="0" borderId="33" xfId="96" applyNumberFormat="1" applyFont="1" applyFill="1" applyBorder="1" applyAlignment="1">
      <alignment horizontal="left" vertical="center" wrapText="1"/>
    </xf>
    <xf numFmtId="3" fontId="55" fillId="0" borderId="11" xfId="96" applyNumberFormat="1" applyFont="1" applyFill="1" applyBorder="1" applyAlignment="1">
      <alignment horizontal="left" vertical="center" wrapText="1"/>
    </xf>
    <xf numFmtId="41" fontId="55" fillId="0" borderId="32" xfId="120" applyFont="1" applyFill="1" applyBorder="1" applyAlignment="1">
      <alignment horizontal="left" vertical="center" wrapText="1"/>
    </xf>
    <xf numFmtId="41" fontId="45" fillId="0" borderId="32" xfId="120" applyFont="1" applyFill="1" applyBorder="1" applyAlignment="1">
      <alignment horizontal="left" vertical="center" wrapText="1"/>
    </xf>
    <xf numFmtId="41" fontId="45" fillId="0" borderId="34" xfId="120" applyFont="1" applyFill="1" applyBorder="1" applyAlignment="1">
      <alignment horizontal="left" vertical="center" wrapText="1"/>
    </xf>
    <xf numFmtId="41" fontId="55" fillId="0" borderId="14" xfId="120" applyFont="1" applyFill="1" applyBorder="1" applyAlignment="1">
      <alignment horizontal="left" vertical="center" wrapText="1"/>
    </xf>
    <xf numFmtId="41" fontId="55" fillId="0" borderId="34" xfId="120" applyFont="1" applyFill="1" applyBorder="1" applyAlignment="1">
      <alignment horizontal="left" vertical="center" wrapText="1"/>
    </xf>
    <xf numFmtId="41" fontId="55" fillId="0" borderId="12" xfId="120" applyFont="1" applyFill="1" applyBorder="1" applyAlignment="1">
      <alignment horizontal="left" vertical="center" wrapText="1"/>
    </xf>
    <xf numFmtId="0" fontId="55" fillId="30" borderId="29" xfId="99" applyFont="1" applyFill="1" applyBorder="1" applyAlignment="1">
      <alignment horizontal="center" vertical="center" wrapText="1"/>
    </xf>
    <xf numFmtId="49" fontId="55" fillId="30" borderId="12" xfId="99" applyNumberFormat="1" applyFont="1" applyFill="1" applyBorder="1" applyAlignment="1">
      <alignment horizontal="center" vertical="center" wrapText="1"/>
    </xf>
    <xf numFmtId="10" fontId="55" fillId="30" borderId="29" xfId="227" applyNumberFormat="1" applyFont="1" applyFill="1" applyBorder="1" applyAlignment="1">
      <alignment horizontal="center" vertical="center" wrapText="1"/>
    </xf>
    <xf numFmtId="41" fontId="55" fillId="0" borderId="17" xfId="120" applyFont="1" applyFill="1" applyBorder="1" applyAlignment="1">
      <alignment horizontal="left" vertical="center" wrapText="1"/>
    </xf>
    <xf numFmtId="41" fontId="45" fillId="0" borderId="17" xfId="120" applyFont="1" applyFill="1" applyBorder="1" applyAlignment="1">
      <alignment horizontal="left" vertical="center" wrapText="1"/>
    </xf>
    <xf numFmtId="41" fontId="45" fillId="0" borderId="30" xfId="120" applyFont="1" applyFill="1" applyBorder="1" applyAlignment="1">
      <alignment horizontal="left" vertical="center" wrapText="1"/>
    </xf>
    <xf numFmtId="41" fontId="55" fillId="0" borderId="15" xfId="120" applyFont="1" applyFill="1" applyBorder="1" applyAlignment="1">
      <alignment horizontal="left" vertical="center" wrapText="1"/>
    </xf>
    <xf numFmtId="41" fontId="55" fillId="0" borderId="30" xfId="120" applyFont="1" applyFill="1" applyBorder="1" applyAlignment="1">
      <alignment horizontal="left" vertical="center" wrapText="1"/>
    </xf>
    <xf numFmtId="41" fontId="55" fillId="0" borderId="29" xfId="120" applyFont="1" applyFill="1" applyBorder="1" applyAlignment="1">
      <alignment horizontal="left" vertical="center" wrapText="1"/>
    </xf>
    <xf numFmtId="187" fontId="55" fillId="0" borderId="17" xfId="227" applyNumberFormat="1" applyFont="1" applyFill="1" applyBorder="1" applyAlignment="1">
      <alignment horizontal="center" vertical="center" wrapText="1"/>
    </xf>
    <xf numFmtId="187" fontId="45" fillId="0" borderId="17" xfId="227" applyNumberFormat="1" applyFont="1" applyFill="1" applyBorder="1" applyAlignment="1">
      <alignment horizontal="center" vertical="center" wrapText="1"/>
    </xf>
    <xf numFmtId="187" fontId="45" fillId="0" borderId="30" xfId="227" applyNumberFormat="1" applyFont="1" applyFill="1" applyBorder="1" applyAlignment="1">
      <alignment horizontal="center" vertical="center" wrapText="1"/>
    </xf>
    <xf numFmtId="187" fontId="55" fillId="0" borderId="15" xfId="227" applyNumberFormat="1" applyFont="1" applyFill="1" applyBorder="1" applyAlignment="1">
      <alignment horizontal="center" vertical="center" wrapText="1"/>
    </xf>
    <xf numFmtId="187" fontId="55" fillId="0" borderId="30" xfId="227" applyNumberFormat="1" applyFont="1" applyFill="1" applyBorder="1" applyAlignment="1">
      <alignment horizontal="center" vertical="center" wrapText="1"/>
    </xf>
    <xf numFmtId="187" fontId="55" fillId="0" borderId="29" xfId="227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8" xfId="0" applyBorder="1"/>
    <xf numFmtId="0" fontId="64" fillId="44" borderId="18" xfId="0" applyFont="1" applyFill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14" fontId="0" fillId="0" borderId="0" xfId="0" applyNumberFormat="1"/>
    <xf numFmtId="1" fontId="0" fillId="0" borderId="0" xfId="0" applyNumberFormat="1"/>
    <xf numFmtId="3" fontId="57" fillId="0" borderId="18" xfId="96" applyNumberFormat="1" applyFont="1" applyFill="1" applyBorder="1" applyAlignment="1">
      <alignment horizontal="left" vertical="center" wrapText="1"/>
    </xf>
    <xf numFmtId="0" fontId="57" fillId="0" borderId="18" xfId="96" applyNumberFormat="1" applyFont="1" applyFill="1" applyBorder="1" applyAlignment="1">
      <alignment horizontal="center" vertical="center" wrapText="1"/>
    </xf>
    <xf numFmtId="187" fontId="57" fillId="0" borderId="18" xfId="227" applyNumberFormat="1" applyFont="1" applyFill="1" applyBorder="1" applyAlignment="1">
      <alignment horizontal="center" vertical="center" wrapText="1"/>
    </xf>
    <xf numFmtId="41" fontId="58" fillId="0" borderId="0" xfId="120" applyFont="1" applyFill="1" applyAlignment="1">
      <alignment horizontal="left" wrapText="1"/>
    </xf>
    <xf numFmtId="41" fontId="58" fillId="0" borderId="0" xfId="120" applyFont="1" applyFill="1" applyAlignment="1">
      <alignment horizontal="right" wrapText="1"/>
    </xf>
    <xf numFmtId="41" fontId="58" fillId="0" borderId="0" xfId="120" applyFont="1" applyFill="1"/>
    <xf numFmtId="9" fontId="78" fillId="0" borderId="10" xfId="219" applyFont="1" applyFill="1" applyBorder="1" applyAlignment="1">
      <alignment horizontal="center"/>
    </xf>
    <xf numFmtId="9" fontId="50" fillId="0" borderId="10" xfId="219" applyFont="1" applyBorder="1" applyAlignment="1">
      <alignment horizontal="center"/>
    </xf>
    <xf numFmtId="41" fontId="45" fillId="0" borderId="0" xfId="0" applyNumberFormat="1" applyFont="1"/>
    <xf numFmtId="0" fontId="45" fillId="0" borderId="0" xfId="0" applyFont="1"/>
    <xf numFmtId="41" fontId="45" fillId="0" borderId="18" xfId="120" applyNumberFormat="1" applyFont="1" applyFill="1" applyBorder="1" applyAlignment="1">
      <alignment vertical="center"/>
    </xf>
    <xf numFmtId="41" fontId="61" fillId="0" borderId="0" xfId="120" applyFont="1" applyFill="1" applyAlignment="1">
      <alignment vertical="center" wrapText="1"/>
    </xf>
    <xf numFmtId="41" fontId="0" fillId="0" borderId="0" xfId="0" applyNumberFormat="1" applyFont="1"/>
    <xf numFmtId="41" fontId="0" fillId="33" borderId="0" xfId="0" applyNumberFormat="1" applyFill="1" applyAlignment="1">
      <alignment vertical="center"/>
    </xf>
    <xf numFmtId="0" fontId="74" fillId="0" borderId="0" xfId="0" applyFont="1" applyFill="1" applyBorder="1" applyAlignment="1">
      <alignment horizontal="center" vertical="center"/>
    </xf>
    <xf numFmtId="41" fontId="67" fillId="0" borderId="0" xfId="12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41" fontId="46" fillId="0" borderId="18" xfId="120" applyNumberFormat="1" applyFont="1" applyFill="1" applyBorder="1" applyAlignment="1">
      <alignment horizontal="right" vertical="center" wrapText="1"/>
    </xf>
    <xf numFmtId="41" fontId="46" fillId="0" borderId="0" xfId="120" applyNumberFormat="1" applyFont="1" applyFill="1" applyBorder="1" applyAlignment="1">
      <alignment horizontal="right" vertical="center" wrapText="1" indent="1"/>
    </xf>
    <xf numFmtId="41" fontId="46" fillId="0" borderId="0" xfId="120" applyNumberFormat="1" applyFont="1" applyFill="1" applyBorder="1" applyAlignment="1">
      <alignment horizontal="right" vertical="center" wrapText="1"/>
    </xf>
    <xf numFmtId="41" fontId="23" fillId="0" borderId="10" xfId="120" applyFont="1" applyBorder="1" applyAlignment="1">
      <alignment horizontal="center"/>
    </xf>
    <xf numFmtId="41" fontId="23" fillId="0" borderId="29" xfId="120" applyFont="1" applyBorder="1" applyAlignment="1">
      <alignment horizontal="center"/>
    </xf>
    <xf numFmtId="9" fontId="91" fillId="0" borderId="10" xfId="219" applyFont="1" applyBorder="1" applyAlignment="1">
      <alignment horizontal="center"/>
    </xf>
    <xf numFmtId="41" fontId="50" fillId="0" borderId="35" xfId="120" applyFont="1" applyBorder="1" applyAlignment="1">
      <alignment horizontal="center"/>
    </xf>
    <xf numFmtId="174" fontId="48" fillId="0" borderId="35" xfId="0" applyNumberFormat="1" applyFont="1" applyBorder="1"/>
    <xf numFmtId="41" fontId="23" fillId="0" borderId="35" xfId="120" applyFont="1" applyBorder="1" applyAlignment="1">
      <alignment horizontal="center"/>
    </xf>
    <xf numFmtId="174" fontId="48" fillId="0" borderId="35" xfId="0" applyNumberFormat="1" applyFont="1" applyBorder="1" applyAlignment="1">
      <alignment vertical="center" wrapText="1"/>
    </xf>
    <xf numFmtId="41" fontId="50" fillId="0" borderId="35" xfId="120" applyFont="1" applyBorder="1" applyAlignment="1">
      <alignment horizontal="center" vertical="center"/>
    </xf>
    <xf numFmtId="0" fontId="92" fillId="0" borderId="0" xfId="0" applyFont="1"/>
    <xf numFmtId="41" fontId="50" fillId="0" borderId="35" xfId="120" applyFont="1" applyFill="1" applyBorder="1" applyAlignment="1">
      <alignment horizontal="center"/>
    </xf>
    <xf numFmtId="41" fontId="50" fillId="0" borderId="29" xfId="120" applyFont="1" applyFill="1" applyBorder="1" applyAlignment="1">
      <alignment horizontal="center"/>
    </xf>
    <xf numFmtId="41" fontId="0" fillId="0" borderId="0" xfId="219" applyNumberFormat="1" applyFont="1"/>
    <xf numFmtId="41" fontId="46" fillId="0" borderId="0" xfId="0" applyNumberFormat="1" applyFont="1"/>
    <xf numFmtId="0" fontId="0" fillId="0" borderId="0" xfId="0" applyNumberFormat="1" applyFill="1" applyAlignment="1">
      <alignment vertical="center"/>
    </xf>
    <xf numFmtId="165" fontId="45" fillId="0" borderId="0" xfId="227" applyNumberFormat="1" applyFont="1"/>
    <xf numFmtId="41" fontId="46" fillId="0" borderId="0" xfId="0" applyNumberFormat="1" applyFont="1" applyAlignment="1">
      <alignment vertical="center"/>
    </xf>
    <xf numFmtId="10" fontId="78" fillId="0" borderId="10" xfId="219" applyNumberFormat="1" applyFont="1" applyFill="1" applyBorder="1" applyAlignment="1">
      <alignment horizontal="center"/>
    </xf>
    <xf numFmtId="174" fontId="50" fillId="0" borderId="10" xfId="0" applyNumberFormat="1" applyFont="1" applyBorder="1" applyAlignment="1"/>
    <xf numFmtId="174" fontId="48" fillId="0" borderId="35" xfId="0" applyNumberFormat="1" applyFont="1" applyBorder="1" applyAlignment="1">
      <alignment wrapText="1"/>
    </xf>
    <xf numFmtId="174" fontId="48" fillId="0" borderId="35" xfId="0" applyNumberFormat="1" applyFont="1" applyBorder="1" applyAlignment="1"/>
    <xf numFmtId="174" fontId="23" fillId="0" borderId="10" xfId="0" applyNumberFormat="1" applyFont="1" applyBorder="1" applyAlignment="1"/>
    <xf numFmtId="0" fontId="60" fillId="0" borderId="0" xfId="0" applyFont="1" applyFill="1" applyAlignment="1">
      <alignment horizontal="center" vertical="center"/>
    </xf>
    <xf numFmtId="0" fontId="75" fillId="36" borderId="18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 wrapText="1"/>
    </xf>
    <xf numFmtId="0" fontId="75" fillId="36" borderId="24" xfId="0" applyFont="1" applyFill="1" applyBorder="1" applyAlignment="1">
      <alignment horizontal="center" vertical="center"/>
    </xf>
    <xf numFmtId="0" fontId="75" fillId="36" borderId="25" xfId="0" applyFont="1" applyFill="1" applyBorder="1" applyAlignment="1">
      <alignment horizontal="center" vertical="center"/>
    </xf>
    <xf numFmtId="0" fontId="75" fillId="36" borderId="26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55" fillId="30" borderId="16" xfId="0" applyFont="1" applyFill="1" applyBorder="1" applyAlignment="1">
      <alignment horizontal="center" vertical="center"/>
    </xf>
    <xf numFmtId="0" fontId="55" fillId="30" borderId="27" xfId="0" applyFont="1" applyFill="1" applyBorder="1" applyAlignment="1">
      <alignment horizontal="center" vertical="center"/>
    </xf>
    <xf numFmtId="0" fontId="55" fillId="30" borderId="14" xfId="0" applyFont="1" applyFill="1" applyBorder="1" applyAlignment="1">
      <alignment horizontal="center" vertical="center"/>
    </xf>
    <xf numFmtId="0" fontId="61" fillId="0" borderId="0" xfId="120" applyNumberFormat="1" applyFont="1" applyFill="1" applyAlignment="1">
      <alignment horizontal="left" vertical="center" wrapText="1"/>
    </xf>
    <xf numFmtId="174" fontId="51" fillId="26" borderId="15" xfId="0" applyNumberFormat="1" applyFont="1" applyFill="1" applyBorder="1" applyAlignment="1">
      <alignment horizontal="center" vertical="center"/>
    </xf>
    <xf numFmtId="174" fontId="51" fillId="26" borderId="30" xfId="0" applyNumberFormat="1" applyFont="1" applyFill="1" applyBorder="1" applyAlignment="1">
      <alignment horizontal="center" vertical="center"/>
    </xf>
    <xf numFmtId="174" fontId="51" fillId="26" borderId="13" xfId="0" applyNumberFormat="1" applyFont="1" applyFill="1" applyBorder="1" applyAlignment="1">
      <alignment horizontal="center" vertical="center"/>
    </xf>
    <xf numFmtId="0" fontId="46" fillId="0" borderId="36" xfId="0" applyFont="1" applyBorder="1" applyAlignment="1">
      <alignment horizontal="center"/>
    </xf>
    <xf numFmtId="174" fontId="51" fillId="25" borderId="0" xfId="0" applyNumberFormat="1" applyFont="1" applyFill="1" applyAlignment="1">
      <alignment horizontal="center" vertical="center"/>
    </xf>
    <xf numFmtId="174" fontId="53" fillId="0" borderId="0" xfId="0" applyNumberFormat="1" applyFont="1" applyAlignment="1">
      <alignment horizontal="center"/>
    </xf>
    <xf numFmtId="165" fontId="54" fillId="0" borderId="0" xfId="227" applyNumberFormat="1" applyFont="1" applyAlignment="1">
      <alignment horizontal="left" vertical="center" wrapText="1"/>
    </xf>
    <xf numFmtId="0" fontId="46" fillId="0" borderId="37" xfId="0" applyFont="1" applyBorder="1" applyAlignment="1">
      <alignment horizontal="center"/>
    </xf>
    <xf numFmtId="0" fontId="86" fillId="38" borderId="0" xfId="220" applyFont="1" applyFill="1" applyBorder="1" applyAlignment="1">
      <alignment horizontal="center"/>
    </xf>
    <xf numFmtId="0" fontId="5" fillId="0" borderId="0" xfId="220" applyFont="1" applyBorder="1" applyAlignment="1">
      <alignment horizontal="left" indent="1"/>
    </xf>
    <xf numFmtId="0" fontId="9" fillId="0" borderId="0" xfId="220" applyBorder="1" applyAlignment="1">
      <alignment horizontal="left" indent="1"/>
    </xf>
    <xf numFmtId="14" fontId="9" fillId="0" borderId="0" xfId="220" applyNumberFormat="1" applyBorder="1" applyAlignment="1">
      <alignment horizontal="left" indent="1"/>
    </xf>
    <xf numFmtId="0" fontId="76" fillId="39" borderId="0" xfId="220" applyFont="1" applyFill="1" applyBorder="1" applyAlignment="1">
      <alignment horizontal="right"/>
    </xf>
    <xf numFmtId="0" fontId="45" fillId="0" borderId="19" xfId="0" applyFont="1" applyFill="1" applyBorder="1" applyAlignment="1">
      <alignment horizontal="left" vertical="center" wrapText="1"/>
    </xf>
    <xf numFmtId="0" fontId="45" fillId="0" borderId="20" xfId="0" applyFont="1" applyFill="1" applyBorder="1" applyAlignment="1">
      <alignment horizontal="left" vertical="center" wrapText="1"/>
    </xf>
    <xf numFmtId="0" fontId="45" fillId="0" borderId="21" xfId="0" applyFont="1" applyFill="1" applyBorder="1" applyAlignment="1">
      <alignment horizontal="left" vertical="center" wrapText="1"/>
    </xf>
    <xf numFmtId="0" fontId="87" fillId="0" borderId="19" xfId="0" applyFont="1" applyFill="1" applyBorder="1" applyAlignment="1">
      <alignment horizontal="left" vertical="center" wrapText="1"/>
    </xf>
    <xf numFmtId="0" fontId="87" fillId="0" borderId="20" xfId="0" applyFont="1" applyFill="1" applyBorder="1" applyAlignment="1">
      <alignment horizontal="left" vertical="center" wrapText="1"/>
    </xf>
    <xf numFmtId="0" fontId="87" fillId="0" borderId="21" xfId="0" applyFont="1" applyFill="1" applyBorder="1" applyAlignment="1">
      <alignment horizontal="left"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center" vertical="center" wrapText="1"/>
    </xf>
    <xf numFmtId="0" fontId="74" fillId="39" borderId="18" xfId="0" applyFont="1" applyFill="1" applyBorder="1" applyAlignment="1">
      <alignment horizontal="center" vertical="center"/>
    </xf>
    <xf numFmtId="49" fontId="67" fillId="0" borderId="18" xfId="0" applyNumberFormat="1" applyFont="1" applyFill="1" applyBorder="1" applyAlignment="1">
      <alignment horizontal="center" vertical="center" wrapText="1"/>
    </xf>
    <xf numFmtId="41" fontId="74" fillId="28" borderId="18" xfId="0" applyNumberFormat="1" applyFont="1" applyFill="1" applyBorder="1" applyAlignment="1">
      <alignment horizontal="center" vertical="center"/>
    </xf>
    <xf numFmtId="0" fontId="77" fillId="40" borderId="18" xfId="0" applyFont="1" applyFill="1" applyBorder="1" applyAlignment="1">
      <alignment horizontal="center" vertical="center" wrapText="1"/>
    </xf>
    <xf numFmtId="49" fontId="55" fillId="0" borderId="18" xfId="0" applyNumberFormat="1" applyFont="1" applyFill="1" applyBorder="1" applyAlignment="1">
      <alignment horizontal="center" vertical="center" wrapText="1"/>
    </xf>
    <xf numFmtId="0" fontId="77" fillId="38" borderId="18" xfId="0" applyFont="1" applyFill="1" applyBorder="1" applyAlignment="1">
      <alignment horizontal="center" vertical="center"/>
    </xf>
    <xf numFmtId="49" fontId="87" fillId="0" borderId="19" xfId="0" applyNumberFormat="1" applyFont="1" applyFill="1" applyBorder="1" applyAlignment="1">
      <alignment horizontal="left" vertical="center" wrapText="1"/>
    </xf>
    <xf numFmtId="49" fontId="87" fillId="0" borderId="21" xfId="0" applyNumberFormat="1" applyFont="1" applyFill="1" applyBorder="1" applyAlignment="1">
      <alignment horizontal="left" vertical="center" wrapText="1"/>
    </xf>
    <xf numFmtId="0" fontId="45" fillId="0" borderId="19" xfId="0" applyNumberFormat="1" applyFont="1" applyFill="1" applyBorder="1" applyAlignment="1">
      <alignment horizontal="center" vertical="center" wrapText="1"/>
    </xf>
    <xf numFmtId="0" fontId="45" fillId="0" borderId="21" xfId="0" applyNumberFormat="1" applyFont="1" applyFill="1" applyBorder="1" applyAlignment="1">
      <alignment horizontal="center" vertical="center" wrapText="1"/>
    </xf>
    <xf numFmtId="49" fontId="45" fillId="0" borderId="19" xfId="0" applyNumberFormat="1" applyFont="1" applyFill="1" applyBorder="1" applyAlignment="1">
      <alignment horizontal="left" vertical="top" wrapText="1"/>
    </xf>
    <xf numFmtId="49" fontId="45" fillId="0" borderId="21" xfId="0" applyNumberFormat="1" applyFont="1" applyFill="1" applyBorder="1" applyAlignment="1">
      <alignment horizontal="left" vertical="top" wrapText="1"/>
    </xf>
    <xf numFmtId="49" fontId="45" fillId="0" borderId="19" xfId="0" applyNumberFormat="1" applyFont="1" applyFill="1" applyBorder="1" applyAlignment="1">
      <alignment horizontal="left" vertical="center" wrapText="1"/>
    </xf>
    <xf numFmtId="49" fontId="45" fillId="0" borderId="21" xfId="0" applyNumberFormat="1" applyFont="1" applyFill="1" applyBorder="1" applyAlignment="1">
      <alignment horizontal="left" vertical="center" wrapText="1"/>
    </xf>
    <xf numFmtId="0" fontId="74" fillId="32" borderId="24" xfId="0" applyFont="1" applyFill="1" applyBorder="1" applyAlignment="1">
      <alignment horizontal="center" vertical="center"/>
    </xf>
    <xf numFmtId="0" fontId="74" fillId="32" borderId="25" xfId="0" applyFont="1" applyFill="1" applyBorder="1" applyAlignment="1">
      <alignment horizontal="center" vertical="center"/>
    </xf>
    <xf numFmtId="49" fontId="46" fillId="33" borderId="19" xfId="0" applyNumberFormat="1" applyFont="1" applyFill="1" applyBorder="1" applyAlignment="1">
      <alignment horizontal="center" vertical="center" wrapText="1"/>
    </xf>
    <xf numFmtId="49" fontId="46" fillId="33" borderId="21" xfId="0" applyNumberFormat="1" applyFont="1" applyFill="1" applyBorder="1" applyAlignment="1">
      <alignment horizontal="center" vertical="center" wrapText="1"/>
    </xf>
    <xf numFmtId="49" fontId="55" fillId="0" borderId="19" xfId="0" applyNumberFormat="1" applyFont="1" applyFill="1" applyBorder="1" applyAlignment="1">
      <alignment horizontal="center" vertical="center" wrapText="1"/>
    </xf>
    <xf numFmtId="49" fontId="55" fillId="0" borderId="21" xfId="0" applyNumberFormat="1" applyFont="1" applyFill="1" applyBorder="1" applyAlignment="1">
      <alignment horizontal="center" vertical="center" wrapText="1"/>
    </xf>
    <xf numFmtId="49" fontId="46" fillId="33" borderId="19" xfId="0" applyNumberFormat="1" applyFont="1" applyFill="1" applyBorder="1" applyAlignment="1">
      <alignment horizontal="center" vertical="center"/>
    </xf>
    <xf numFmtId="49" fontId="46" fillId="33" borderId="21" xfId="0" applyNumberFormat="1" applyFont="1" applyFill="1" applyBorder="1" applyAlignment="1">
      <alignment horizontal="center" vertical="center"/>
    </xf>
    <xf numFmtId="0" fontId="77" fillId="37" borderId="24" xfId="0" applyFont="1" applyFill="1" applyBorder="1" applyAlignment="1">
      <alignment horizontal="center" vertical="center" wrapText="1"/>
    </xf>
    <xf numFmtId="0" fontId="77" fillId="37" borderId="25" xfId="0" applyFont="1" applyFill="1" applyBorder="1" applyAlignment="1">
      <alignment horizontal="center" vertical="center" wrapText="1"/>
    </xf>
    <xf numFmtId="0" fontId="77" fillId="37" borderId="26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59" fillId="34" borderId="18" xfId="0" applyFont="1" applyFill="1" applyBorder="1" applyAlignment="1">
      <alignment horizontal="right" vertical="center"/>
    </xf>
    <xf numFmtId="0" fontId="62" fillId="0" borderId="0" xfId="0" applyFont="1" applyAlignment="1">
      <alignment horizontal="center" vertical="center"/>
    </xf>
    <xf numFmtId="0" fontId="59" fillId="39" borderId="18" xfId="0" applyFont="1" applyFill="1" applyBorder="1" applyAlignment="1">
      <alignment horizontal="center" vertical="center"/>
    </xf>
  </cellXfs>
  <cellStyles count="242">
    <cellStyle name="20% - Accent1" xfId="153"/>
    <cellStyle name="20% - Accent1 2" xfId="1"/>
    <cellStyle name="20% - Accent1 2 2" xfId="2"/>
    <cellStyle name="20% - Accent2" xfId="154"/>
    <cellStyle name="20% - Accent2 2" xfId="3"/>
    <cellStyle name="20% - Accent2 2 2" xfId="4"/>
    <cellStyle name="20% - Accent3" xfId="155"/>
    <cellStyle name="20% - Accent3 2" xfId="5"/>
    <cellStyle name="20% - Accent3 2 2" xfId="6"/>
    <cellStyle name="20% - Accent4" xfId="156"/>
    <cellStyle name="20% - Accent4 2" xfId="7"/>
    <cellStyle name="20% - Accent4 2 2" xfId="8"/>
    <cellStyle name="20% - Accent5" xfId="157"/>
    <cellStyle name="20% - Accent5 2" xfId="9"/>
    <cellStyle name="20% - Accent5 2 2" xfId="10"/>
    <cellStyle name="20% - Accent6" xfId="158"/>
    <cellStyle name="20% - Accent6 2" xfId="11"/>
    <cellStyle name="20% - Accent6 2 2" xfId="12"/>
    <cellStyle name="40% - Accent1" xfId="159"/>
    <cellStyle name="40% - Accent1 2" xfId="13"/>
    <cellStyle name="40% - Accent1 2 2" xfId="14"/>
    <cellStyle name="40% - Accent2" xfId="160"/>
    <cellStyle name="40% - Accent2 2" xfId="15"/>
    <cellStyle name="40% - Accent2 2 2" xfId="16"/>
    <cellStyle name="40% - Accent3" xfId="161"/>
    <cellStyle name="40% - Accent3 2" xfId="17"/>
    <cellStyle name="40% - Accent3 2 2" xfId="18"/>
    <cellStyle name="40% - Accent4" xfId="162"/>
    <cellStyle name="40% - Accent4 2" xfId="19"/>
    <cellStyle name="40% - Accent4 2 2" xfId="20"/>
    <cellStyle name="40% - Accent5" xfId="163"/>
    <cellStyle name="40% - Accent5 2" xfId="21"/>
    <cellStyle name="40% - Accent5 2 2" xfId="22"/>
    <cellStyle name="40% - Accent6" xfId="164"/>
    <cellStyle name="40% - Accent6 2" xfId="23"/>
    <cellStyle name="40% - Accent6 2 2" xfId="24"/>
    <cellStyle name="60% - Accent1" xfId="165"/>
    <cellStyle name="60% - Accent1 2" xfId="25"/>
    <cellStyle name="60% - Accent2" xfId="166"/>
    <cellStyle name="60% - Accent2 2" xfId="26"/>
    <cellStyle name="60% - Accent3" xfId="167"/>
    <cellStyle name="60% - Accent3 2" xfId="27"/>
    <cellStyle name="60% - Accent4" xfId="168"/>
    <cellStyle name="60% - Accent4 2" xfId="28"/>
    <cellStyle name="60% - Accent5" xfId="169"/>
    <cellStyle name="60% - Accent5 2" xfId="29"/>
    <cellStyle name="60% - Accent6" xfId="170"/>
    <cellStyle name="60% - Accent6 2" xfId="30"/>
    <cellStyle name="Accent1" xfId="212"/>
    <cellStyle name="Accent1 2" xfId="31"/>
    <cellStyle name="Accent2" xfId="171"/>
    <cellStyle name="Accent2 2" xfId="32"/>
    <cellStyle name="Accent3" xfId="172"/>
    <cellStyle name="Accent3 2" xfId="33"/>
    <cellStyle name="Accent4" xfId="173"/>
    <cellStyle name="Accent4 2" xfId="34"/>
    <cellStyle name="Accent5" xfId="174"/>
    <cellStyle name="Accent5 2" xfId="35"/>
    <cellStyle name="Accent6" xfId="175"/>
    <cellStyle name="Accent6 2" xfId="36"/>
    <cellStyle name="Bad" xfId="176"/>
    <cellStyle name="Bad 2" xfId="37"/>
    <cellStyle name="Cabecera 1" xfId="38"/>
    <cellStyle name="Cabecera 2" xfId="39"/>
    <cellStyle name="Calculation" xfId="177"/>
    <cellStyle name="Calculation 2" xfId="40"/>
    <cellStyle name="Check Cell" xfId="178"/>
    <cellStyle name="Check Cell 2" xfId="41"/>
    <cellStyle name="Comma" xfId="227"/>
    <cellStyle name="Comma [0]" xfId="120" builtinId="6"/>
    <cellStyle name="Comma[0]" xfId="179"/>
    <cellStyle name="Currency" xfId="180"/>
    <cellStyle name="Currency[0]" xfId="181"/>
    <cellStyle name="Euro" xfId="42"/>
    <cellStyle name="Euro 2" xfId="182"/>
    <cellStyle name="Explanatory Text" xfId="183"/>
    <cellStyle name="Explanatory Text 2" xfId="43"/>
    <cellStyle name="F2" xfId="44"/>
    <cellStyle name="F3" xfId="45"/>
    <cellStyle name="F4" xfId="46"/>
    <cellStyle name="F5" xfId="47"/>
    <cellStyle name="F6" xfId="48"/>
    <cellStyle name="F7" xfId="49"/>
    <cellStyle name="F8" xfId="50"/>
    <cellStyle name="Fecha" xfId="51"/>
    <cellStyle name="Fijo" xfId="52"/>
    <cellStyle name="Good" xfId="184"/>
    <cellStyle name="Good 2" xfId="53"/>
    <cellStyle name="Heading 1" xfId="185"/>
    <cellStyle name="Heading 1 2" xfId="54"/>
    <cellStyle name="Heading 2" xfId="186"/>
    <cellStyle name="Heading 2 2" xfId="55"/>
    <cellStyle name="Heading 3" xfId="187"/>
    <cellStyle name="Heading 3 2" xfId="56"/>
    <cellStyle name="Heading 4" xfId="188"/>
    <cellStyle name="Heading 4 2" xfId="57"/>
    <cellStyle name="Heading1" xfId="58"/>
    <cellStyle name="Heading2" xfId="59"/>
    <cellStyle name="Hipervínculo 2" xfId="189"/>
    <cellStyle name="Hipervínculo 3" xfId="190"/>
    <cellStyle name="Input" xfId="191"/>
    <cellStyle name="Input 2" xfId="60"/>
    <cellStyle name="Linked Cell" xfId="192"/>
    <cellStyle name="Linked Cell 2" xfId="61"/>
    <cellStyle name="Millares [0] 2" xfId="123"/>
    <cellStyle name="Millares [0] 2 2" xfId="210"/>
    <cellStyle name="Millares [0] 2 3" xfId="222"/>
    <cellStyle name="Millares [0] 3" xfId="141"/>
    <cellStyle name="Millares [0] 4" xfId="150"/>
    <cellStyle name="Millares 10" xfId="148"/>
    <cellStyle name="Millares 11" xfId="217"/>
    <cellStyle name="Millares 12" xfId="225"/>
    <cellStyle name="Millares 2" xfId="62"/>
    <cellStyle name="Millares 2 2" xfId="144"/>
    <cellStyle name="Millares 2 3" xfId="193"/>
    <cellStyle name="Millares 2 3 2" xfId="194"/>
    <cellStyle name="Millares 2 4" xfId="195"/>
    <cellStyle name="Millares 2 5" xfId="196"/>
    <cellStyle name="Millares 2 6" xfId="229"/>
    <cellStyle name="Millares 2 7" xfId="232"/>
    <cellStyle name="Millares 2 8" xfId="238"/>
    <cellStyle name="Millares 3" xfId="63"/>
    <cellStyle name="Millares 3 2" xfId="64"/>
    <cellStyle name="Millares 4" xfId="65"/>
    <cellStyle name="Millares 4 2" xfId="66"/>
    <cellStyle name="Millares 4 3" xfId="235"/>
    <cellStyle name="Millares 5" xfId="67"/>
    <cellStyle name="Millares 5 2" xfId="68"/>
    <cellStyle name="Millares 5 2 2" xfId="69"/>
    <cellStyle name="Millares 5 3" xfId="70"/>
    <cellStyle name="Millares 6" xfId="71"/>
    <cellStyle name="Millares 7" xfId="124"/>
    <cellStyle name="Millares 8" xfId="125"/>
    <cellStyle name="Millares 9" xfId="142"/>
    <cellStyle name="Moneda 2" xfId="72"/>
    <cellStyle name="Moneda 2 2" xfId="73"/>
    <cellStyle name="Moneda 2 3" xfId="230"/>
    <cellStyle name="Moneda 2 4" xfId="233"/>
    <cellStyle name="Moneda 2 5" xfId="239"/>
    <cellStyle name="Moneda 3" xfId="74"/>
    <cellStyle name="Moneda 3 2" xfId="75"/>
    <cellStyle name="Moneda 4" xfId="76"/>
    <cellStyle name="Moneda 4 2" xfId="77"/>
    <cellStyle name="Moneda 5" xfId="126"/>
    <cellStyle name="Moneda 5 2" xfId="221"/>
    <cellStyle name="Moneda 6" xfId="140"/>
    <cellStyle name="Moneda 7" xfId="147"/>
    <cellStyle name="Moneda 8" xfId="214"/>
    <cellStyle name="Monetario" xfId="78"/>
    <cellStyle name="Monetario0" xfId="79"/>
    <cellStyle name="Neutral 2" xfId="80"/>
    <cellStyle name="Normal" xfId="0" builtinId="0"/>
    <cellStyle name="Normal 10" xfId="81"/>
    <cellStyle name="Normal 11" xfId="82"/>
    <cellStyle name="Normal 11 2" xfId="83"/>
    <cellStyle name="Normal 12" xfId="84"/>
    <cellStyle name="Normal 13" xfId="85"/>
    <cellStyle name="Normal 14" xfId="86"/>
    <cellStyle name="Normal 15" xfId="121"/>
    <cellStyle name="Normal 16" xfId="127"/>
    <cellStyle name="Normal 17" xfId="128"/>
    <cellStyle name="Normal 18" xfId="122"/>
    <cellStyle name="Normal 19" xfId="129"/>
    <cellStyle name="Normal 2" xfId="87"/>
    <cellStyle name="Normal 2 2" xfId="88"/>
    <cellStyle name="Normal 2 2 2" xfId="197"/>
    <cellStyle name="Normal 2 2 3" xfId="198"/>
    <cellStyle name="Normal 2 3" xfId="89"/>
    <cellStyle name="Normal 2 3 2" xfId="199"/>
    <cellStyle name="Normal 2 4" xfId="200"/>
    <cellStyle name="Normal 2_POA 18 meses" xfId="90"/>
    <cellStyle name="Normal 20" xfId="130"/>
    <cellStyle name="Normal 21" xfId="131"/>
    <cellStyle name="Normal 22" xfId="132"/>
    <cellStyle name="Normal 23" xfId="133"/>
    <cellStyle name="Normal 23 2" xfId="220"/>
    <cellStyle name="Normal 24" xfId="134"/>
    <cellStyle name="Normal 25" xfId="135"/>
    <cellStyle name="Normal 26" xfId="138"/>
    <cellStyle name="Normal 27" xfId="139"/>
    <cellStyle name="Normal 28" xfId="145"/>
    <cellStyle name="Normal 29" xfId="146"/>
    <cellStyle name="Normal 3" xfId="91"/>
    <cellStyle name="Normal 3 2" xfId="92"/>
    <cellStyle name="Normal 3 3" xfId="201"/>
    <cellStyle name="Normal 3 4" xfId="202"/>
    <cellStyle name="Normal 3 5" xfId="203"/>
    <cellStyle name="Normal 3 6" xfId="228"/>
    <cellStyle name="Normal 3 7" xfId="231"/>
    <cellStyle name="Normal 3 8" xfId="237"/>
    <cellStyle name="Normal 30" xfId="151"/>
    <cellStyle name="Normal 31" xfId="208"/>
    <cellStyle name="Normal 32" xfId="213"/>
    <cellStyle name="Normal 33" xfId="216"/>
    <cellStyle name="Normal 34" xfId="218"/>
    <cellStyle name="Normal 35" xfId="224"/>
    <cellStyle name="Normal 36" xfId="236"/>
    <cellStyle name="Normal 4" xfId="93"/>
    <cellStyle name="Normal 5" xfId="94"/>
    <cellStyle name="Normal 5 2" xfId="234"/>
    <cellStyle name="Normal 5 3" xfId="240"/>
    <cellStyle name="Normal 6" xfId="95"/>
    <cellStyle name="Normal 7" xfId="96"/>
    <cellStyle name="Normal 8" xfId="97"/>
    <cellStyle name="Normal 9" xfId="98"/>
    <cellStyle name="Normal 9 2" xfId="209"/>
    <cellStyle name="Normal 9 2 2" xfId="241"/>
    <cellStyle name="Normal 9 3" xfId="211"/>
    <cellStyle name="Normal_PEP" xfId="99"/>
    <cellStyle name="Note" xfId="204"/>
    <cellStyle name="Note 2" xfId="100"/>
    <cellStyle name="Output" xfId="205"/>
    <cellStyle name="Output 2" xfId="101"/>
    <cellStyle name="Percent" xfId="219"/>
    <cellStyle name="Porcentaje 2" xfId="102"/>
    <cellStyle name="Porcentaje 3" xfId="136"/>
    <cellStyle name="Porcentaje 4" xfId="137"/>
    <cellStyle name="Porcentaje 4 2" xfId="223"/>
    <cellStyle name="Porcentaje 5" xfId="143"/>
    <cellStyle name="Porcentaje 6" xfId="149"/>
    <cellStyle name="Porcentaje 7" xfId="215"/>
    <cellStyle name="Porcentaje 8" xfId="226"/>
    <cellStyle name="Porcentual 2" xfId="103"/>
    <cellStyle name="Porcentual 2 2" xfId="104"/>
    <cellStyle name="Porcentual 2 3" xfId="105"/>
    <cellStyle name="Porcentual 2 3 2" xfId="106"/>
    <cellStyle name="Porcentual 2 4" xfId="107"/>
    <cellStyle name="Porcentual 3" xfId="108"/>
    <cellStyle name="Porcentual 4" xfId="109"/>
    <cellStyle name="Porcentual 5" xfId="110"/>
    <cellStyle name="Porcentual 6" xfId="111"/>
    <cellStyle name="Porcentual 6 2" xfId="112"/>
    <cellStyle name="Porcentual 7" xfId="113"/>
    <cellStyle name="Porcentual 7 2" xfId="114"/>
    <cellStyle name="Porcentual 8" xfId="152"/>
    <cellStyle name="Punto" xfId="115"/>
    <cellStyle name="Punto0" xfId="116"/>
    <cellStyle name="Title" xfId="206"/>
    <cellStyle name="Title 2" xfId="117"/>
    <cellStyle name="Total 2" xfId="118"/>
    <cellStyle name="Warning Text" xfId="207"/>
    <cellStyle name="Warning Text 2" xfId="119"/>
  </cellStyles>
  <dxfs count="0"/>
  <tableStyles count="0" defaultTableStyle="TableStyleMedium9" defaultPivotStyle="PivotStyleLight16"/>
  <colors>
    <mruColors>
      <color rgb="FFFFFFCC"/>
      <color rgb="FF99FFCC"/>
      <color rgb="FFFFFF99"/>
      <color rgb="FFCCECFF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_trad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Y"/>
              <a:t>Curva</a:t>
            </a:r>
            <a:r>
              <a:rPr lang="es-PY" baseline="0"/>
              <a:t> S por Fuente de Financiamiento</a:t>
            </a:r>
            <a:endParaRPr lang="es-PY"/>
          </a:p>
        </c:rich>
      </c:tx>
      <c:layout>
        <c:manualLayout>
          <c:xMode val="edge"/>
          <c:yMode val="edge"/>
          <c:x val="0.16160338698758478"/>
          <c:y val="3.874738798146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293241516919629"/>
          <c:y val="3.1280015617882476E-2"/>
          <c:w val="0.646107130747825"/>
          <c:h val="0.8950683643883357"/>
        </c:manualLayout>
      </c:layout>
      <c:lineChart>
        <c:grouping val="standard"/>
        <c:varyColors val="0"/>
        <c:ser>
          <c:idx val="0"/>
          <c:order val="0"/>
          <c:tx>
            <c:strRef>
              <c:f>'6_Curva S'!$B$9</c:f>
              <c:strCache>
                <c:ptCount val="1"/>
                <c:pt idx="0">
                  <c:v>Valor acum. BID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'6_Curva S'!$C$7:$G$7</c:f>
              <c:strCache>
                <c:ptCount val="5"/>
                <c:pt idx="0">
                  <c:v>Año 1</c:v>
                </c:pt>
                <c:pt idx="1">
                  <c:v>Año 2</c:v>
                </c:pt>
                <c:pt idx="2">
                  <c:v>Año 3</c:v>
                </c:pt>
                <c:pt idx="3">
                  <c:v>Año 4</c:v>
                </c:pt>
                <c:pt idx="4">
                  <c:v>Año 5</c:v>
                </c:pt>
              </c:strCache>
            </c:strRef>
          </c:cat>
          <c:val>
            <c:numRef>
              <c:f>'6_Curva S'!$C$9:$G$9</c:f>
              <c:numCache>
                <c:formatCode>_-"$"* #,##0.00_-;\-"$"* #,##0.00_-;_-"$"* "-"??_-;_-@_-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31-4BEC-B6F1-1544980C461F}"/>
            </c:ext>
          </c:extLst>
        </c:ser>
        <c:ser>
          <c:idx val="1"/>
          <c:order val="1"/>
          <c:tx>
            <c:strRef>
              <c:f>'6_Curva S'!$B$11</c:f>
              <c:strCache>
                <c:ptCount val="1"/>
                <c:pt idx="0">
                  <c:v>Valor acum. AECID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'6_Curva S'!$C$11:$G$11</c:f>
              <c:numCache>
                <c:formatCode>_-"$"* #,##0.00_-;\-"$"* #,##0.00_-;_-"$"* "-"??_-;_-@_-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731-4BEC-B6F1-1544980C461F}"/>
            </c:ext>
          </c:extLst>
        </c:ser>
        <c:ser>
          <c:idx val="2"/>
          <c:order val="2"/>
          <c:tx>
            <c:strRef>
              <c:f>'6_Curva S'!$B$13</c:f>
              <c:strCache>
                <c:ptCount val="1"/>
                <c:pt idx="0">
                  <c:v>Valor acum. CAF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'6_Curva S'!$C$7:$G$7</c:f>
              <c:strCache>
                <c:ptCount val="5"/>
                <c:pt idx="0">
                  <c:v>Año 1</c:v>
                </c:pt>
                <c:pt idx="1">
                  <c:v>Año 2</c:v>
                </c:pt>
                <c:pt idx="2">
                  <c:v>Año 3</c:v>
                </c:pt>
                <c:pt idx="3">
                  <c:v>Año 4</c:v>
                </c:pt>
                <c:pt idx="4">
                  <c:v>Año 5</c:v>
                </c:pt>
              </c:strCache>
            </c:strRef>
          </c:cat>
          <c:val>
            <c:numRef>
              <c:f>'6_Curva S'!$C$13:$G$13</c:f>
              <c:numCache>
                <c:formatCode>_-"$"* #,##0.00_-;\-"$"* #,##0.00_-;_-"$"* "-"??_-;_-@_-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731-4BEC-B6F1-1544980C461F}"/>
            </c:ext>
          </c:extLst>
        </c:ser>
        <c:ser>
          <c:idx val="3"/>
          <c:order val="3"/>
          <c:tx>
            <c:strRef>
              <c:f>'6_Curva S'!$B$17</c:f>
              <c:strCache>
                <c:ptCount val="1"/>
                <c:pt idx="0">
                  <c:v>Valor acum. BEI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'6_Curva S'!$C$17:$G$17</c:f>
              <c:numCache>
                <c:formatCode>_-"$"* #,##0.00_-;\-"$"* #,##0.00_-;_-"$"* "-"??_-;_-@_-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731-4BEC-B6F1-1544980C461F}"/>
            </c:ext>
          </c:extLst>
        </c:ser>
        <c:ser>
          <c:idx val="4"/>
          <c:order val="4"/>
          <c:tx>
            <c:strRef>
              <c:f>'6_Curva S'!$B$19</c:f>
              <c:strCache>
                <c:ptCount val="1"/>
                <c:pt idx="0">
                  <c:v>Valor acum. CL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val>
            <c:numRef>
              <c:f>'6_Curva S'!$C$19:$G$19</c:f>
              <c:numCache>
                <c:formatCode>_-"$"* #,##0.00_-;\-"$"* #,##0.00_-;_-"$"* "-"??_-;_-@_-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731-4BEC-B6F1-1544980C4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025920"/>
        <c:axId val="233027456"/>
      </c:lineChart>
      <c:catAx>
        <c:axId val="233025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3027456"/>
        <c:crosses val="autoZero"/>
        <c:auto val="1"/>
        <c:lblAlgn val="ctr"/>
        <c:lblOffset val="100"/>
        <c:noMultiLvlLbl val="0"/>
      </c:catAx>
      <c:valAx>
        <c:axId val="233027456"/>
        <c:scaling>
          <c:orientation val="minMax"/>
        </c:scaling>
        <c:delete val="0"/>
        <c:axPos val="l"/>
        <c:majorGridlines/>
        <c:numFmt formatCode="_-&quot;$&quot;* #,##0.00_-;\-&quot;$&quot;* #,##0.00_-;_-&quot;$&quot;* &quot;-&quot;??_-;_-@_-" sourceLinked="1"/>
        <c:majorTickMark val="out"/>
        <c:minorTickMark val="none"/>
        <c:tickLblPos val="nextTo"/>
        <c:crossAx val="233025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331448068762112"/>
          <c:y val="0.29477744405660633"/>
          <c:w val="0.19306676253078778"/>
          <c:h val="0.4649729940782195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_trad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Y"/>
              <a:t>Curva</a:t>
            </a:r>
            <a:r>
              <a:rPr lang="es-PY" baseline="0"/>
              <a:t> S Costo</a:t>
            </a:r>
            <a:r>
              <a:rPr lang="es-PY"/>
              <a:t> Total del Programa</a:t>
            </a:r>
          </a:p>
        </c:rich>
      </c:tx>
      <c:layout>
        <c:manualLayout>
          <c:xMode val="edge"/>
          <c:yMode val="edge"/>
          <c:x val="0.16134779762699153"/>
          <c:y val="6.1427280939476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293241516919629"/>
          <c:y val="5.2960331178114932E-2"/>
          <c:w val="0.6656710707771698"/>
          <c:h val="0.87458563614507534"/>
        </c:manualLayout>
      </c:layout>
      <c:lineChart>
        <c:grouping val="standard"/>
        <c:varyColors val="0"/>
        <c:ser>
          <c:idx val="1"/>
          <c:order val="0"/>
          <c:tx>
            <c:strRef>
              <c:f>'6_Curva S'!$B$21</c:f>
              <c:strCache>
                <c:ptCount val="1"/>
                <c:pt idx="0">
                  <c:v>Valor acum. TOTAL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'6_Curva S'!$C$7:$G$7</c:f>
              <c:strCache>
                <c:ptCount val="5"/>
                <c:pt idx="0">
                  <c:v>Año 1</c:v>
                </c:pt>
                <c:pt idx="1">
                  <c:v>Año 2</c:v>
                </c:pt>
                <c:pt idx="2">
                  <c:v>Año 3</c:v>
                </c:pt>
                <c:pt idx="3">
                  <c:v>Año 4</c:v>
                </c:pt>
                <c:pt idx="4">
                  <c:v>Año 5</c:v>
                </c:pt>
              </c:strCache>
            </c:strRef>
          </c:cat>
          <c:val>
            <c:numRef>
              <c:f>'6_Curva S'!$C$21:$G$21</c:f>
              <c:numCache>
                <c:formatCode>_-"$"* #,##0.00_-;\-"$"* #,##0.00_-;_-"$"* "-"??_-;_-@_-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7B8-4FC9-934A-2A74E371F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872768"/>
        <c:axId val="231878656"/>
      </c:lineChart>
      <c:catAx>
        <c:axId val="231872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1878656"/>
        <c:crosses val="autoZero"/>
        <c:auto val="1"/>
        <c:lblAlgn val="ctr"/>
        <c:lblOffset val="100"/>
        <c:noMultiLvlLbl val="0"/>
      </c:catAx>
      <c:valAx>
        <c:axId val="231878656"/>
        <c:scaling>
          <c:orientation val="minMax"/>
        </c:scaling>
        <c:delete val="0"/>
        <c:axPos val="l"/>
        <c:majorGridlines/>
        <c:numFmt formatCode="_-&quot;$&quot;* #,##0.00_-;\-&quot;$&quot;* #,##0.00_-;_-&quot;$&quot;* &quot;-&quot;??_-;_-@_-" sourceLinked="1"/>
        <c:majorTickMark val="out"/>
        <c:minorTickMark val="none"/>
        <c:tickLblPos val="nextTo"/>
        <c:crossAx val="231872768"/>
        <c:crosses val="autoZero"/>
        <c:crossBetween val="between"/>
      </c:valAx>
    </c:plotArea>
    <c:legend>
      <c:legendPos val="r"/>
      <c:overlay val="0"/>
      <c:spPr>
        <a:ln>
          <a:noFill/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177801</xdr:colOff>
      <xdr:row>23</xdr:row>
      <xdr:rowOff>47624</xdr:rowOff>
    </xdr:from>
    <xdr:to>
      <xdr:col>8</xdr:col>
      <xdr:colOff>419100</xdr:colOff>
      <xdr:row>41</xdr:row>
      <xdr:rowOff>76199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142876</xdr:colOff>
      <xdr:row>44</xdr:row>
      <xdr:rowOff>9525</xdr:rowOff>
    </xdr:from>
    <xdr:to>
      <xdr:col>8</xdr:col>
      <xdr:colOff>409576</xdr:colOff>
      <xdr:row>62</xdr:row>
      <xdr:rowOff>95250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Normal="100" workbookViewId="0">
      <pane ySplit="3" topLeftCell="A4" activePane="bottomLeft" state="frozen"/>
      <selection sqref="A1:XFD1048576"/>
      <selection pane="bottomLeft" activeCell="B38" sqref="B38"/>
    </sheetView>
  </sheetViews>
  <sheetFormatPr defaultColWidth="11.42578125" defaultRowHeight="12.75" outlineLevelRow="1" outlineLevelCol="1" x14ac:dyDescent="0.2"/>
  <cols>
    <col min="1" max="1" width="4.5703125" style="86" customWidth="1"/>
    <col min="2" max="2" width="42" style="99" customWidth="1"/>
    <col min="3" max="3" width="12" style="99" customWidth="1" outlineLevel="1"/>
    <col min="4" max="4" width="11.85546875" style="99" customWidth="1" outlineLevel="1"/>
    <col min="5" max="6" width="11.7109375" style="99" customWidth="1" outlineLevel="1"/>
    <col min="7" max="7" width="13" style="99" customWidth="1" outlineLevel="1"/>
    <col min="8" max="8" width="13.5703125" style="99" customWidth="1" outlineLevel="1"/>
    <col min="9" max="9" width="12.85546875" style="99" customWidth="1"/>
    <col min="10" max="10" width="7.42578125" style="86" customWidth="1"/>
    <col min="11" max="11" width="15.42578125" style="86" customWidth="1"/>
    <col min="12" max="12" width="11.42578125" style="86"/>
    <col min="13" max="13" width="12.28515625" style="86" bestFit="1" customWidth="1"/>
    <col min="14" max="16384" width="11.42578125" style="86"/>
  </cols>
  <sheetData>
    <row r="1" spans="1:13" ht="22.5" customHeight="1" x14ac:dyDescent="0.2">
      <c r="A1" s="510" t="s">
        <v>386</v>
      </c>
      <c r="B1" s="510"/>
      <c r="C1" s="510"/>
      <c r="D1" s="510"/>
      <c r="E1" s="510"/>
      <c r="F1" s="510"/>
      <c r="G1" s="510"/>
      <c r="H1" s="510"/>
      <c r="I1" s="510"/>
      <c r="J1" s="510"/>
    </row>
    <row r="2" spans="1:13" x14ac:dyDescent="0.2">
      <c r="A2" s="511" t="s">
        <v>71</v>
      </c>
      <c r="B2" s="511"/>
      <c r="C2" s="511"/>
      <c r="D2" s="511"/>
      <c r="E2" s="511"/>
      <c r="F2" s="511"/>
      <c r="G2" s="511"/>
      <c r="H2" s="511"/>
      <c r="I2" s="511"/>
      <c r="J2" s="511"/>
    </row>
    <row r="3" spans="1:13" x14ac:dyDescent="0.2">
      <c r="A3" s="213" t="s">
        <v>19</v>
      </c>
      <c r="B3" s="214" t="s">
        <v>64</v>
      </c>
      <c r="C3" s="214" t="s">
        <v>14</v>
      </c>
      <c r="D3" s="230" t="s">
        <v>97</v>
      </c>
      <c r="E3" s="230" t="s">
        <v>73</v>
      </c>
      <c r="F3" s="230" t="s">
        <v>98</v>
      </c>
      <c r="G3" s="230" t="s">
        <v>99</v>
      </c>
      <c r="H3" s="218" t="s">
        <v>60</v>
      </c>
      <c r="I3" s="213" t="s">
        <v>21</v>
      </c>
      <c r="J3" s="215" t="s">
        <v>5</v>
      </c>
    </row>
    <row r="4" spans="1:13" s="95" customFormat="1" x14ac:dyDescent="0.2">
      <c r="A4" s="93" t="s">
        <v>26</v>
      </c>
      <c r="B4" s="207" t="s">
        <v>84</v>
      </c>
      <c r="C4" s="234">
        <v>135851385.77877986</v>
      </c>
      <c r="D4" s="234">
        <v>48000000</v>
      </c>
      <c r="E4" s="234">
        <v>45000000</v>
      </c>
      <c r="F4" s="234">
        <v>98000000.329999998</v>
      </c>
      <c r="G4" s="234">
        <v>48000000</v>
      </c>
      <c r="H4" s="234">
        <v>238362754.85575867</v>
      </c>
      <c r="I4" s="234">
        <v>613214140.96453857</v>
      </c>
      <c r="J4" s="293">
        <v>0.95796274956675809</v>
      </c>
      <c r="K4" s="94"/>
    </row>
    <row r="5" spans="1:13" s="97" customFormat="1" outlineLevel="1" x14ac:dyDescent="0.2">
      <c r="A5" s="96" t="s">
        <v>20</v>
      </c>
      <c r="B5" s="208" t="s">
        <v>332</v>
      </c>
      <c r="C5" s="233">
        <v>48308914.784961574</v>
      </c>
      <c r="D5" s="233">
        <v>23000000</v>
      </c>
      <c r="E5" s="233">
        <v>16274300</v>
      </c>
      <c r="F5" s="233">
        <v>0</v>
      </c>
      <c r="G5" s="233">
        <v>0</v>
      </c>
      <c r="H5" s="233">
        <v>52570393.067986444</v>
      </c>
      <c r="I5" s="233">
        <v>140153607.85294801</v>
      </c>
      <c r="J5" s="294">
        <v>0.21894787900573784</v>
      </c>
      <c r="K5" s="134"/>
      <c r="L5" s="212"/>
    </row>
    <row r="6" spans="1:13" s="97" customFormat="1" outlineLevel="1" x14ac:dyDescent="0.2">
      <c r="A6" s="96" t="s">
        <v>61</v>
      </c>
      <c r="B6" s="208" t="s">
        <v>306</v>
      </c>
      <c r="C6" s="233">
        <v>13550462.616147555</v>
      </c>
      <c r="D6" s="233">
        <v>25000000</v>
      </c>
      <c r="E6" s="233">
        <v>0</v>
      </c>
      <c r="F6" s="233">
        <v>0</v>
      </c>
      <c r="G6" s="233">
        <v>0</v>
      </c>
      <c r="H6" s="233">
        <v>21338251.236227203</v>
      </c>
      <c r="I6" s="233">
        <v>59888713.852374762</v>
      </c>
      <c r="J6" s="294">
        <v>9.3558111526582402E-2</v>
      </c>
      <c r="K6" s="204"/>
      <c r="L6" s="192"/>
      <c r="M6" s="192"/>
    </row>
    <row r="7" spans="1:13" s="232" customFormat="1" ht="23.25" customHeight="1" outlineLevel="1" x14ac:dyDescent="0.2">
      <c r="A7" s="96" t="s">
        <v>62</v>
      </c>
      <c r="B7" s="208" t="s">
        <v>307</v>
      </c>
      <c r="C7" s="233">
        <v>67653772.07675077</v>
      </c>
      <c r="D7" s="233">
        <v>0</v>
      </c>
      <c r="E7" s="233">
        <v>3430827</v>
      </c>
      <c r="F7" s="233">
        <v>19363593.189999998</v>
      </c>
      <c r="G7" s="233">
        <v>23205000</v>
      </c>
      <c r="H7" s="233">
        <v>33540096.462013237</v>
      </c>
      <c r="I7" s="233">
        <v>147193288.728764</v>
      </c>
      <c r="J7" s="294">
        <v>0.22994526409092489</v>
      </c>
      <c r="K7" s="292"/>
      <c r="L7" s="231"/>
    </row>
    <row r="8" spans="1:13" s="97" customFormat="1" ht="25.5" customHeight="1" outlineLevel="1" x14ac:dyDescent="0.2">
      <c r="A8" s="96" t="s">
        <v>63</v>
      </c>
      <c r="B8" s="208" t="s">
        <v>308</v>
      </c>
      <c r="C8" s="233">
        <v>4976259.9724854324</v>
      </c>
      <c r="D8" s="233">
        <v>0</v>
      </c>
      <c r="E8" s="233">
        <v>25294873</v>
      </c>
      <c r="F8" s="233">
        <v>62921892.189999998</v>
      </c>
      <c r="G8" s="233">
        <v>19612581.140000001</v>
      </c>
      <c r="H8" s="233">
        <v>88906601.103594303</v>
      </c>
      <c r="I8" s="233">
        <v>201712207.40607974</v>
      </c>
      <c r="J8" s="294">
        <v>0.31511468493529532</v>
      </c>
      <c r="K8" s="206"/>
      <c r="L8" s="193"/>
      <c r="M8" s="134"/>
    </row>
    <row r="9" spans="1:13" s="97" customFormat="1" ht="17.25" customHeight="1" outlineLevel="1" x14ac:dyDescent="0.2">
      <c r="A9" s="96" t="s">
        <v>85</v>
      </c>
      <c r="B9" s="208" t="s">
        <v>309</v>
      </c>
      <c r="C9" s="233">
        <v>1361976.3284345213</v>
      </c>
      <c r="D9" s="233">
        <v>0</v>
      </c>
      <c r="E9" s="233">
        <v>0</v>
      </c>
      <c r="F9" s="233">
        <v>15714514.950000001</v>
      </c>
      <c r="G9" s="233">
        <v>5182418.8599999994</v>
      </c>
      <c r="H9" s="233">
        <v>27007412.985937484</v>
      </c>
      <c r="I9" s="233">
        <v>49266323.124371998</v>
      </c>
      <c r="J9" s="294">
        <v>7.6963819338923239E-2</v>
      </c>
      <c r="K9" s="193"/>
      <c r="L9" s="193"/>
      <c r="M9" s="194"/>
    </row>
    <row r="10" spans="1:13" s="232" customFormat="1" ht="29.25" customHeight="1" outlineLevel="1" x14ac:dyDescent="0.2">
      <c r="A10" s="96" t="s">
        <v>262</v>
      </c>
      <c r="B10" s="208" t="s">
        <v>305</v>
      </c>
      <c r="C10" s="233">
        <v>0</v>
      </c>
      <c r="D10" s="233">
        <v>0</v>
      </c>
      <c r="E10" s="233">
        <v>0</v>
      </c>
      <c r="F10" s="233">
        <v>0</v>
      </c>
      <c r="G10" s="233">
        <v>0</v>
      </c>
      <c r="H10" s="233">
        <v>15000000</v>
      </c>
      <c r="I10" s="233">
        <v>15000000</v>
      </c>
      <c r="J10" s="294">
        <v>2.3432990669294333E-2</v>
      </c>
      <c r="K10" s="231"/>
      <c r="L10" s="231"/>
      <c r="M10" s="433"/>
    </row>
    <row r="11" spans="1:13" s="95" customFormat="1" x14ac:dyDescent="0.2">
      <c r="A11" s="93" t="s">
        <v>22</v>
      </c>
      <c r="B11" s="207" t="s">
        <v>345</v>
      </c>
      <c r="C11" s="234">
        <v>7428730.5423731105</v>
      </c>
      <c r="D11" s="234">
        <v>0</v>
      </c>
      <c r="E11" s="234">
        <v>2141379.2987483833</v>
      </c>
      <c r="F11" s="234">
        <v>0</v>
      </c>
      <c r="G11" s="234">
        <v>0</v>
      </c>
      <c r="H11" s="234">
        <v>669907.68887850526</v>
      </c>
      <c r="I11" s="234">
        <v>10240017.530000001</v>
      </c>
      <c r="J11" s="293">
        <v>1.599694901559336E-2</v>
      </c>
      <c r="K11" s="118"/>
    </row>
    <row r="12" spans="1:13" s="97" customFormat="1" ht="22.5" outlineLevel="1" collapsed="1" x14ac:dyDescent="0.2">
      <c r="A12" s="96" t="s">
        <v>23</v>
      </c>
      <c r="B12" s="208" t="s">
        <v>264</v>
      </c>
      <c r="C12" s="323">
        <v>980825.69423199096</v>
      </c>
      <c r="D12" s="323">
        <v>0</v>
      </c>
      <c r="E12" s="323">
        <v>350950.30576800898</v>
      </c>
      <c r="F12" s="323">
        <v>0</v>
      </c>
      <c r="G12" s="323">
        <v>0</v>
      </c>
      <c r="H12" s="323">
        <v>93224.320000000065</v>
      </c>
      <c r="I12" s="323">
        <v>1425000.32</v>
      </c>
      <c r="J12" s="294">
        <v>2.2261346134867625E-3</v>
      </c>
    </row>
    <row r="13" spans="1:13" s="97" customFormat="1" ht="22.5" outlineLevel="1" collapsed="1" x14ac:dyDescent="0.2">
      <c r="A13" s="96" t="s">
        <v>80</v>
      </c>
      <c r="B13" s="208" t="s">
        <v>390</v>
      </c>
      <c r="C13" s="323">
        <v>443925.23364485963</v>
      </c>
      <c r="D13" s="323">
        <v>0</v>
      </c>
      <c r="E13" s="323">
        <v>0</v>
      </c>
      <c r="F13" s="323">
        <v>0</v>
      </c>
      <c r="G13" s="323">
        <v>0</v>
      </c>
      <c r="H13" s="323">
        <v>31074.766355140382</v>
      </c>
      <c r="I13" s="323">
        <v>475000</v>
      </c>
      <c r="J13" s="294">
        <v>7.4204470452765385E-4</v>
      </c>
    </row>
    <row r="14" spans="1:13" s="97" customFormat="1" ht="22.5" outlineLevel="1" collapsed="1" x14ac:dyDescent="0.2">
      <c r="A14" s="96" t="s">
        <v>24</v>
      </c>
      <c r="B14" s="208" t="s">
        <v>333</v>
      </c>
      <c r="C14" s="241">
        <v>1462240.5516534147</v>
      </c>
      <c r="D14" s="241">
        <v>0</v>
      </c>
      <c r="E14" s="241">
        <v>477011.44834658556</v>
      </c>
      <c r="F14" s="241">
        <v>0</v>
      </c>
      <c r="G14" s="241">
        <v>0</v>
      </c>
      <c r="H14" s="241">
        <v>135747.6399999999</v>
      </c>
      <c r="I14" s="241">
        <v>2074999.6400000001</v>
      </c>
      <c r="J14" s="294">
        <v>3.2415631468606068E-3</v>
      </c>
    </row>
    <row r="15" spans="1:13" s="232" customFormat="1" ht="22.5" outlineLevel="1" x14ac:dyDescent="0.2">
      <c r="A15" s="96" t="s">
        <v>86</v>
      </c>
      <c r="B15" s="208" t="s">
        <v>334</v>
      </c>
      <c r="C15" s="323">
        <v>1338919.3409683318</v>
      </c>
      <c r="D15" s="323">
        <v>0</v>
      </c>
      <c r="E15" s="323">
        <v>436781.6590316681</v>
      </c>
      <c r="F15" s="323">
        <v>0</v>
      </c>
      <c r="G15" s="323">
        <v>0</v>
      </c>
      <c r="H15" s="323">
        <v>124299.07000000007</v>
      </c>
      <c r="I15" s="323">
        <v>1900000.0699999998</v>
      </c>
      <c r="J15" s="316"/>
    </row>
    <row r="16" spans="1:13" s="232" customFormat="1" ht="33.75" outlineLevel="1" collapsed="1" x14ac:dyDescent="0.2">
      <c r="A16" s="96" t="s">
        <v>87</v>
      </c>
      <c r="B16" s="208" t="s">
        <v>310</v>
      </c>
      <c r="C16" s="241">
        <v>1754689.114397879</v>
      </c>
      <c r="D16" s="241">
        <v>0</v>
      </c>
      <c r="E16" s="241">
        <v>572413.88560212101</v>
      </c>
      <c r="F16" s="241">
        <v>0</v>
      </c>
      <c r="G16" s="241">
        <v>0</v>
      </c>
      <c r="H16" s="241">
        <v>162897.20999999996</v>
      </c>
      <c r="I16" s="241">
        <v>2490000.21</v>
      </c>
      <c r="J16" s="294">
        <v>3.8898767791647284E-3</v>
      </c>
    </row>
    <row r="17" spans="1:11" s="97" customFormat="1" ht="22.5" outlineLevel="1" collapsed="1" x14ac:dyDescent="0.2">
      <c r="A17" s="96" t="s">
        <v>194</v>
      </c>
      <c r="B17" s="208" t="s">
        <v>311</v>
      </c>
      <c r="C17" s="323">
        <v>854205.60747663514</v>
      </c>
      <c r="D17" s="323">
        <v>0</v>
      </c>
      <c r="E17" s="323">
        <v>0</v>
      </c>
      <c r="F17" s="323">
        <v>0</v>
      </c>
      <c r="G17" s="323">
        <v>0</v>
      </c>
      <c r="H17" s="323">
        <v>59794.392523364862</v>
      </c>
      <c r="I17" s="323">
        <v>914000</v>
      </c>
      <c r="J17" s="294">
        <v>1.4278502314490013E-3</v>
      </c>
    </row>
    <row r="18" spans="1:11" s="97" customFormat="1" ht="22.5" outlineLevel="1" collapsed="1" x14ac:dyDescent="0.2">
      <c r="A18" s="96" t="s">
        <v>195</v>
      </c>
      <c r="B18" s="208" t="s">
        <v>312</v>
      </c>
      <c r="C18" s="323">
        <v>593925</v>
      </c>
      <c r="D18" s="323">
        <v>0</v>
      </c>
      <c r="E18" s="323">
        <v>304222</v>
      </c>
      <c r="F18" s="323">
        <v>0</v>
      </c>
      <c r="G18" s="323">
        <v>0</v>
      </c>
      <c r="H18" s="323">
        <v>62870.289999999979</v>
      </c>
      <c r="I18" s="323">
        <v>961017.29</v>
      </c>
      <c r="J18" s="294">
        <v>1.5013006126400352E-3</v>
      </c>
    </row>
    <row r="19" spans="1:11" s="95" customFormat="1" x14ac:dyDescent="0.2">
      <c r="A19" s="93">
        <v>3</v>
      </c>
      <c r="B19" s="207" t="s">
        <v>346</v>
      </c>
      <c r="C19" s="235">
        <v>2632032.657168217</v>
      </c>
      <c r="D19" s="235">
        <v>0</v>
      </c>
      <c r="E19" s="235">
        <v>858620.82369629072</v>
      </c>
      <c r="F19" s="235">
        <v>0</v>
      </c>
      <c r="G19" s="235">
        <v>0</v>
      </c>
      <c r="H19" s="235">
        <v>244345.51052631583</v>
      </c>
      <c r="I19" s="235">
        <v>3734999.9913908229</v>
      </c>
      <c r="J19" s="293">
        <v>5.8348146632050376E-3</v>
      </c>
      <c r="K19" s="94"/>
    </row>
    <row r="20" spans="1:11" s="97" customFormat="1" ht="33.75" outlineLevel="1" collapsed="1" x14ac:dyDescent="0.2">
      <c r="A20" s="96" t="s">
        <v>25</v>
      </c>
      <c r="B20" s="208" t="s">
        <v>349</v>
      </c>
      <c r="C20" s="233">
        <v>2339585.473038415</v>
      </c>
      <c r="D20" s="233">
        <v>0</v>
      </c>
      <c r="E20" s="233">
        <v>763218.50995225844</v>
      </c>
      <c r="F20" s="233">
        <v>0</v>
      </c>
      <c r="G20" s="233">
        <v>0</v>
      </c>
      <c r="H20" s="233">
        <v>217195.56491228074</v>
      </c>
      <c r="I20" s="233">
        <v>3319999.5479029538</v>
      </c>
      <c r="J20" s="294">
        <v>5.1865012285380882E-3</v>
      </c>
    </row>
    <row r="21" spans="1:11" s="97" customFormat="1" ht="33.75" outlineLevel="1" collapsed="1" x14ac:dyDescent="0.2">
      <c r="A21" s="96" t="s">
        <v>27</v>
      </c>
      <c r="B21" s="208" t="s">
        <v>350</v>
      </c>
      <c r="C21" s="233">
        <v>292447.18412980187</v>
      </c>
      <c r="D21" s="233">
        <v>0</v>
      </c>
      <c r="E21" s="233">
        <v>95402.313744032319</v>
      </c>
      <c r="F21" s="233">
        <v>0</v>
      </c>
      <c r="G21" s="233">
        <v>0</v>
      </c>
      <c r="H21" s="233">
        <v>27149.945614035096</v>
      </c>
      <c r="I21" s="233">
        <v>414999.94348786923</v>
      </c>
      <c r="J21" s="294">
        <v>6.4831265356726103E-4</v>
      </c>
    </row>
    <row r="22" spans="1:11" s="95" customFormat="1" x14ac:dyDescent="0.2">
      <c r="A22" s="113">
        <v>4</v>
      </c>
      <c r="B22" s="209" t="s">
        <v>65</v>
      </c>
      <c r="C22" s="236">
        <v>4087850.8421052629</v>
      </c>
      <c r="D22" s="236">
        <v>2000000</v>
      </c>
      <c r="E22" s="236">
        <v>2000000</v>
      </c>
      <c r="F22" s="236">
        <v>2000000</v>
      </c>
      <c r="G22" s="236">
        <v>2000000</v>
      </c>
      <c r="H22" s="236">
        <v>846150.15789473685</v>
      </c>
      <c r="I22" s="236">
        <v>12934000</v>
      </c>
      <c r="J22" s="293">
        <v>2.0205486754443527E-2</v>
      </c>
      <c r="K22" s="94"/>
    </row>
    <row r="23" spans="1:11" s="97" customFormat="1" outlineLevel="1" collapsed="1" x14ac:dyDescent="0.2">
      <c r="A23" s="112" t="s">
        <v>32</v>
      </c>
      <c r="B23" s="142" t="s">
        <v>66</v>
      </c>
      <c r="C23" s="233">
        <v>3200000</v>
      </c>
      <c r="D23" s="233">
        <v>2000000</v>
      </c>
      <c r="E23" s="233">
        <v>2000000</v>
      </c>
      <c r="F23" s="233">
        <v>2000000</v>
      </c>
      <c r="G23" s="233">
        <v>2000000</v>
      </c>
      <c r="H23" s="233">
        <v>784000</v>
      </c>
      <c r="I23" s="233">
        <v>11984000</v>
      </c>
      <c r="J23" s="294">
        <v>1.8721397345388219E-2</v>
      </c>
    </row>
    <row r="24" spans="1:11" s="97" customFormat="1" outlineLevel="1" collapsed="1" x14ac:dyDescent="0.2">
      <c r="A24" s="112" t="s">
        <v>34</v>
      </c>
      <c r="B24" s="142" t="s">
        <v>50</v>
      </c>
      <c r="C24" s="233">
        <v>558000</v>
      </c>
      <c r="D24" s="233">
        <v>0</v>
      </c>
      <c r="E24" s="233">
        <v>0</v>
      </c>
      <c r="F24" s="233">
        <v>0</v>
      </c>
      <c r="G24" s="233">
        <v>0</v>
      </c>
      <c r="H24" s="233">
        <v>42000</v>
      </c>
      <c r="I24" s="233">
        <v>600000</v>
      </c>
      <c r="J24" s="294">
        <v>9.3731962677177331E-4</v>
      </c>
    </row>
    <row r="25" spans="1:11" s="97" customFormat="1" outlineLevel="1" collapsed="1" x14ac:dyDescent="0.2">
      <c r="A25" s="112" t="s">
        <v>51</v>
      </c>
      <c r="B25" s="142" t="s">
        <v>83</v>
      </c>
      <c r="C25" s="233">
        <v>329850.84210526315</v>
      </c>
      <c r="D25" s="233">
        <v>0</v>
      </c>
      <c r="E25" s="233">
        <v>0</v>
      </c>
      <c r="F25" s="233">
        <v>0</v>
      </c>
      <c r="G25" s="233">
        <v>0</v>
      </c>
      <c r="H25" s="233">
        <v>20150.157894736847</v>
      </c>
      <c r="I25" s="233">
        <v>350000</v>
      </c>
      <c r="J25" s="294">
        <v>5.467697822835344E-4</v>
      </c>
    </row>
    <row r="26" spans="1:11" s="95" customFormat="1" x14ac:dyDescent="0.2">
      <c r="A26" s="114"/>
      <c r="B26" s="210" t="s">
        <v>21</v>
      </c>
      <c r="C26" s="237">
        <v>149999999.82042646</v>
      </c>
      <c r="D26" s="237">
        <v>50000000</v>
      </c>
      <c r="E26" s="237">
        <v>50000000.122444674</v>
      </c>
      <c r="F26" s="237">
        <v>100000000.33</v>
      </c>
      <c r="G26" s="237">
        <v>50000000</v>
      </c>
      <c r="H26" s="237">
        <v>240123158.21305823</v>
      </c>
      <c r="I26" s="237">
        <v>640123158.48592937</v>
      </c>
      <c r="J26" s="295">
        <v>1</v>
      </c>
      <c r="K26" s="94"/>
    </row>
    <row r="27" spans="1:11" x14ac:dyDescent="0.2">
      <c r="C27" s="139"/>
      <c r="D27" s="139"/>
      <c r="E27" s="139"/>
      <c r="F27" s="139"/>
      <c r="G27" s="139"/>
      <c r="H27" s="139"/>
      <c r="I27" s="100"/>
    </row>
    <row r="28" spans="1:11" x14ac:dyDescent="0.2">
      <c r="B28" s="290"/>
      <c r="C28" s="148"/>
      <c r="D28" s="148"/>
      <c r="E28" s="148"/>
      <c r="F28" s="148"/>
      <c r="G28" s="148"/>
      <c r="H28" s="148"/>
      <c r="I28" s="148"/>
      <c r="J28" s="148"/>
    </row>
    <row r="29" spans="1:11" s="196" customFormat="1" x14ac:dyDescent="0.2">
      <c r="B29" s="291"/>
      <c r="C29" s="289"/>
      <c r="D29" s="289"/>
      <c r="E29" s="289"/>
      <c r="F29" s="289"/>
      <c r="G29" s="289"/>
      <c r="H29" s="289"/>
      <c r="I29" s="289"/>
      <c r="J29" s="289"/>
    </row>
    <row r="30" spans="1:11" x14ac:dyDescent="0.2">
      <c r="I30" s="100"/>
    </row>
    <row r="31" spans="1:11" x14ac:dyDescent="0.2">
      <c r="C31" s="322"/>
      <c r="D31" s="322"/>
      <c r="E31" s="322"/>
      <c r="F31" s="322"/>
      <c r="G31" s="322"/>
      <c r="H31" s="322"/>
      <c r="I31" s="322"/>
      <c r="J31" s="322"/>
    </row>
    <row r="32" spans="1:11" x14ac:dyDescent="0.2">
      <c r="C32" s="322"/>
      <c r="D32" s="322"/>
      <c r="E32" s="322"/>
      <c r="F32" s="322"/>
      <c r="G32" s="322"/>
      <c r="H32" s="322"/>
      <c r="I32" s="322"/>
      <c r="J32" s="322"/>
    </row>
    <row r="33" spans="3:10" x14ac:dyDescent="0.2">
      <c r="C33" s="322"/>
    </row>
    <row r="34" spans="3:10" x14ac:dyDescent="0.2">
      <c r="C34" s="404"/>
      <c r="D34" s="404"/>
      <c r="E34" s="404"/>
      <c r="F34" s="404"/>
      <c r="G34" s="404"/>
      <c r="H34" s="404"/>
      <c r="I34" s="404"/>
      <c r="J34" s="404"/>
    </row>
    <row r="35" spans="3:10" x14ac:dyDescent="0.2">
      <c r="C35" s="404"/>
      <c r="D35" s="404"/>
      <c r="E35" s="404"/>
      <c r="F35" s="404"/>
      <c r="G35" s="404"/>
      <c r="H35" s="404"/>
      <c r="I35" s="404"/>
      <c r="J35" s="404"/>
    </row>
    <row r="37" spans="3:10" x14ac:dyDescent="0.2">
      <c r="C37" s="404"/>
      <c r="D37" s="404"/>
      <c r="E37" s="404"/>
      <c r="F37" s="404"/>
      <c r="G37" s="404"/>
      <c r="H37" s="404"/>
      <c r="I37" s="404"/>
      <c r="J37" s="404"/>
    </row>
    <row r="38" spans="3:10" x14ac:dyDescent="0.2">
      <c r="C38" s="404"/>
      <c r="D38" s="404"/>
      <c r="E38" s="404"/>
      <c r="F38" s="404"/>
      <c r="G38" s="404"/>
      <c r="H38" s="404"/>
      <c r="I38" s="404"/>
      <c r="J38" s="404"/>
    </row>
  </sheetData>
  <mergeCells count="2">
    <mergeCell ref="A1:J1"/>
    <mergeCell ref="A2:J2"/>
  </mergeCells>
  <phoneticPr fontId="45" type="noConversion"/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9"/>
  <sheetViews>
    <sheetView showGridLines="0" zoomScaleNormal="100" workbookViewId="0">
      <selection activeCell="B38" sqref="B38"/>
    </sheetView>
  </sheetViews>
  <sheetFormatPr defaultColWidth="11.42578125" defaultRowHeight="26.25" customHeight="1" outlineLevelCol="1" x14ac:dyDescent="0.2"/>
  <cols>
    <col min="1" max="1" width="2.85546875" style="86" customWidth="1"/>
    <col min="2" max="2" width="4" style="86" customWidth="1"/>
    <col min="3" max="3" width="26" style="99" customWidth="1"/>
    <col min="4" max="9" width="11.85546875" style="99" customWidth="1" outlineLevel="1"/>
    <col min="10" max="10" width="11.85546875" style="99" customWidth="1"/>
    <col min="11" max="11" width="6" style="86" bestFit="1" customWidth="1"/>
    <col min="12" max="12" width="7.140625" style="86" customWidth="1"/>
    <col min="13" max="16384" width="11.42578125" style="86"/>
  </cols>
  <sheetData>
    <row r="1" spans="2:16" ht="27.75" customHeight="1" x14ac:dyDescent="0.2">
      <c r="B1" s="512" t="s">
        <v>385</v>
      </c>
      <c r="C1" s="512"/>
      <c r="D1" s="512"/>
      <c r="E1" s="512"/>
      <c r="F1" s="512"/>
      <c r="G1" s="512"/>
      <c r="H1" s="512"/>
      <c r="I1" s="512"/>
      <c r="J1" s="512"/>
      <c r="K1" s="512"/>
    </row>
    <row r="2" spans="2:16" ht="19.5" customHeight="1" x14ac:dyDescent="0.2">
      <c r="B2" s="513" t="s">
        <v>243</v>
      </c>
      <c r="C2" s="514"/>
      <c r="D2" s="514"/>
      <c r="E2" s="514"/>
      <c r="F2" s="514"/>
      <c r="G2" s="514"/>
      <c r="H2" s="514"/>
      <c r="I2" s="514"/>
      <c r="J2" s="514"/>
      <c r="K2" s="515"/>
    </row>
    <row r="3" spans="2:16" s="92" customFormat="1" ht="18" customHeight="1" x14ac:dyDescent="0.2">
      <c r="B3" s="239" t="s">
        <v>19</v>
      </c>
      <c r="C3" s="223" t="s">
        <v>64</v>
      </c>
      <c r="D3" s="223" t="s">
        <v>14</v>
      </c>
      <c r="E3" s="223" t="s">
        <v>97</v>
      </c>
      <c r="F3" s="223" t="s">
        <v>73</v>
      </c>
      <c r="G3" s="223" t="s">
        <v>98</v>
      </c>
      <c r="H3" s="223" t="s">
        <v>99</v>
      </c>
      <c r="I3" s="223" t="s">
        <v>60</v>
      </c>
      <c r="J3" s="239" t="s">
        <v>21</v>
      </c>
      <c r="K3" s="240" t="s">
        <v>5</v>
      </c>
    </row>
    <row r="4" spans="2:16" s="92" customFormat="1" ht="24" customHeight="1" x14ac:dyDescent="0.2">
      <c r="B4" s="119" t="s">
        <v>26</v>
      </c>
      <c r="C4" s="468" t="s">
        <v>84</v>
      </c>
      <c r="D4" s="241">
        <v>135851385.77877986</v>
      </c>
      <c r="E4" s="241">
        <v>48000000</v>
      </c>
      <c r="F4" s="241">
        <v>45000000</v>
      </c>
      <c r="G4" s="241">
        <v>98000000.329999998</v>
      </c>
      <c r="H4" s="241">
        <v>48000000</v>
      </c>
      <c r="I4" s="241">
        <v>238362754.85575867</v>
      </c>
      <c r="J4" s="241">
        <v>613214140.96453857</v>
      </c>
      <c r="K4" s="470">
        <v>0.95796274956675809</v>
      </c>
      <c r="L4" s="346"/>
    </row>
    <row r="5" spans="2:16" s="117" customFormat="1" ht="12" hidden="1" customHeight="1" x14ac:dyDescent="0.2">
      <c r="B5" s="119" t="s">
        <v>20</v>
      </c>
      <c r="C5" s="345" t="s">
        <v>241</v>
      </c>
      <c r="D5" s="241"/>
      <c r="E5" s="241"/>
      <c r="F5" s="241"/>
      <c r="G5" s="241"/>
      <c r="H5" s="241"/>
      <c r="I5" s="241"/>
      <c r="J5" s="241"/>
      <c r="K5" s="470"/>
      <c r="L5" s="116"/>
    </row>
    <row r="6" spans="2:16" s="117" customFormat="1" ht="12" hidden="1" customHeight="1" x14ac:dyDescent="0.2">
      <c r="B6" s="119" t="s">
        <v>61</v>
      </c>
      <c r="C6" s="345" t="s">
        <v>242</v>
      </c>
      <c r="D6" s="241"/>
      <c r="E6" s="241"/>
      <c r="F6" s="241"/>
      <c r="G6" s="241"/>
      <c r="H6" s="241"/>
      <c r="I6" s="241"/>
      <c r="J6" s="241"/>
      <c r="K6" s="470"/>
      <c r="L6" s="116"/>
    </row>
    <row r="7" spans="2:16" s="117" customFormat="1" ht="12" hidden="1" customHeight="1" x14ac:dyDescent="0.2">
      <c r="B7" s="119" t="s">
        <v>62</v>
      </c>
      <c r="C7" s="345" t="s">
        <v>335</v>
      </c>
      <c r="D7" s="241"/>
      <c r="E7" s="241"/>
      <c r="F7" s="241"/>
      <c r="G7" s="241"/>
      <c r="H7" s="241"/>
      <c r="I7" s="241"/>
      <c r="J7" s="241"/>
      <c r="K7" s="470"/>
      <c r="L7" s="116"/>
    </row>
    <row r="8" spans="2:16" s="92" customFormat="1" ht="23.25" customHeight="1" x14ac:dyDescent="0.2">
      <c r="B8" s="119" t="s">
        <v>22</v>
      </c>
      <c r="C8" s="468" t="s">
        <v>345</v>
      </c>
      <c r="D8" s="241">
        <v>7428730.5423731105</v>
      </c>
      <c r="E8" s="241">
        <v>0</v>
      </c>
      <c r="F8" s="241">
        <v>2141379.2987483833</v>
      </c>
      <c r="G8" s="241">
        <v>0</v>
      </c>
      <c r="H8" s="241">
        <v>0</v>
      </c>
      <c r="I8" s="241">
        <v>669907.68887850526</v>
      </c>
      <c r="J8" s="241">
        <v>10240017.530000001</v>
      </c>
      <c r="K8" s="470">
        <v>1.599694901559336E-2</v>
      </c>
      <c r="L8" s="346"/>
      <c r="M8" s="346"/>
      <c r="N8" s="346"/>
    </row>
    <row r="9" spans="2:16" s="92" customFormat="1" ht="23.25" customHeight="1" x14ac:dyDescent="0.2">
      <c r="B9" s="119">
        <v>3</v>
      </c>
      <c r="C9" s="468" t="s">
        <v>346</v>
      </c>
      <c r="D9" s="241">
        <v>2632032.657168217</v>
      </c>
      <c r="E9" s="241">
        <v>0</v>
      </c>
      <c r="F9" s="241">
        <v>858620.82369629072</v>
      </c>
      <c r="G9" s="241">
        <v>0</v>
      </c>
      <c r="H9" s="241">
        <v>0</v>
      </c>
      <c r="I9" s="241">
        <v>244345.51052631583</v>
      </c>
      <c r="J9" s="241">
        <v>3734999.9913908229</v>
      </c>
      <c r="K9" s="470">
        <v>5.8348146632050376E-3</v>
      </c>
      <c r="L9" s="346"/>
    </row>
    <row r="10" spans="2:16" s="92" customFormat="1" ht="22.5" customHeight="1" x14ac:dyDescent="0.2">
      <c r="B10" s="469">
        <v>4</v>
      </c>
      <c r="C10" s="142" t="s">
        <v>65</v>
      </c>
      <c r="D10" s="241">
        <v>4087850.8421052629</v>
      </c>
      <c r="E10" s="241">
        <v>2000000</v>
      </c>
      <c r="F10" s="241">
        <v>2000000</v>
      </c>
      <c r="G10" s="241">
        <v>2000000</v>
      </c>
      <c r="H10" s="241">
        <v>2000000</v>
      </c>
      <c r="I10" s="241">
        <v>846150.15789473685</v>
      </c>
      <c r="J10" s="241">
        <v>12934000</v>
      </c>
      <c r="K10" s="470">
        <v>2.0205486754443527E-2</v>
      </c>
      <c r="L10" s="346"/>
    </row>
    <row r="11" spans="2:16" s="95" customFormat="1" ht="14.25" customHeight="1" x14ac:dyDescent="0.2">
      <c r="B11" s="114"/>
      <c r="C11" s="115" t="s">
        <v>21</v>
      </c>
      <c r="D11" s="98">
        <v>149999999.82042646</v>
      </c>
      <c r="E11" s="98">
        <v>50000000</v>
      </c>
      <c r="F11" s="98">
        <v>50000000.122444674</v>
      </c>
      <c r="G11" s="98">
        <v>100000000.33</v>
      </c>
      <c r="H11" s="98">
        <v>50000000</v>
      </c>
      <c r="I11" s="98">
        <v>240123158.21305823</v>
      </c>
      <c r="J11" s="98">
        <v>640123158.48592937</v>
      </c>
      <c r="K11" s="238">
        <v>1</v>
      </c>
      <c r="L11" s="94"/>
    </row>
    <row r="12" spans="2:16" s="196" customFormat="1" ht="15.75" customHeight="1" x14ac:dyDescent="0.2">
      <c r="C12" s="197"/>
      <c r="D12" s="198"/>
      <c r="E12" s="199"/>
      <c r="F12" s="199"/>
      <c r="G12" s="199"/>
      <c r="H12" s="199"/>
      <c r="I12" s="199"/>
      <c r="J12" s="199"/>
      <c r="K12" s="200"/>
      <c r="N12" s="200"/>
      <c r="O12" s="200"/>
    </row>
    <row r="13" spans="2:16" s="146" customFormat="1" ht="15.75" customHeight="1" x14ac:dyDescent="0.2">
      <c r="C13" s="147"/>
      <c r="D13" s="148"/>
      <c r="E13" s="148"/>
      <c r="F13" s="148"/>
      <c r="G13" s="148"/>
      <c r="H13" s="148"/>
      <c r="I13" s="148"/>
      <c r="J13" s="148"/>
      <c r="K13" s="148"/>
      <c r="N13" s="195"/>
      <c r="O13" s="195"/>
      <c r="P13" s="202"/>
    </row>
    <row r="14" spans="2:16" s="146" customFormat="1" ht="12" customHeight="1" x14ac:dyDescent="0.2">
      <c r="C14" s="147"/>
      <c r="D14" s="148"/>
      <c r="E14" s="148"/>
      <c r="F14" s="148"/>
      <c r="G14" s="148"/>
      <c r="H14" s="148"/>
      <c r="I14" s="148"/>
      <c r="J14" s="148"/>
      <c r="K14" s="148"/>
      <c r="M14" s="202"/>
      <c r="N14" s="195"/>
      <c r="O14" s="195"/>
    </row>
    <row r="15" spans="2:16" s="146" customFormat="1" ht="12" customHeight="1" x14ac:dyDescent="0.2">
      <c r="C15" s="405"/>
      <c r="D15" s="406"/>
      <c r="E15" s="406"/>
      <c r="F15" s="406"/>
      <c r="G15" s="406"/>
      <c r="H15" s="406"/>
      <c r="I15" s="406"/>
      <c r="J15" s="406"/>
      <c r="K15" s="406"/>
      <c r="O15" s="195"/>
      <c r="P15" s="202"/>
    </row>
    <row r="16" spans="2:16" s="195" customFormat="1" ht="12" customHeight="1" x14ac:dyDescent="0.2">
      <c r="C16" s="147"/>
      <c r="D16" s="148"/>
      <c r="E16" s="148"/>
      <c r="F16" s="148"/>
      <c r="G16" s="148"/>
      <c r="H16" s="148"/>
      <c r="I16" s="148"/>
      <c r="J16" s="148"/>
      <c r="K16" s="148"/>
    </row>
    <row r="17" spans="3:11" s="195" customFormat="1" ht="12" customHeight="1" x14ac:dyDescent="0.2">
      <c r="C17" s="147"/>
      <c r="D17" s="148"/>
      <c r="E17" s="148"/>
      <c r="F17" s="148"/>
      <c r="G17" s="148"/>
      <c r="H17" s="148"/>
      <c r="I17" s="148"/>
      <c r="J17" s="148"/>
      <c r="K17" s="148"/>
    </row>
    <row r="18" spans="3:11" ht="12" customHeight="1" x14ac:dyDescent="0.2">
      <c r="C18" s="147"/>
      <c r="D18" s="404"/>
      <c r="E18" s="404"/>
      <c r="F18" s="404"/>
      <c r="G18" s="404"/>
      <c r="H18" s="404"/>
      <c r="I18" s="404"/>
      <c r="J18" s="404"/>
    </row>
    <row r="19" spans="3:11" ht="12" customHeight="1" x14ac:dyDescent="0.2">
      <c r="C19" s="405"/>
      <c r="D19" s="407"/>
      <c r="E19" s="407"/>
      <c r="F19" s="407"/>
      <c r="G19" s="407"/>
      <c r="H19" s="407"/>
      <c r="I19" s="407"/>
      <c r="J19" s="407"/>
    </row>
    <row r="20" spans="3:11" ht="12" customHeight="1" x14ac:dyDescent="0.2">
      <c r="D20" s="406"/>
      <c r="E20" s="406"/>
      <c r="F20" s="406"/>
      <c r="G20" s="406"/>
      <c r="H20" s="406"/>
      <c r="I20" s="406"/>
      <c r="J20" s="406"/>
    </row>
    <row r="21" spans="3:11" ht="12" customHeight="1" x14ac:dyDescent="0.2">
      <c r="D21" s="406"/>
      <c r="E21" s="406"/>
      <c r="F21" s="406"/>
      <c r="G21" s="406"/>
      <c r="H21" s="406"/>
      <c r="I21" s="406"/>
      <c r="J21" s="406"/>
    </row>
    <row r="22" spans="3:11" ht="13.5" customHeight="1" x14ac:dyDescent="0.2">
      <c r="C22" s="147"/>
      <c r="D22" s="408"/>
      <c r="E22" s="408"/>
      <c r="F22" s="408"/>
      <c r="G22" s="408"/>
      <c r="H22" s="408"/>
      <c r="I22" s="408"/>
      <c r="J22" s="408"/>
    </row>
    <row r="23" spans="3:11" ht="13.5" customHeight="1" x14ac:dyDescent="0.2">
      <c r="C23" s="405"/>
      <c r="D23" s="407"/>
      <c r="E23" s="407"/>
      <c r="F23" s="407"/>
      <c r="G23" s="407"/>
      <c r="H23" s="407"/>
      <c r="I23" s="407"/>
      <c r="J23" s="407"/>
    </row>
    <row r="24" spans="3:11" ht="13.5" customHeight="1" x14ac:dyDescent="0.2">
      <c r="D24" s="407"/>
      <c r="E24" s="407"/>
      <c r="F24" s="407"/>
      <c r="G24" s="407"/>
      <c r="H24" s="407"/>
      <c r="I24" s="407"/>
      <c r="J24" s="407"/>
    </row>
    <row r="25" spans="3:11" ht="13.5" customHeight="1" x14ac:dyDescent="0.2"/>
    <row r="26" spans="3:11" ht="13.5" customHeight="1" x14ac:dyDescent="0.2">
      <c r="D26" s="404"/>
      <c r="E26" s="404"/>
      <c r="F26" s="404"/>
      <c r="G26" s="404"/>
      <c r="H26" s="404"/>
      <c r="I26" s="404"/>
      <c r="J26" s="404"/>
    </row>
    <row r="27" spans="3:11" ht="13.5" customHeight="1" x14ac:dyDescent="0.2">
      <c r="C27" s="405"/>
      <c r="D27" s="407"/>
      <c r="E27" s="407"/>
      <c r="F27" s="407"/>
      <c r="G27" s="407"/>
      <c r="H27" s="407"/>
      <c r="I27" s="407"/>
      <c r="J27" s="407"/>
    </row>
    <row r="28" spans="3:11" ht="13.5" customHeight="1" x14ac:dyDescent="0.2">
      <c r="D28" s="407"/>
      <c r="E28" s="407"/>
      <c r="F28" s="407"/>
      <c r="G28" s="407"/>
      <c r="H28" s="407"/>
      <c r="I28" s="407"/>
      <c r="J28" s="407"/>
    </row>
    <row r="29" spans="3:11" ht="13.5" customHeight="1" x14ac:dyDescent="0.2"/>
  </sheetData>
  <mergeCells count="2">
    <mergeCell ref="B1:K1"/>
    <mergeCell ref="B2:K2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Normal="100" workbookViewId="0">
      <selection activeCell="B38" sqref="B38"/>
    </sheetView>
  </sheetViews>
  <sheetFormatPr defaultColWidth="11.42578125" defaultRowHeight="26.25" customHeight="1" x14ac:dyDescent="0.2"/>
  <cols>
    <col min="1" max="1" width="25.28515625" style="99" customWidth="1"/>
    <col min="2" max="8" width="13.140625" style="99" customWidth="1"/>
    <col min="9" max="9" width="6.5703125" style="86" customWidth="1"/>
    <col min="10" max="10" width="7.140625" style="86" customWidth="1"/>
    <col min="11" max="11" width="13.42578125" style="86" bestFit="1" customWidth="1"/>
    <col min="12" max="16384" width="11.42578125" style="86"/>
  </cols>
  <sheetData>
    <row r="1" spans="1:13" ht="18.75" customHeight="1" x14ac:dyDescent="0.2">
      <c r="A1" s="516" t="s">
        <v>344</v>
      </c>
      <c r="B1" s="516"/>
      <c r="C1" s="516"/>
      <c r="D1" s="516"/>
      <c r="E1" s="516"/>
      <c r="F1" s="516"/>
      <c r="G1" s="516"/>
      <c r="H1" s="516"/>
      <c r="I1" s="516"/>
    </row>
    <row r="2" spans="1:13" ht="15" customHeight="1" x14ac:dyDescent="0.2">
      <c r="A2" s="517" t="s">
        <v>387</v>
      </c>
      <c r="B2" s="518"/>
      <c r="C2" s="518"/>
      <c r="D2" s="518"/>
      <c r="E2" s="518"/>
      <c r="F2" s="518"/>
      <c r="G2" s="518"/>
      <c r="H2" s="518"/>
      <c r="I2" s="519"/>
    </row>
    <row r="3" spans="1:13" s="92" customFormat="1" ht="18" customHeight="1" x14ac:dyDescent="0.2">
      <c r="A3" s="447" t="s">
        <v>342</v>
      </c>
      <c r="B3" s="447" t="s">
        <v>14</v>
      </c>
      <c r="C3" s="447" t="s">
        <v>97</v>
      </c>
      <c r="D3" s="447" t="s">
        <v>73</v>
      </c>
      <c r="E3" s="447" t="s">
        <v>98</v>
      </c>
      <c r="F3" s="447" t="s">
        <v>99</v>
      </c>
      <c r="G3" s="447" t="s">
        <v>60</v>
      </c>
      <c r="H3" s="448" t="s">
        <v>21</v>
      </c>
      <c r="I3" s="449" t="s">
        <v>5</v>
      </c>
      <c r="K3" s="110"/>
    </row>
    <row r="4" spans="1:13" s="92" customFormat="1" ht="23.25" customHeight="1" x14ac:dyDescent="0.2">
      <c r="A4" s="434" t="s">
        <v>336</v>
      </c>
      <c r="B4" s="450">
        <v>4087850.8421052629</v>
      </c>
      <c r="C4" s="450">
        <v>2000000</v>
      </c>
      <c r="D4" s="450">
        <v>2000000</v>
      </c>
      <c r="E4" s="450">
        <v>2000000</v>
      </c>
      <c r="F4" s="450">
        <v>2000000</v>
      </c>
      <c r="G4" s="450">
        <v>846150.15789473685</v>
      </c>
      <c r="H4" s="441">
        <v>12934000</v>
      </c>
      <c r="I4" s="456">
        <v>2.0205486754443527E-2</v>
      </c>
      <c r="J4" s="346"/>
    </row>
    <row r="5" spans="1:13" s="117" customFormat="1" ht="12" customHeight="1" x14ac:dyDescent="0.2">
      <c r="A5" s="435" t="s">
        <v>337</v>
      </c>
      <c r="B5" s="451">
        <v>3200000</v>
      </c>
      <c r="C5" s="451">
        <v>2000000</v>
      </c>
      <c r="D5" s="451">
        <v>2000000</v>
      </c>
      <c r="E5" s="451">
        <v>2000000</v>
      </c>
      <c r="F5" s="451">
        <v>2000000</v>
      </c>
      <c r="G5" s="451">
        <v>784000</v>
      </c>
      <c r="H5" s="442">
        <v>11984000</v>
      </c>
      <c r="I5" s="457">
        <v>1.8721397345388219E-2</v>
      </c>
      <c r="J5" s="116"/>
    </row>
    <row r="6" spans="1:13" s="117" customFormat="1" ht="12" customHeight="1" x14ac:dyDescent="0.2">
      <c r="A6" s="435" t="s">
        <v>338</v>
      </c>
      <c r="B6" s="451">
        <v>887850.84210526315</v>
      </c>
      <c r="C6" s="451">
        <v>0</v>
      </c>
      <c r="D6" s="451">
        <v>0</v>
      </c>
      <c r="E6" s="451">
        <v>0</v>
      </c>
      <c r="F6" s="451">
        <v>0</v>
      </c>
      <c r="G6" s="451">
        <v>62150.157894736847</v>
      </c>
      <c r="H6" s="442">
        <v>950000</v>
      </c>
      <c r="I6" s="457">
        <v>1.4840894090553077E-3</v>
      </c>
      <c r="J6" s="116"/>
    </row>
    <row r="7" spans="1:13" s="117" customFormat="1" ht="12" customHeight="1" x14ac:dyDescent="0.2">
      <c r="A7" s="436"/>
      <c r="B7" s="452"/>
      <c r="C7" s="452"/>
      <c r="D7" s="452"/>
      <c r="E7" s="452"/>
      <c r="F7" s="452"/>
      <c r="G7" s="452"/>
      <c r="H7" s="443"/>
      <c r="I7" s="458"/>
      <c r="J7" s="116"/>
    </row>
    <row r="8" spans="1:13" s="92" customFormat="1" ht="12" customHeight="1" x14ac:dyDescent="0.2">
      <c r="A8" s="437" t="s">
        <v>339</v>
      </c>
      <c r="B8" s="453"/>
      <c r="C8" s="453"/>
      <c r="D8" s="453"/>
      <c r="E8" s="453"/>
      <c r="F8" s="453"/>
      <c r="G8" s="453"/>
      <c r="H8" s="444"/>
      <c r="I8" s="459"/>
      <c r="J8" s="346"/>
    </row>
    <row r="9" spans="1:13" s="92" customFormat="1" ht="27.75" customHeight="1" x14ac:dyDescent="0.2">
      <c r="A9" s="434" t="s">
        <v>84</v>
      </c>
      <c r="B9" s="450">
        <v>135851385.77877986</v>
      </c>
      <c r="C9" s="450">
        <v>48000000</v>
      </c>
      <c r="D9" s="450">
        <v>45000000</v>
      </c>
      <c r="E9" s="450">
        <v>98000000.329999998</v>
      </c>
      <c r="F9" s="450">
        <v>48000000</v>
      </c>
      <c r="G9" s="450">
        <v>238362754.85575867</v>
      </c>
      <c r="H9" s="441">
        <v>613214140.96453857</v>
      </c>
      <c r="I9" s="456">
        <v>0.95796274956675809</v>
      </c>
      <c r="J9" s="346"/>
    </row>
    <row r="10" spans="1:13" s="117" customFormat="1" ht="12" customHeight="1" x14ac:dyDescent="0.2">
      <c r="A10" s="435" t="s">
        <v>340</v>
      </c>
      <c r="B10" s="451">
        <v>112998515.5</v>
      </c>
      <c r="C10" s="451">
        <v>48000000</v>
      </c>
      <c r="D10" s="451">
        <v>45000000</v>
      </c>
      <c r="E10" s="451">
        <v>98000000.329999998</v>
      </c>
      <c r="F10" s="451">
        <v>48000000</v>
      </c>
      <c r="G10" s="451">
        <v>201903459.24827635</v>
      </c>
      <c r="H10" s="442">
        <v>553901975.07827652</v>
      </c>
      <c r="I10" s="457">
        <v>0.86530532091419698</v>
      </c>
      <c r="J10" s="116"/>
    </row>
    <row r="11" spans="1:13" s="117" customFormat="1" ht="12" customHeight="1" x14ac:dyDescent="0.2">
      <c r="A11" s="435" t="s">
        <v>341</v>
      </c>
      <c r="B11" s="451">
        <v>22852869.278779846</v>
      </c>
      <c r="C11" s="451">
        <v>0</v>
      </c>
      <c r="D11" s="451">
        <v>0</v>
      </c>
      <c r="E11" s="451">
        <v>0</v>
      </c>
      <c r="F11" s="451">
        <v>0</v>
      </c>
      <c r="G11" s="451">
        <v>21459295.607482258</v>
      </c>
      <c r="H11" s="442">
        <v>44312165.886262111</v>
      </c>
      <c r="I11" s="457">
        <v>6.9224437983266843E-2</v>
      </c>
      <c r="J11" s="116"/>
    </row>
    <row r="12" spans="1:13" s="117" customFormat="1" ht="12" customHeight="1" x14ac:dyDescent="0.2">
      <c r="A12" s="435" t="s">
        <v>347</v>
      </c>
      <c r="B12" s="451">
        <v>0</v>
      </c>
      <c r="C12" s="451">
        <v>0</v>
      </c>
      <c r="D12" s="451">
        <v>0</v>
      </c>
      <c r="E12" s="451">
        <v>0</v>
      </c>
      <c r="F12" s="451">
        <v>0</v>
      </c>
      <c r="G12" s="451">
        <v>15000000</v>
      </c>
      <c r="H12" s="442">
        <v>15000000</v>
      </c>
      <c r="I12" s="457">
        <v>2.3432990669294333E-2</v>
      </c>
      <c r="J12" s="116"/>
    </row>
    <row r="13" spans="1:13" s="117" customFormat="1" ht="12" customHeight="1" x14ac:dyDescent="0.2">
      <c r="A13" s="438"/>
      <c r="B13" s="451"/>
      <c r="C13" s="451"/>
      <c r="D13" s="451"/>
      <c r="E13" s="451"/>
      <c r="F13" s="451"/>
      <c r="G13" s="451"/>
      <c r="H13" s="442"/>
      <c r="I13" s="457"/>
      <c r="J13" s="116"/>
    </row>
    <row r="14" spans="1:13" s="92" customFormat="1" ht="23.25" customHeight="1" x14ac:dyDescent="0.2">
      <c r="A14" s="434" t="s">
        <v>345</v>
      </c>
      <c r="B14" s="450">
        <v>7428730.5423731105</v>
      </c>
      <c r="C14" s="450">
        <v>0</v>
      </c>
      <c r="D14" s="450">
        <v>2141379.2987483833</v>
      </c>
      <c r="E14" s="450">
        <v>0</v>
      </c>
      <c r="F14" s="450">
        <v>0</v>
      </c>
      <c r="G14" s="450">
        <v>669907.68887850526</v>
      </c>
      <c r="H14" s="441">
        <v>10240017.530000001</v>
      </c>
      <c r="I14" s="456">
        <v>1.599694901559336E-2</v>
      </c>
      <c r="J14" s="346"/>
      <c r="K14" s="347"/>
      <c r="L14" s="346"/>
      <c r="M14" s="346"/>
    </row>
    <row r="15" spans="1:13" s="92" customFormat="1" ht="14.25" customHeight="1" x14ac:dyDescent="0.2">
      <c r="A15" s="434"/>
      <c r="B15" s="450"/>
      <c r="C15" s="450"/>
      <c r="D15" s="450"/>
      <c r="E15" s="450"/>
      <c r="F15" s="450"/>
      <c r="G15" s="450"/>
      <c r="H15" s="441"/>
      <c r="I15" s="456"/>
      <c r="J15" s="346"/>
      <c r="K15" s="347"/>
      <c r="L15" s="346"/>
      <c r="M15" s="346"/>
    </row>
    <row r="16" spans="1:13" s="92" customFormat="1" ht="23.25" customHeight="1" x14ac:dyDescent="0.2">
      <c r="A16" s="434" t="s">
        <v>346</v>
      </c>
      <c r="B16" s="450">
        <v>2632032.657168217</v>
      </c>
      <c r="C16" s="450">
        <v>0</v>
      </c>
      <c r="D16" s="450">
        <v>858620.82369629072</v>
      </c>
      <c r="E16" s="450">
        <v>0</v>
      </c>
      <c r="F16" s="450">
        <v>0</v>
      </c>
      <c r="G16" s="450">
        <v>244345.51052631583</v>
      </c>
      <c r="H16" s="441">
        <v>3734999.9913908229</v>
      </c>
      <c r="I16" s="456">
        <v>5.8348146632050376E-3</v>
      </c>
      <c r="J16" s="346"/>
      <c r="K16" s="346"/>
    </row>
    <row r="17" spans="1:15" s="92" customFormat="1" ht="13.5" customHeight="1" x14ac:dyDescent="0.2">
      <c r="A17" s="439"/>
      <c r="B17" s="454"/>
      <c r="C17" s="454"/>
      <c r="D17" s="454"/>
      <c r="E17" s="454"/>
      <c r="F17" s="454"/>
      <c r="G17" s="454"/>
      <c r="H17" s="445"/>
      <c r="I17" s="460"/>
      <c r="J17" s="346"/>
      <c r="K17" s="346"/>
    </row>
    <row r="18" spans="1:15" s="92" customFormat="1" ht="14.25" customHeight="1" x14ac:dyDescent="0.2">
      <c r="A18" s="440" t="s">
        <v>343</v>
      </c>
      <c r="B18" s="455">
        <v>149999999.82042646</v>
      </c>
      <c r="C18" s="455">
        <v>50000000</v>
      </c>
      <c r="D18" s="455">
        <v>50000000.122444674</v>
      </c>
      <c r="E18" s="455">
        <v>100000000.33</v>
      </c>
      <c r="F18" s="455">
        <v>50000000</v>
      </c>
      <c r="G18" s="455">
        <v>240123158.21305823</v>
      </c>
      <c r="H18" s="446">
        <v>640123158.48592937</v>
      </c>
      <c r="I18" s="461">
        <v>1</v>
      </c>
      <c r="J18" s="346"/>
      <c r="K18" s="347"/>
      <c r="L18" s="346"/>
      <c r="M18" s="346"/>
    </row>
    <row r="19" spans="1:15" s="196" customFormat="1" ht="15.75" customHeight="1" x14ac:dyDescent="0.2">
      <c r="A19" s="197"/>
      <c r="B19" s="198"/>
      <c r="C19" s="199"/>
      <c r="D19" s="199"/>
      <c r="E19" s="199"/>
      <c r="F19" s="199"/>
      <c r="G19" s="199"/>
      <c r="H19" s="199"/>
      <c r="I19" s="200"/>
      <c r="K19" s="203"/>
      <c r="M19" s="200"/>
      <c r="N19" s="200"/>
    </row>
    <row r="20" spans="1:15" s="146" customFormat="1" ht="27" customHeight="1" x14ac:dyDescent="0.2">
      <c r="A20" s="520" t="s">
        <v>384</v>
      </c>
      <c r="B20" s="520"/>
      <c r="C20" s="520"/>
      <c r="D20" s="520"/>
      <c r="E20" s="520"/>
      <c r="F20" s="520"/>
      <c r="G20" s="520"/>
      <c r="H20" s="520"/>
      <c r="I20" s="520"/>
      <c r="K20" s="202"/>
      <c r="M20" s="195"/>
      <c r="N20" s="195"/>
      <c r="O20" s="202"/>
    </row>
    <row r="21" spans="1:15" s="146" customFormat="1" ht="15.75" customHeight="1" x14ac:dyDescent="0.2">
      <c r="A21" s="479"/>
      <c r="B21" s="479"/>
      <c r="C21" s="479"/>
      <c r="D21" s="479"/>
      <c r="E21" s="479"/>
      <c r="F21" s="479"/>
      <c r="G21" s="479"/>
      <c r="H21" s="479"/>
      <c r="I21" s="479"/>
      <c r="K21" s="195"/>
      <c r="L21" s="202"/>
      <c r="M21" s="195"/>
      <c r="N21" s="195"/>
    </row>
    <row r="22" spans="1:15" s="146" customFormat="1" ht="12" customHeight="1" x14ac:dyDescent="0.25">
      <c r="A22" s="497"/>
      <c r="B22" s="406"/>
      <c r="C22" s="406"/>
      <c r="D22" s="406"/>
      <c r="E22" s="406"/>
      <c r="F22" s="406"/>
      <c r="G22" s="406"/>
      <c r="H22" s="406"/>
      <c r="N22" s="195"/>
      <c r="O22" s="202"/>
    </row>
    <row r="23" spans="1:15" s="195" customFormat="1" ht="12" customHeight="1" x14ac:dyDescent="0.2">
      <c r="A23" s="147"/>
      <c r="B23" s="148"/>
      <c r="C23" s="148"/>
      <c r="D23" s="148"/>
      <c r="E23" s="148"/>
      <c r="F23" s="148"/>
      <c r="G23" s="148"/>
      <c r="H23" s="148"/>
    </row>
    <row r="24" spans="1:15" s="473" customFormat="1" ht="15.75" customHeight="1" x14ac:dyDescent="0.2">
      <c r="A24" s="471"/>
      <c r="B24" s="472"/>
      <c r="C24" s="472"/>
      <c r="D24" s="472"/>
      <c r="E24" s="472"/>
      <c r="F24" s="472"/>
      <c r="G24" s="472"/>
      <c r="H24" s="472"/>
    </row>
    <row r="25" spans="1:15" s="473" customFormat="1" ht="15.75" customHeight="1" x14ac:dyDescent="0.2">
      <c r="A25" s="421"/>
      <c r="B25" s="472"/>
      <c r="C25" s="472"/>
      <c r="D25" s="472"/>
      <c r="E25" s="472"/>
      <c r="F25" s="472"/>
      <c r="G25" s="472"/>
      <c r="H25" s="472"/>
    </row>
    <row r="26" spans="1:15" s="473" customFormat="1" ht="15.75" customHeight="1" x14ac:dyDescent="0.2">
      <c r="A26" s="471"/>
      <c r="B26" s="148"/>
      <c r="C26" s="148"/>
      <c r="D26" s="148"/>
      <c r="E26" s="148"/>
      <c r="F26" s="148"/>
      <c r="G26" s="148"/>
      <c r="H26" s="148"/>
    </row>
    <row r="27" spans="1:15" s="473" customFormat="1" ht="15.75" customHeight="1" x14ac:dyDescent="0.2">
      <c r="A27" s="471"/>
      <c r="B27" s="148"/>
      <c r="C27" s="148"/>
      <c r="D27" s="148"/>
      <c r="E27" s="148"/>
      <c r="F27" s="148"/>
      <c r="G27" s="148"/>
      <c r="H27" s="148"/>
    </row>
    <row r="28" spans="1:15" s="473" customFormat="1" ht="15.75" customHeight="1" x14ac:dyDescent="0.2">
      <c r="A28" s="471"/>
      <c r="B28" s="471"/>
      <c r="C28" s="471"/>
      <c r="D28" s="471"/>
      <c r="E28" s="471"/>
      <c r="F28" s="471"/>
      <c r="G28" s="471"/>
      <c r="H28" s="471"/>
    </row>
    <row r="29" spans="1:15" s="473" customFormat="1" ht="15.75" customHeight="1" x14ac:dyDescent="0.2">
      <c r="A29" s="471"/>
      <c r="B29" s="471"/>
      <c r="C29" s="471"/>
      <c r="D29" s="471"/>
      <c r="E29" s="471"/>
      <c r="F29" s="471"/>
      <c r="G29" s="471"/>
      <c r="H29" s="471"/>
    </row>
    <row r="30" spans="1:15" s="473" customFormat="1" ht="15.75" customHeight="1" x14ac:dyDescent="0.2">
      <c r="A30" s="471"/>
      <c r="B30" s="471"/>
      <c r="C30" s="471"/>
      <c r="D30" s="471"/>
      <c r="E30" s="471"/>
      <c r="F30" s="471"/>
      <c r="G30" s="471"/>
      <c r="H30" s="471"/>
    </row>
    <row r="31" spans="1:15" s="473" customFormat="1" ht="15.75" customHeight="1" x14ac:dyDescent="0.2">
      <c r="A31" s="471"/>
      <c r="B31" s="471"/>
      <c r="C31" s="471"/>
      <c r="D31" s="471"/>
      <c r="E31" s="471"/>
      <c r="F31" s="471"/>
      <c r="G31" s="471"/>
      <c r="H31" s="471"/>
    </row>
    <row r="32" spans="1:15" s="473" customFormat="1" ht="15.75" customHeight="1" x14ac:dyDescent="0.2">
      <c r="A32" s="471"/>
      <c r="B32" s="471"/>
      <c r="C32" s="471"/>
      <c r="D32" s="471"/>
      <c r="E32" s="471"/>
      <c r="F32" s="471"/>
      <c r="G32" s="471"/>
      <c r="H32" s="471"/>
    </row>
    <row r="33" spans="1:8" s="473" customFormat="1" ht="15.75" customHeight="1" x14ac:dyDescent="0.2">
      <c r="A33" s="471"/>
      <c r="B33" s="471"/>
      <c r="C33" s="471"/>
      <c r="D33" s="471"/>
      <c r="E33" s="471"/>
      <c r="F33" s="471"/>
      <c r="G33" s="471"/>
      <c r="H33" s="471"/>
    </row>
    <row r="34" spans="1:8" ht="15.75" customHeight="1" x14ac:dyDescent="0.2"/>
    <row r="35" spans="1:8" ht="15.75" customHeight="1" x14ac:dyDescent="0.2">
      <c r="B35" s="322"/>
      <c r="C35" s="322"/>
      <c r="D35" s="322"/>
      <c r="E35" s="322"/>
      <c r="F35" s="322"/>
      <c r="G35" s="322"/>
      <c r="H35" s="322"/>
    </row>
    <row r="36" spans="1:8" ht="15.75" customHeight="1" x14ac:dyDescent="0.2">
      <c r="B36" s="404"/>
      <c r="C36" s="404"/>
      <c r="D36" s="404"/>
      <c r="E36" s="404"/>
      <c r="F36" s="404"/>
      <c r="G36" s="404"/>
      <c r="H36" s="404"/>
    </row>
    <row r="37" spans="1:8" ht="15.75" customHeight="1" x14ac:dyDescent="0.2">
      <c r="B37" s="404"/>
      <c r="C37" s="404"/>
      <c r="D37" s="404"/>
      <c r="E37" s="404"/>
      <c r="F37" s="404"/>
      <c r="G37" s="404"/>
      <c r="H37" s="404"/>
    </row>
  </sheetData>
  <mergeCells count="3">
    <mergeCell ref="A1:I1"/>
    <mergeCell ref="A2:I2"/>
    <mergeCell ref="A20:I20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zoomScale="110" zoomScaleNormal="110" workbookViewId="0">
      <selection activeCell="B38" sqref="B38"/>
    </sheetView>
  </sheetViews>
  <sheetFormatPr defaultColWidth="11.42578125" defaultRowHeight="12.75" outlineLevelRow="1" x14ac:dyDescent="0.2"/>
  <cols>
    <col min="1" max="1" width="14.28515625" customWidth="1"/>
    <col min="2" max="2" width="11.140625" customWidth="1"/>
    <col min="3" max="3" width="12.42578125" customWidth="1"/>
    <col min="4" max="6" width="13" customWidth="1"/>
    <col min="7" max="7" width="11" customWidth="1"/>
    <col min="8" max="8" width="12.28515625" customWidth="1"/>
    <col min="9" max="9" width="10.28515625" bestFit="1" customWidth="1"/>
    <col min="10" max="10" width="13.140625" bestFit="1" customWidth="1"/>
  </cols>
  <sheetData>
    <row r="1" spans="1:11" ht="16.5" customHeight="1" x14ac:dyDescent="0.2">
      <c r="A1" s="525" t="s">
        <v>7</v>
      </c>
      <c r="B1" s="525"/>
      <c r="C1" s="525"/>
      <c r="D1" s="525"/>
      <c r="E1" s="525"/>
      <c r="F1" s="525"/>
      <c r="G1" s="525"/>
      <c r="H1" s="525"/>
      <c r="I1" s="525"/>
    </row>
    <row r="2" spans="1:11" x14ac:dyDescent="0.2">
      <c r="A2" s="526" t="s">
        <v>48</v>
      </c>
      <c r="B2" s="526"/>
      <c r="C2" s="526"/>
      <c r="D2" s="526"/>
      <c r="E2" s="526"/>
      <c r="F2" s="526"/>
      <c r="G2" s="526"/>
      <c r="H2" s="526"/>
      <c r="I2" s="526"/>
    </row>
    <row r="3" spans="1:11" ht="6" customHeight="1" x14ac:dyDescent="0.2">
      <c r="A3" s="4"/>
      <c r="B3" s="5"/>
      <c r="C3" s="5"/>
      <c r="D3" s="5"/>
      <c r="E3" s="5"/>
      <c r="F3" s="5"/>
      <c r="G3" s="5"/>
      <c r="H3" s="5"/>
      <c r="I3" s="1"/>
    </row>
    <row r="4" spans="1:11" s="9" customFormat="1" ht="14.25" customHeight="1" x14ac:dyDescent="0.2">
      <c r="A4" s="11" t="s">
        <v>8</v>
      </c>
      <c r="C4" s="527" t="s">
        <v>385</v>
      </c>
      <c r="D4" s="527"/>
      <c r="E4" s="527"/>
      <c r="F4" s="527"/>
      <c r="G4" s="527"/>
      <c r="H4" s="527"/>
      <c r="I4" s="527"/>
    </row>
    <row r="5" spans="1:11" x14ac:dyDescent="0.2">
      <c r="A5" s="2" t="s">
        <v>9</v>
      </c>
      <c r="B5" s="85"/>
      <c r="C5" s="104" t="s">
        <v>369</v>
      </c>
      <c r="D5" s="3"/>
      <c r="E5" s="3"/>
      <c r="F5" s="3"/>
      <c r="G5" s="3"/>
      <c r="H5" s="3"/>
      <c r="I5" s="1"/>
    </row>
    <row r="6" spans="1:11" x14ac:dyDescent="0.2">
      <c r="A6" s="6"/>
      <c r="B6" s="6"/>
      <c r="C6" s="6"/>
      <c r="D6" s="6"/>
      <c r="E6" s="6"/>
      <c r="F6" s="6"/>
      <c r="G6" s="6"/>
      <c r="H6" s="6"/>
      <c r="I6" s="6"/>
    </row>
    <row r="7" spans="1:11" x14ac:dyDescent="0.2">
      <c r="A7" s="521" t="s">
        <v>111</v>
      </c>
      <c r="B7" s="521" t="s">
        <v>10</v>
      </c>
      <c r="C7" s="521" t="s">
        <v>11</v>
      </c>
      <c r="D7" s="521" t="s">
        <v>12</v>
      </c>
      <c r="E7" s="521" t="s">
        <v>13</v>
      </c>
      <c r="F7" s="521" t="s">
        <v>55</v>
      </c>
      <c r="G7" s="521" t="s">
        <v>246</v>
      </c>
      <c r="H7" s="521" t="s">
        <v>6</v>
      </c>
      <c r="I7" s="521" t="s">
        <v>5</v>
      </c>
    </row>
    <row r="8" spans="1:11" x14ac:dyDescent="0.2">
      <c r="A8" s="523"/>
      <c r="B8" s="522"/>
      <c r="C8" s="522"/>
      <c r="D8" s="522"/>
      <c r="E8" s="522"/>
      <c r="F8" s="522"/>
      <c r="G8" s="522"/>
      <c r="H8" s="523"/>
      <c r="I8" s="523"/>
    </row>
    <row r="9" spans="1:11" x14ac:dyDescent="0.2">
      <c r="A9" s="7" t="s">
        <v>14</v>
      </c>
      <c r="B9" s="101">
        <v>2840990.4844617033</v>
      </c>
      <c r="C9" s="101">
        <v>10087591.777520614</v>
      </c>
      <c r="D9" s="101">
        <v>37084707.117678866</v>
      </c>
      <c r="E9" s="101">
        <v>45354740.420985609</v>
      </c>
      <c r="F9" s="101">
        <v>42036874.204408787</v>
      </c>
      <c r="G9" s="101">
        <v>12595095.534652071</v>
      </c>
      <c r="H9" s="489">
        <v>149999999.53970766</v>
      </c>
      <c r="I9" s="475">
        <v>0.23432990564320794</v>
      </c>
      <c r="J9" s="503"/>
      <c r="K9" s="476"/>
    </row>
    <row r="10" spans="1:11" outlineLevel="1" x14ac:dyDescent="0.2">
      <c r="A10" s="149" t="s">
        <v>97</v>
      </c>
      <c r="B10" s="102">
        <v>0</v>
      </c>
      <c r="C10" s="102">
        <v>5199999.8440707615</v>
      </c>
      <c r="D10" s="102">
        <v>14799999.532212283</v>
      </c>
      <c r="E10" s="102">
        <v>14799999.532212282</v>
      </c>
      <c r="F10" s="102">
        <v>14799999.532212282</v>
      </c>
      <c r="G10" s="102">
        <v>400002</v>
      </c>
      <c r="H10" s="490">
        <v>50000000.440707609</v>
      </c>
      <c r="I10" s="475">
        <v>7.81099694758986E-2</v>
      </c>
      <c r="J10" s="503"/>
      <c r="K10" s="476"/>
    </row>
    <row r="11" spans="1:11" outlineLevel="1" x14ac:dyDescent="0.2">
      <c r="A11" s="91" t="s">
        <v>73</v>
      </c>
      <c r="B11" s="101">
        <v>335733.33333333331</v>
      </c>
      <c r="C11" s="101">
        <v>2177944.252281805</v>
      </c>
      <c r="D11" s="101">
        <v>11430212.868783871</v>
      </c>
      <c r="E11" s="101">
        <v>15600986.449513387</v>
      </c>
      <c r="F11" s="101">
        <v>16861394.297803205</v>
      </c>
      <c r="G11" s="101">
        <v>3593729.0722401408</v>
      </c>
      <c r="H11" s="489">
        <v>50000000.27395574</v>
      </c>
      <c r="I11" s="475">
        <v>7.8109969215398936E-2</v>
      </c>
      <c r="J11" s="503"/>
      <c r="K11" s="476"/>
    </row>
    <row r="12" spans="1:11" outlineLevel="1" x14ac:dyDescent="0.2">
      <c r="A12" s="149" t="s">
        <v>98</v>
      </c>
      <c r="B12" s="102">
        <v>333333.33333333331</v>
      </c>
      <c r="C12" s="102">
        <v>3780094.303325342</v>
      </c>
      <c r="D12" s="102">
        <v>23894594.507928479</v>
      </c>
      <c r="E12" s="102">
        <v>36767771.459593818</v>
      </c>
      <c r="F12" s="102">
        <v>30365089.923403151</v>
      </c>
      <c r="G12" s="102">
        <v>4859116.7740938067</v>
      </c>
      <c r="H12" s="490">
        <v>100000000.30167791</v>
      </c>
      <c r="I12" s="475">
        <v>0.15621993804613193</v>
      </c>
      <c r="J12" s="503"/>
      <c r="K12" s="476"/>
    </row>
    <row r="13" spans="1:11" outlineLevel="1" x14ac:dyDescent="0.2">
      <c r="A13" s="149" t="s">
        <v>99</v>
      </c>
      <c r="B13" s="102">
        <v>333333.33333333331</v>
      </c>
      <c r="C13" s="102">
        <v>4889695.7148252791</v>
      </c>
      <c r="D13" s="102">
        <v>15878805.954099847</v>
      </c>
      <c r="E13" s="102">
        <v>19658065.106081959</v>
      </c>
      <c r="F13" s="102">
        <v>8767960.8378640916</v>
      </c>
      <c r="G13" s="102">
        <v>472139.43361660151</v>
      </c>
      <c r="H13" s="490">
        <v>50000000.379821107</v>
      </c>
      <c r="I13" s="475">
        <v>7.8109969380781741E-2</v>
      </c>
      <c r="J13" s="503"/>
      <c r="K13" s="476"/>
    </row>
    <row r="14" spans="1:11" outlineLevel="1" x14ac:dyDescent="0.2">
      <c r="A14" s="149" t="s">
        <v>60</v>
      </c>
      <c r="B14" s="102">
        <v>2278485.7708311751</v>
      </c>
      <c r="C14" s="102">
        <v>9682665.7439266518</v>
      </c>
      <c r="D14" s="102">
        <v>57814834.38841863</v>
      </c>
      <c r="E14" s="102">
        <v>75423958.89761436</v>
      </c>
      <c r="F14" s="102">
        <v>61233105.968360513</v>
      </c>
      <c r="G14" s="499">
        <v>33690107.684196822</v>
      </c>
      <c r="H14" s="490">
        <v>240123158.45334816</v>
      </c>
      <c r="I14" s="475">
        <v>0.37512024823858081</v>
      </c>
      <c r="J14" s="503"/>
      <c r="K14" s="476"/>
    </row>
    <row r="15" spans="1:11" x14ac:dyDescent="0.2">
      <c r="A15" s="51" t="s">
        <v>6</v>
      </c>
      <c r="B15" s="103">
        <v>6121876.2552928794</v>
      </c>
      <c r="C15" s="103">
        <v>35817991.635950454</v>
      </c>
      <c r="D15" s="103">
        <v>160903154.36912197</v>
      </c>
      <c r="E15" s="103">
        <v>207605521.86600143</v>
      </c>
      <c r="F15" s="103">
        <v>174064424.76405203</v>
      </c>
      <c r="G15" s="103">
        <v>55610190.498799443</v>
      </c>
      <c r="H15" s="103">
        <v>640123159.38921821</v>
      </c>
      <c r="I15" s="156">
        <v>1</v>
      </c>
      <c r="J15" s="477"/>
      <c r="K15" s="476"/>
    </row>
    <row r="16" spans="1:11" x14ac:dyDescent="0.2">
      <c r="A16" s="52" t="s">
        <v>5</v>
      </c>
      <c r="B16" s="474">
        <v>9.5635912644281562E-3</v>
      </c>
      <c r="C16" s="474">
        <v>5.5954844174247113E-2</v>
      </c>
      <c r="D16" s="474">
        <v>0.25136280731140831</v>
      </c>
      <c r="E16" s="474">
        <v>0.32432121666101088</v>
      </c>
      <c r="F16" s="474">
        <v>0.27192333570642541</v>
      </c>
      <c r="G16" s="474">
        <v>8.6874204882480155E-2</v>
      </c>
      <c r="H16" s="491">
        <v>1</v>
      </c>
      <c r="I16" s="50"/>
    </row>
    <row r="17" spans="1:10" x14ac:dyDescent="0.2">
      <c r="B17" s="326"/>
      <c r="C17" s="326"/>
      <c r="D17" s="326"/>
      <c r="E17" s="326"/>
      <c r="F17" s="326"/>
      <c r="G17" s="326"/>
      <c r="H17" s="326"/>
    </row>
    <row r="18" spans="1:10" x14ac:dyDescent="0.2">
      <c r="B18" s="326"/>
      <c r="C18" s="326"/>
      <c r="D18" s="326"/>
      <c r="E18" s="326"/>
      <c r="F18" s="326"/>
      <c r="G18" s="326"/>
      <c r="H18" s="500"/>
    </row>
    <row r="19" spans="1:10" x14ac:dyDescent="0.2">
      <c r="A19" s="524" t="s">
        <v>368</v>
      </c>
      <c r="B19" s="524"/>
      <c r="C19" s="524"/>
      <c r="D19" s="524"/>
      <c r="E19" s="524"/>
      <c r="F19" s="524"/>
      <c r="G19" s="524"/>
      <c r="H19" s="524"/>
    </row>
    <row r="20" spans="1:10" x14ac:dyDescent="0.2">
      <c r="A20" s="521" t="s">
        <v>111</v>
      </c>
      <c r="B20" s="521" t="s">
        <v>10</v>
      </c>
      <c r="C20" s="521" t="s">
        <v>11</v>
      </c>
      <c r="D20" s="521" t="s">
        <v>12</v>
      </c>
      <c r="E20" s="521" t="s">
        <v>13</v>
      </c>
      <c r="F20" s="521" t="s">
        <v>55</v>
      </c>
      <c r="G20" s="521" t="s">
        <v>246</v>
      </c>
      <c r="H20" s="521" t="s">
        <v>6</v>
      </c>
    </row>
    <row r="21" spans="1:10" x14ac:dyDescent="0.2">
      <c r="A21" s="523"/>
      <c r="B21" s="522"/>
      <c r="C21" s="522"/>
      <c r="D21" s="522"/>
      <c r="E21" s="522"/>
      <c r="F21" s="522"/>
      <c r="G21" s="522"/>
      <c r="H21" s="523"/>
    </row>
    <row r="22" spans="1:10" x14ac:dyDescent="0.2">
      <c r="A22" s="7" t="s">
        <v>14</v>
      </c>
      <c r="B22" s="101">
        <v>2840990.4844617033</v>
      </c>
      <c r="C22" s="101">
        <v>10087591.777520614</v>
      </c>
      <c r="D22" s="101">
        <v>37084707.117678866</v>
      </c>
      <c r="E22" s="101">
        <v>45354740.420985609</v>
      </c>
      <c r="F22" s="101">
        <v>42036874.204408787</v>
      </c>
      <c r="G22" s="101">
        <v>12595095.534652071</v>
      </c>
      <c r="H22" s="489">
        <v>149999999.53970766</v>
      </c>
    </row>
    <row r="23" spans="1:10" x14ac:dyDescent="0.2">
      <c r="A23" s="52" t="s">
        <v>5</v>
      </c>
      <c r="B23" s="505">
        <v>1.8939936621197407E-2</v>
      </c>
      <c r="C23" s="505">
        <v>6.7250612056503706E-2</v>
      </c>
      <c r="D23" s="505">
        <v>0.24723138154318383</v>
      </c>
      <c r="E23" s="505">
        <v>0.30236493706774581</v>
      </c>
      <c r="F23" s="505">
        <v>0.28024582888935862</v>
      </c>
      <c r="G23" s="505">
        <v>8.3967303822010522E-2</v>
      </c>
      <c r="H23" s="491">
        <v>1</v>
      </c>
    </row>
    <row r="24" spans="1:10" x14ac:dyDescent="0.2">
      <c r="I24" s="10"/>
    </row>
    <row r="25" spans="1:10" x14ac:dyDescent="0.2">
      <c r="I25" s="10"/>
    </row>
    <row r="26" spans="1:10" x14ac:dyDescent="0.2">
      <c r="A26" s="521" t="s">
        <v>111</v>
      </c>
      <c r="B26" s="521" t="s">
        <v>10</v>
      </c>
      <c r="C26" s="521" t="s">
        <v>11</v>
      </c>
      <c r="D26" s="521" t="s">
        <v>12</v>
      </c>
      <c r="E26" s="521" t="s">
        <v>13</v>
      </c>
      <c r="F26" s="521" t="s">
        <v>55</v>
      </c>
      <c r="G26" s="521" t="s">
        <v>246</v>
      </c>
      <c r="H26" s="521" t="s">
        <v>6</v>
      </c>
    </row>
    <row r="27" spans="1:10" x14ac:dyDescent="0.2">
      <c r="A27" s="523"/>
      <c r="B27" s="522"/>
      <c r="C27" s="522"/>
      <c r="D27" s="522"/>
      <c r="E27" s="522"/>
      <c r="F27" s="522"/>
      <c r="G27" s="522"/>
      <c r="H27" s="523"/>
    </row>
    <row r="28" spans="1:10" x14ac:dyDescent="0.2">
      <c r="A28" s="7" t="s">
        <v>14</v>
      </c>
      <c r="B28" s="101">
        <v>2840990.4844617033</v>
      </c>
      <c r="C28" s="101">
        <v>10087591.777520614</v>
      </c>
      <c r="D28" s="101">
        <v>37084707.117678866</v>
      </c>
      <c r="E28" s="101">
        <v>45354740.420985609</v>
      </c>
      <c r="F28" s="101">
        <v>42036874.204408787</v>
      </c>
      <c r="G28" s="101">
        <v>12595095.534652071</v>
      </c>
      <c r="H28" s="101">
        <v>149999999.53970766</v>
      </c>
    </row>
    <row r="29" spans="1:10" s="9" customFormat="1" ht="25.5" x14ac:dyDescent="0.2">
      <c r="A29" s="495" t="s">
        <v>370</v>
      </c>
      <c r="B29" s="496">
        <v>1002400</v>
      </c>
      <c r="C29" s="496">
        <v>16047734.114503186</v>
      </c>
      <c r="D29" s="496">
        <v>66003612.863024488</v>
      </c>
      <c r="E29" s="496">
        <v>86826822.547401458</v>
      </c>
      <c r="F29" s="496">
        <v>70794444.591282725</v>
      </c>
      <c r="G29" s="496">
        <v>9324987.279950548</v>
      </c>
      <c r="H29" s="496">
        <v>250000001.39616239</v>
      </c>
      <c r="I29" s="38"/>
      <c r="J29" s="476"/>
    </row>
    <row r="30" spans="1:10" x14ac:dyDescent="0.2">
      <c r="A30" s="493" t="s">
        <v>60</v>
      </c>
      <c r="B30" s="492">
        <v>2278485.7708311751</v>
      </c>
      <c r="C30" s="492">
        <v>9682665.7439266518</v>
      </c>
      <c r="D30" s="492">
        <v>57814834.38841863</v>
      </c>
      <c r="E30" s="492">
        <v>75423958.89761436</v>
      </c>
      <c r="F30" s="492">
        <v>61233105.968360513</v>
      </c>
      <c r="G30" s="498">
        <v>33690107.684196822</v>
      </c>
      <c r="H30" s="492">
        <v>240123158.45334816</v>
      </c>
      <c r="I30" s="477"/>
      <c r="J30" s="476"/>
    </row>
    <row r="31" spans="1:10" s="12" customFormat="1" x14ac:dyDescent="0.2">
      <c r="A31" s="51" t="s">
        <v>6</v>
      </c>
      <c r="B31" s="494">
        <v>6121876.2552928794</v>
      </c>
      <c r="C31" s="494">
        <v>35817991.635950454</v>
      </c>
      <c r="D31" s="494">
        <v>160903154.36912197</v>
      </c>
      <c r="E31" s="494">
        <v>207605521.86600143</v>
      </c>
      <c r="F31" s="494">
        <v>174064424.76405203</v>
      </c>
      <c r="G31" s="494">
        <v>55610190.498799443</v>
      </c>
      <c r="H31" s="494">
        <v>640123159.38921821</v>
      </c>
      <c r="J31" s="476"/>
    </row>
    <row r="32" spans="1:10" x14ac:dyDescent="0.2">
      <c r="A32" s="52" t="s">
        <v>5</v>
      </c>
      <c r="B32" s="505">
        <v>9.5635912644281562E-3</v>
      </c>
      <c r="C32" s="505">
        <v>5.5954844174247113E-2</v>
      </c>
      <c r="D32" s="505">
        <v>0.25136280731140831</v>
      </c>
      <c r="E32" s="505">
        <v>0.32432121666101088</v>
      </c>
      <c r="F32" s="505">
        <v>0.27192333570642541</v>
      </c>
      <c r="G32" s="505">
        <v>8.6874204882480155E-2</v>
      </c>
      <c r="H32" s="491">
        <v>1</v>
      </c>
    </row>
    <row r="34" spans="1:8" x14ac:dyDescent="0.2">
      <c r="A34" s="528" t="s">
        <v>391</v>
      </c>
      <c r="B34" s="528"/>
      <c r="C34" s="528"/>
      <c r="D34" s="528"/>
      <c r="E34" s="528"/>
      <c r="F34" s="528"/>
      <c r="G34" s="528"/>
      <c r="H34" s="528"/>
    </row>
    <row r="35" spans="1:8" x14ac:dyDescent="0.2">
      <c r="A35" s="521" t="s">
        <v>111</v>
      </c>
      <c r="B35" s="521" t="s">
        <v>10</v>
      </c>
      <c r="C35" s="521" t="s">
        <v>11</v>
      </c>
      <c r="D35" s="521" t="s">
        <v>12</v>
      </c>
      <c r="E35" s="521" t="s">
        <v>13</v>
      </c>
      <c r="F35" s="521" t="s">
        <v>55</v>
      </c>
      <c r="G35" s="521" t="s">
        <v>246</v>
      </c>
      <c r="H35" s="521" t="s">
        <v>6</v>
      </c>
    </row>
    <row r="36" spans="1:8" x14ac:dyDescent="0.2">
      <c r="A36" s="523"/>
      <c r="B36" s="522"/>
      <c r="C36" s="522"/>
      <c r="D36" s="522"/>
      <c r="E36" s="522"/>
      <c r="F36" s="522"/>
      <c r="G36" s="522"/>
      <c r="H36" s="523"/>
    </row>
    <row r="37" spans="1:8" x14ac:dyDescent="0.2">
      <c r="A37" s="506" t="s">
        <v>14</v>
      </c>
      <c r="B37" s="101">
        <v>2840990</v>
      </c>
      <c r="C37" s="101">
        <v>10087592</v>
      </c>
      <c r="D37" s="101">
        <v>37084707</v>
      </c>
      <c r="E37" s="101">
        <v>45354740</v>
      </c>
      <c r="F37" s="101">
        <v>42036874</v>
      </c>
      <c r="G37" s="101">
        <v>12595097</v>
      </c>
      <c r="H37" s="101">
        <v>150000000</v>
      </c>
    </row>
    <row r="38" spans="1:8" ht="25.5" x14ac:dyDescent="0.2">
      <c r="A38" s="507" t="s">
        <v>370</v>
      </c>
      <c r="B38" s="492">
        <v>1002400</v>
      </c>
      <c r="C38" s="492">
        <v>16047734</v>
      </c>
      <c r="D38" s="492">
        <v>66003612</v>
      </c>
      <c r="E38" s="492">
        <v>86826822</v>
      </c>
      <c r="F38" s="492">
        <v>70794445</v>
      </c>
      <c r="G38" s="492">
        <v>9324987</v>
      </c>
      <c r="H38" s="101">
        <v>250000000</v>
      </c>
    </row>
    <row r="39" spans="1:8" x14ac:dyDescent="0.2">
      <c r="A39" s="508" t="s">
        <v>60</v>
      </c>
      <c r="B39" s="492">
        <v>2278485</v>
      </c>
      <c r="C39" s="492">
        <v>9682666</v>
      </c>
      <c r="D39" s="492">
        <v>57814834</v>
      </c>
      <c r="E39" s="492">
        <v>75423959</v>
      </c>
      <c r="F39" s="492">
        <v>61233106</v>
      </c>
      <c r="G39" s="498">
        <v>33690108</v>
      </c>
      <c r="H39" s="101">
        <v>240123158</v>
      </c>
    </row>
    <row r="40" spans="1:8" x14ac:dyDescent="0.2">
      <c r="A40" s="509" t="s">
        <v>6</v>
      </c>
      <c r="B40" s="494">
        <v>6121875</v>
      </c>
      <c r="C40" s="494">
        <v>35817992</v>
      </c>
      <c r="D40" s="494">
        <v>160903153</v>
      </c>
      <c r="E40" s="494">
        <v>207605521</v>
      </c>
      <c r="F40" s="494">
        <v>174064425</v>
      </c>
      <c r="G40" s="494">
        <v>55610192</v>
      </c>
      <c r="H40" s="489">
        <v>640123158</v>
      </c>
    </row>
    <row r="41" spans="1:8" x14ac:dyDescent="0.2">
      <c r="A41" s="52" t="s">
        <v>5</v>
      </c>
      <c r="B41" s="505">
        <v>9.5635893241656483E-3</v>
      </c>
      <c r="C41" s="505">
        <v>5.5954844864400298E-2</v>
      </c>
      <c r="D41" s="505">
        <v>0.25136280571808339</v>
      </c>
      <c r="E41" s="505">
        <v>0.32432121601199748</v>
      </c>
      <c r="F41" s="505">
        <v>0.27192333666516094</v>
      </c>
      <c r="G41" s="505">
        <v>8.6874207416192242E-2</v>
      </c>
      <c r="H41" s="491">
        <v>1.0000000000000002</v>
      </c>
    </row>
  </sheetData>
  <mergeCells count="38">
    <mergeCell ref="F35:F36"/>
    <mergeCell ref="G35:G36"/>
    <mergeCell ref="H35:H36"/>
    <mergeCell ref="A34:H34"/>
    <mergeCell ref="A35:A36"/>
    <mergeCell ref="B35:B36"/>
    <mergeCell ref="C35:C36"/>
    <mergeCell ref="D35:D36"/>
    <mergeCell ref="E35:E36"/>
    <mergeCell ref="E20:E21"/>
    <mergeCell ref="G7:G8"/>
    <mergeCell ref="A1:I1"/>
    <mergeCell ref="A2:I2"/>
    <mergeCell ref="A7:A8"/>
    <mergeCell ref="H7:H8"/>
    <mergeCell ref="I7:I8"/>
    <mergeCell ref="C4:I4"/>
    <mergeCell ref="B7:B8"/>
    <mergeCell ref="C7:C8"/>
    <mergeCell ref="D7:D8"/>
    <mergeCell ref="E7:E8"/>
    <mergeCell ref="F7:F8"/>
    <mergeCell ref="F26:F27"/>
    <mergeCell ref="G26:G27"/>
    <mergeCell ref="H26:H27"/>
    <mergeCell ref="A19:H19"/>
    <mergeCell ref="A26:A27"/>
    <mergeCell ref="B26:B27"/>
    <mergeCell ref="C26:C27"/>
    <mergeCell ref="D26:D27"/>
    <mergeCell ref="E26:E27"/>
    <mergeCell ref="F20:F21"/>
    <mergeCell ref="G20:G21"/>
    <mergeCell ref="H20:H21"/>
    <mergeCell ref="A20:A21"/>
    <mergeCell ref="B20:B21"/>
    <mergeCell ref="C20:C21"/>
    <mergeCell ref="D20:D21"/>
  </mergeCells>
  <phoneticPr fontId="45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3"/>
  <sheetViews>
    <sheetView showGridLines="0" zoomScaleNormal="100" workbookViewId="0">
      <selection activeCell="G7" sqref="G7"/>
    </sheetView>
  </sheetViews>
  <sheetFormatPr defaultColWidth="11.42578125" defaultRowHeight="15" x14ac:dyDescent="0.25"/>
  <cols>
    <col min="1" max="1" width="3.28515625" style="262" customWidth="1"/>
    <col min="2" max="2" width="22.85546875" style="262" customWidth="1"/>
    <col min="3" max="3" width="16.42578125" style="262" customWidth="1"/>
    <col min="4" max="4" width="16.140625" style="262" bestFit="1" customWidth="1"/>
    <col min="5" max="5" width="17.42578125" style="262" customWidth="1"/>
    <col min="6" max="7" width="17.28515625" style="262" customWidth="1"/>
    <col min="8" max="8" width="3.28515625" style="262" customWidth="1"/>
    <col min="9" max="14" width="11.42578125" style="262"/>
    <col min="15" max="15" width="12.5703125" style="262" bestFit="1" customWidth="1"/>
    <col min="16" max="16384" width="11.42578125" style="262"/>
  </cols>
  <sheetData>
    <row r="1" spans="1:15" ht="21" x14ac:dyDescent="0.35">
      <c r="A1" s="261"/>
      <c r="B1" s="529" t="s">
        <v>141</v>
      </c>
      <c r="C1" s="529"/>
      <c r="D1" s="529"/>
      <c r="E1" s="529"/>
      <c r="F1" s="529"/>
      <c r="G1" s="529"/>
      <c r="H1" s="261"/>
    </row>
    <row r="2" spans="1:15" ht="6.75" customHeight="1" x14ac:dyDescent="0.25">
      <c r="A2" s="261"/>
      <c r="B2" s="261"/>
      <c r="C2" s="261"/>
      <c r="D2" s="261"/>
      <c r="E2" s="261"/>
      <c r="F2" s="261"/>
      <c r="G2" s="261"/>
      <c r="H2" s="261"/>
    </row>
    <row r="3" spans="1:15" x14ac:dyDescent="0.25">
      <c r="A3" s="261"/>
      <c r="B3" s="263" t="s">
        <v>142</v>
      </c>
      <c r="C3" s="530" t="s">
        <v>255</v>
      </c>
      <c r="D3" s="531"/>
      <c r="E3" s="531"/>
      <c r="F3" s="531"/>
      <c r="G3" s="531"/>
      <c r="H3" s="261"/>
    </row>
    <row r="4" spans="1:15" x14ac:dyDescent="0.25">
      <c r="A4" s="261"/>
      <c r="B4" s="263" t="s">
        <v>143</v>
      </c>
      <c r="C4" s="531" t="s">
        <v>150</v>
      </c>
      <c r="D4" s="531"/>
      <c r="E4" s="531"/>
      <c r="F4" s="531"/>
      <c r="G4" s="531"/>
      <c r="H4" s="261"/>
    </row>
    <row r="5" spans="1:15" x14ac:dyDescent="0.25">
      <c r="A5" s="261"/>
      <c r="B5" s="263" t="s">
        <v>144</v>
      </c>
      <c r="C5" s="532"/>
      <c r="D5" s="531"/>
      <c r="E5" s="533" t="s">
        <v>145</v>
      </c>
      <c r="F5" s="533"/>
      <c r="G5" s="264"/>
      <c r="H5" s="261"/>
    </row>
    <row r="6" spans="1:15" ht="5.25" customHeight="1" x14ac:dyDescent="0.25">
      <c r="A6" s="261"/>
      <c r="B6" s="265"/>
      <c r="C6" s="266"/>
      <c r="D6" s="266"/>
      <c r="E6" s="266"/>
      <c r="F6" s="266"/>
      <c r="G6" s="266"/>
      <c r="H6" s="261"/>
    </row>
    <row r="7" spans="1:15" x14ac:dyDescent="0.25">
      <c r="A7" s="261"/>
      <c r="B7" s="267"/>
      <c r="C7" s="268" t="s">
        <v>10</v>
      </c>
      <c r="D7" s="268" t="s">
        <v>11</v>
      </c>
      <c r="E7" s="268" t="s">
        <v>12</v>
      </c>
      <c r="F7" s="268" t="s">
        <v>13</v>
      </c>
      <c r="G7" s="268" t="s">
        <v>55</v>
      </c>
      <c r="H7" s="261"/>
    </row>
    <row r="8" spans="1:15" x14ac:dyDescent="0.25">
      <c r="A8" s="261"/>
      <c r="B8" s="269" t="s">
        <v>14</v>
      </c>
      <c r="C8" s="270"/>
      <c r="D8" s="270"/>
      <c r="E8" s="270"/>
      <c r="F8" s="270"/>
      <c r="G8" s="270"/>
      <c r="H8" s="261"/>
      <c r="J8" s="271"/>
      <c r="K8" s="271"/>
      <c r="L8" s="271"/>
      <c r="M8" s="271"/>
      <c r="N8" s="271"/>
      <c r="O8" s="272">
        <f>SUM(J8:N8)</f>
        <v>0</v>
      </c>
    </row>
    <row r="9" spans="1:15" x14ac:dyDescent="0.25">
      <c r="A9" s="261"/>
      <c r="B9" s="263" t="s">
        <v>151</v>
      </c>
      <c r="C9" s="270"/>
      <c r="D9" s="270"/>
      <c r="E9" s="270"/>
      <c r="F9" s="270"/>
      <c r="G9" s="270"/>
      <c r="H9" s="261"/>
    </row>
    <row r="10" spans="1:15" x14ac:dyDescent="0.25">
      <c r="A10" s="261"/>
      <c r="B10" s="263" t="s">
        <v>97</v>
      </c>
      <c r="C10" s="270"/>
      <c r="D10" s="270"/>
      <c r="E10" s="270"/>
      <c r="F10" s="270"/>
      <c r="G10" s="270"/>
      <c r="H10" s="261"/>
    </row>
    <row r="11" spans="1:15" x14ac:dyDescent="0.25">
      <c r="A11" s="261"/>
      <c r="B11" s="263" t="s">
        <v>152</v>
      </c>
      <c r="C11" s="270"/>
      <c r="D11" s="270"/>
      <c r="E11" s="270"/>
      <c r="F11" s="270"/>
      <c r="G11" s="270"/>
      <c r="H11" s="261"/>
    </row>
    <row r="12" spans="1:15" x14ac:dyDescent="0.25">
      <c r="A12" s="261"/>
      <c r="B12" s="263" t="s">
        <v>73</v>
      </c>
      <c r="C12" s="270"/>
      <c r="D12" s="270"/>
      <c r="E12" s="270"/>
      <c r="F12" s="270"/>
      <c r="G12" s="270"/>
      <c r="H12" s="261"/>
    </row>
    <row r="13" spans="1:15" x14ac:dyDescent="0.25">
      <c r="A13" s="261"/>
      <c r="B13" s="263" t="s">
        <v>146</v>
      </c>
      <c r="C13" s="270"/>
      <c r="D13" s="270"/>
      <c r="E13" s="270"/>
      <c r="F13" s="270"/>
      <c r="G13" s="270"/>
      <c r="H13" s="261"/>
    </row>
    <row r="14" spans="1:15" x14ac:dyDescent="0.25">
      <c r="A14" s="261"/>
      <c r="B14" s="263" t="s">
        <v>98</v>
      </c>
      <c r="C14" s="270"/>
      <c r="D14" s="270"/>
      <c r="E14" s="270"/>
      <c r="F14" s="270"/>
      <c r="G14" s="270"/>
      <c r="H14" s="261"/>
    </row>
    <row r="15" spans="1:15" ht="16.5" customHeight="1" x14ac:dyDescent="0.25">
      <c r="A15" s="261"/>
      <c r="B15" s="263" t="s">
        <v>153</v>
      </c>
      <c r="C15" s="270"/>
      <c r="D15" s="270"/>
      <c r="E15" s="270"/>
      <c r="F15" s="270"/>
      <c r="G15" s="270"/>
      <c r="H15" s="261"/>
    </row>
    <row r="16" spans="1:15" x14ac:dyDescent="0.25">
      <c r="A16" s="261"/>
      <c r="B16" s="263" t="s">
        <v>99</v>
      </c>
      <c r="C16" s="270"/>
      <c r="D16" s="270"/>
      <c r="E16" s="270"/>
      <c r="F16" s="270"/>
      <c r="G16" s="270"/>
      <c r="H16" s="261"/>
    </row>
    <row r="17" spans="1:8" ht="16.5" customHeight="1" x14ac:dyDescent="0.25">
      <c r="A17" s="261"/>
      <c r="B17" s="263" t="s">
        <v>147</v>
      </c>
      <c r="C17" s="270"/>
      <c r="D17" s="270"/>
      <c r="E17" s="270"/>
      <c r="F17" s="270"/>
      <c r="G17" s="270"/>
      <c r="H17" s="261"/>
    </row>
    <row r="18" spans="1:8" x14ac:dyDescent="0.25">
      <c r="A18" s="261"/>
      <c r="B18" s="263" t="s">
        <v>60</v>
      </c>
      <c r="C18" s="270"/>
      <c r="D18" s="270"/>
      <c r="E18" s="270"/>
      <c r="F18" s="270"/>
      <c r="G18" s="270"/>
      <c r="H18" s="261"/>
    </row>
    <row r="19" spans="1:8" x14ac:dyDescent="0.25">
      <c r="A19" s="261"/>
      <c r="B19" s="263" t="s">
        <v>148</v>
      </c>
      <c r="C19" s="270"/>
      <c r="D19" s="270"/>
      <c r="E19" s="270"/>
      <c r="F19" s="270"/>
      <c r="G19" s="270"/>
      <c r="H19" s="261"/>
    </row>
    <row r="20" spans="1:8" x14ac:dyDescent="0.25">
      <c r="A20" s="261"/>
      <c r="B20" s="263" t="s">
        <v>21</v>
      </c>
      <c r="C20" s="270"/>
      <c r="D20" s="270"/>
      <c r="E20" s="270"/>
      <c r="F20" s="270"/>
      <c r="G20" s="270"/>
      <c r="H20" s="261"/>
    </row>
    <row r="21" spans="1:8" x14ac:dyDescent="0.25">
      <c r="A21" s="261"/>
      <c r="B21" s="263" t="s">
        <v>149</v>
      </c>
      <c r="C21" s="270"/>
      <c r="D21" s="270"/>
      <c r="E21" s="270"/>
      <c r="F21" s="270"/>
      <c r="G21" s="270"/>
      <c r="H21" s="261"/>
    </row>
    <row r="22" spans="1:8" x14ac:dyDescent="0.25">
      <c r="A22" s="261"/>
      <c r="B22" s="273"/>
      <c r="C22" s="274"/>
      <c r="D22" s="275"/>
      <c r="E22" s="261"/>
      <c r="F22" s="261"/>
      <c r="G22" s="261"/>
      <c r="H22" s="261"/>
    </row>
    <row r="23" spans="1:8" x14ac:dyDescent="0.25">
      <c r="A23" s="261"/>
      <c r="B23" s="261"/>
      <c r="C23" s="261"/>
      <c r="D23" s="261"/>
      <c r="E23" s="261"/>
      <c r="F23" s="261"/>
      <c r="G23" s="261"/>
      <c r="H23" s="261"/>
    </row>
    <row r="24" spans="1:8" x14ac:dyDescent="0.25">
      <c r="A24" s="261"/>
      <c r="B24" s="261"/>
      <c r="C24" s="261"/>
      <c r="D24" s="261"/>
      <c r="E24" s="261"/>
      <c r="F24" s="261"/>
      <c r="G24" s="261"/>
      <c r="H24" s="261"/>
    </row>
    <row r="25" spans="1:8" x14ac:dyDescent="0.25">
      <c r="A25" s="261"/>
      <c r="B25" s="261"/>
      <c r="C25" s="261"/>
      <c r="D25" s="261"/>
      <c r="E25" s="261"/>
      <c r="F25" s="261"/>
      <c r="G25" s="261"/>
      <c r="H25" s="261"/>
    </row>
    <row r="26" spans="1:8" x14ac:dyDescent="0.25">
      <c r="A26" s="261"/>
      <c r="B26" s="261"/>
      <c r="C26" s="261"/>
      <c r="D26" s="261"/>
      <c r="E26" s="261"/>
      <c r="F26" s="261"/>
      <c r="G26" s="261"/>
      <c r="H26" s="261"/>
    </row>
    <row r="27" spans="1:8" x14ac:dyDescent="0.25">
      <c r="A27" s="261"/>
      <c r="B27" s="261"/>
      <c r="C27" s="261"/>
      <c r="D27" s="261"/>
      <c r="E27" s="261"/>
      <c r="F27" s="261"/>
      <c r="G27" s="261"/>
      <c r="H27" s="261"/>
    </row>
    <row r="28" spans="1:8" x14ac:dyDescent="0.25">
      <c r="A28" s="261"/>
      <c r="B28" s="261"/>
      <c r="C28" s="261"/>
      <c r="D28" s="261"/>
      <c r="E28" s="261"/>
      <c r="F28" s="261"/>
      <c r="G28" s="261"/>
      <c r="H28" s="261"/>
    </row>
    <row r="29" spans="1:8" x14ac:dyDescent="0.25">
      <c r="A29" s="261"/>
      <c r="B29" s="261"/>
      <c r="C29" s="261"/>
      <c r="D29" s="261"/>
      <c r="E29" s="261"/>
      <c r="F29" s="261"/>
      <c r="G29" s="261"/>
      <c r="H29" s="261"/>
    </row>
    <row r="30" spans="1:8" x14ac:dyDescent="0.25">
      <c r="A30" s="261"/>
      <c r="B30" s="261"/>
      <c r="C30" s="261"/>
      <c r="D30" s="261"/>
      <c r="E30" s="261"/>
      <c r="F30" s="261"/>
      <c r="G30" s="261"/>
      <c r="H30" s="261"/>
    </row>
    <row r="31" spans="1:8" x14ac:dyDescent="0.25">
      <c r="A31" s="261"/>
      <c r="B31" s="261"/>
      <c r="C31" s="261"/>
      <c r="D31" s="261"/>
      <c r="E31" s="261"/>
      <c r="F31" s="261"/>
      <c r="G31" s="261"/>
      <c r="H31" s="261"/>
    </row>
    <row r="32" spans="1:8" x14ac:dyDescent="0.25">
      <c r="A32" s="261"/>
      <c r="B32" s="261"/>
      <c r="C32" s="261"/>
      <c r="D32" s="261"/>
      <c r="E32" s="261"/>
      <c r="F32" s="261"/>
      <c r="G32" s="261"/>
      <c r="H32" s="261"/>
    </row>
    <row r="33" spans="1:7" x14ac:dyDescent="0.25">
      <c r="A33" s="261"/>
      <c r="B33" s="261"/>
      <c r="C33" s="261"/>
      <c r="D33" s="261"/>
      <c r="E33" s="261"/>
      <c r="F33" s="261"/>
      <c r="G33" s="261"/>
    </row>
    <row r="34" spans="1:7" x14ac:dyDescent="0.25">
      <c r="A34" s="261"/>
      <c r="B34" s="261"/>
      <c r="C34" s="261"/>
      <c r="D34" s="261"/>
      <c r="E34" s="261"/>
      <c r="F34" s="261"/>
      <c r="G34" s="261"/>
    </row>
    <row r="35" spans="1:7" x14ac:dyDescent="0.25">
      <c r="A35" s="261"/>
      <c r="B35" s="261"/>
      <c r="C35" s="261"/>
      <c r="D35" s="261"/>
      <c r="E35" s="261"/>
      <c r="F35" s="261"/>
      <c r="G35" s="261"/>
    </row>
    <row r="36" spans="1:7" x14ac:dyDescent="0.25">
      <c r="A36" s="261"/>
      <c r="B36" s="261"/>
      <c r="C36" s="261"/>
      <c r="D36" s="261"/>
      <c r="E36" s="261"/>
      <c r="F36" s="261"/>
      <c r="G36" s="261"/>
    </row>
    <row r="37" spans="1:7" x14ac:dyDescent="0.25">
      <c r="A37" s="261"/>
      <c r="B37" s="261"/>
      <c r="C37" s="261"/>
      <c r="D37" s="261"/>
      <c r="E37" s="261"/>
      <c r="F37" s="261"/>
      <c r="G37" s="261"/>
    </row>
    <row r="38" spans="1:7" x14ac:dyDescent="0.25">
      <c r="A38" s="261"/>
      <c r="B38" s="261"/>
      <c r="C38" s="261"/>
      <c r="D38" s="261"/>
      <c r="E38" s="261"/>
      <c r="F38" s="261"/>
      <c r="G38" s="261"/>
    </row>
    <row r="39" spans="1:7" x14ac:dyDescent="0.25">
      <c r="A39" s="261"/>
      <c r="B39" s="261"/>
      <c r="C39" s="261"/>
      <c r="D39" s="261"/>
      <c r="E39" s="261"/>
      <c r="F39" s="261"/>
      <c r="G39" s="261"/>
    </row>
    <row r="40" spans="1:7" x14ac:dyDescent="0.25">
      <c r="A40" s="261"/>
      <c r="B40" s="261"/>
      <c r="C40" s="261"/>
      <c r="D40" s="261"/>
      <c r="E40" s="261"/>
      <c r="F40" s="261"/>
      <c r="G40" s="261"/>
    </row>
    <row r="41" spans="1:7" x14ac:dyDescent="0.25">
      <c r="A41" s="261"/>
      <c r="B41" s="261"/>
      <c r="C41" s="261"/>
      <c r="D41" s="261"/>
      <c r="E41" s="261"/>
      <c r="F41" s="261"/>
      <c r="G41" s="261"/>
    </row>
    <row r="42" spans="1:7" x14ac:dyDescent="0.25">
      <c r="A42" s="261"/>
      <c r="B42" s="261"/>
      <c r="C42" s="261"/>
      <c r="D42" s="261"/>
      <c r="E42" s="261"/>
      <c r="F42" s="261"/>
      <c r="G42" s="261"/>
    </row>
    <row r="43" spans="1:7" x14ac:dyDescent="0.25">
      <c r="A43" s="261"/>
      <c r="B43" s="261"/>
      <c r="C43" s="261"/>
      <c r="D43" s="261"/>
      <c r="E43" s="261"/>
      <c r="F43" s="261"/>
      <c r="G43" s="261"/>
    </row>
  </sheetData>
  <mergeCells count="5">
    <mergeCell ref="B1:G1"/>
    <mergeCell ref="C3:G3"/>
    <mergeCell ref="C4:G4"/>
    <mergeCell ref="C5:D5"/>
    <mergeCell ref="E5:F5"/>
  </mergeCells>
  <pageMargins left="0.7" right="0.7" top="0.75" bottom="0.75" header="0.3" footer="0.3"/>
  <pageSetup scale="3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Q167"/>
  <sheetViews>
    <sheetView zoomScale="70" zoomScaleNormal="70" zoomScaleSheetLayoutView="90" workbookViewId="0">
      <pane xSplit="2" ySplit="5" topLeftCell="AJ6" activePane="bottomRight" state="frozen"/>
      <selection activeCell="B38" sqref="B38"/>
      <selection pane="topRight" activeCell="B38" sqref="B38"/>
      <selection pane="bottomLeft" activeCell="B38" sqref="B38"/>
      <selection pane="bottomRight" activeCell="B38" sqref="B38"/>
    </sheetView>
  </sheetViews>
  <sheetFormatPr defaultColWidth="11.42578125" defaultRowHeight="12.75" outlineLevelRow="1" outlineLevelCol="1" x14ac:dyDescent="0.2"/>
  <cols>
    <col min="1" max="1" width="8.28515625" style="13" customWidth="1"/>
    <col min="2" max="2" width="52.42578125" style="69" customWidth="1"/>
    <col min="3" max="3" width="17.140625" style="245" customWidth="1" outlineLevel="1"/>
    <col min="4" max="4" width="6.5703125" style="165" customWidth="1" outlineLevel="1"/>
    <col min="5" max="5" width="17.7109375" style="69" customWidth="1" outlineLevel="1"/>
    <col min="6" max="6" width="6" style="28" customWidth="1" outlineLevel="1"/>
    <col min="7" max="9" width="7.28515625" style="28" customWidth="1" outlineLevel="1"/>
    <col min="10" max="11" width="7.7109375" style="28" customWidth="1" outlineLevel="1"/>
    <col min="12" max="12" width="8.5703125" style="28" customWidth="1" outlineLevel="1"/>
    <col min="13" max="13" width="2.7109375" style="44" customWidth="1"/>
    <col min="14" max="14" width="12.7109375" style="38" customWidth="1" outlineLevel="1"/>
    <col min="15" max="15" width="11.85546875" style="38" customWidth="1" outlineLevel="1"/>
    <col min="16" max="16" width="17.7109375" style="32" customWidth="1" outlineLevel="1"/>
    <col min="17" max="17" width="11" style="14" customWidth="1" outlineLevel="1"/>
    <col min="18" max="18" width="17.7109375" style="38" customWidth="1" outlineLevel="1"/>
    <col min="19" max="19" width="3.7109375" style="415" customWidth="1"/>
    <col min="20" max="20" width="11.28515625" style="47" customWidth="1" outlineLevel="1"/>
    <col min="21" max="21" width="7.85546875" style="8" customWidth="1" outlineLevel="1"/>
    <col min="22" max="23" width="7.28515625" style="8" customWidth="1" outlineLevel="1"/>
    <col min="24" max="24" width="7.7109375" style="8" customWidth="1" outlineLevel="1"/>
    <col min="25" max="25" width="16.5703125" customWidth="1" outlineLevel="1"/>
    <col min="26" max="26" width="18.28515625" style="30" customWidth="1" outlineLevel="1"/>
    <col min="27" max="27" width="23.28515625" style="30" customWidth="1" outlineLevel="1"/>
    <col min="28" max="28" width="3.5703125" style="361" customWidth="1"/>
    <col min="29" max="29" width="15.7109375" customWidth="1" outlineLevel="1"/>
    <col min="30" max="30" width="16" customWidth="1" outlineLevel="1"/>
    <col min="31" max="34" width="16.5703125" customWidth="1" outlineLevel="1"/>
    <col min="35" max="35" width="16.140625" customWidth="1" outlineLevel="1"/>
    <col min="36" max="36" width="3.28515625" style="44" customWidth="1"/>
    <col min="37" max="37" width="14" customWidth="1" outlineLevel="1"/>
    <col min="38" max="38" width="15.28515625" customWidth="1" outlineLevel="1"/>
    <col min="39" max="40" width="16" customWidth="1" outlineLevel="1"/>
    <col min="41" max="41" width="16.42578125" customWidth="1" outlineLevel="1"/>
    <col min="42" max="42" width="15.7109375" customWidth="1" outlineLevel="1"/>
    <col min="43" max="43" width="15.28515625" customWidth="1" outlineLevel="1"/>
    <col min="44" max="44" width="3.140625" style="44" customWidth="1"/>
    <col min="45" max="50" width="15.85546875" customWidth="1" outlineLevel="1"/>
    <col min="51" max="51" width="18.5703125" customWidth="1" outlineLevel="1"/>
    <col min="52" max="52" width="3.28515625" style="44" customWidth="1"/>
    <col min="53" max="53" width="14.140625" customWidth="1" outlineLevel="1"/>
    <col min="54" max="54" width="17" customWidth="1" outlineLevel="1"/>
    <col min="55" max="56" width="17.5703125" customWidth="1" outlineLevel="1"/>
    <col min="57" max="57" width="16.140625" customWidth="1" outlineLevel="1"/>
    <col min="58" max="58" width="15.42578125" customWidth="1" outlineLevel="1"/>
    <col min="59" max="59" width="19.140625" customWidth="1" outlineLevel="1"/>
    <col min="60" max="60" width="3.140625" style="44" customWidth="1"/>
    <col min="61" max="66" width="14" customWidth="1" outlineLevel="1"/>
    <col min="67" max="67" width="19.140625" customWidth="1" outlineLevel="1"/>
    <col min="68" max="68" width="4.42578125" style="44" customWidth="1"/>
    <col min="69" max="74" width="14" customWidth="1" outlineLevel="1"/>
    <col min="75" max="75" width="19.140625" customWidth="1" outlineLevel="1"/>
    <col min="76" max="76" width="4" style="44" customWidth="1"/>
    <col min="77" max="77" width="14.42578125" customWidth="1" outlineLevel="1"/>
    <col min="78" max="82" width="13" customWidth="1" outlineLevel="1"/>
    <col min="83" max="83" width="14.42578125" customWidth="1" outlineLevel="1"/>
    <col min="84" max="84" width="3.5703125" style="44" customWidth="1"/>
    <col min="85" max="90" width="12.85546875" customWidth="1" outlineLevel="1"/>
    <col min="91" max="91" width="17.140625" customWidth="1" outlineLevel="1"/>
    <col min="92" max="92" width="3.5703125" style="44" customWidth="1"/>
    <col min="93" max="93" width="14.85546875" bestFit="1" customWidth="1"/>
    <col min="94" max="94" width="14" customWidth="1"/>
  </cols>
  <sheetData>
    <row r="1" spans="1:94" s="353" customFormat="1" hidden="1" outlineLevel="1" x14ac:dyDescent="0.2">
      <c r="A1" s="348"/>
      <c r="B1" s="349"/>
      <c r="C1" s="245"/>
      <c r="D1" s="350"/>
      <c r="E1" s="349"/>
      <c r="F1" s="28"/>
      <c r="G1" s="28"/>
      <c r="H1" s="28"/>
      <c r="I1" s="28"/>
      <c r="J1" s="28"/>
      <c r="K1" s="28"/>
      <c r="L1" s="28"/>
      <c r="M1" s="44"/>
      <c r="N1" s="38"/>
      <c r="O1" s="38"/>
      <c r="P1" s="32"/>
      <c r="Q1" s="351"/>
      <c r="R1" s="38"/>
      <c r="S1" s="415"/>
      <c r="T1" s="47"/>
      <c r="U1" s="191"/>
      <c r="V1" s="355"/>
      <c r="W1" s="309"/>
      <c r="X1" s="352"/>
      <c r="Y1" s="356"/>
      <c r="Z1" s="371"/>
      <c r="AA1" s="371"/>
      <c r="AB1" s="361"/>
      <c r="AC1" s="420"/>
      <c r="AD1" s="357"/>
      <c r="AE1" s="357"/>
      <c r="AF1" s="357"/>
      <c r="AG1" s="357"/>
      <c r="AH1" s="357"/>
      <c r="AI1" s="357"/>
      <c r="AJ1" s="44"/>
      <c r="AK1" s="500"/>
      <c r="AL1" s="500"/>
      <c r="AM1" s="500"/>
      <c r="AN1" s="500"/>
      <c r="AO1" s="500"/>
      <c r="AP1" s="500"/>
      <c r="AQ1" s="500"/>
      <c r="AR1" s="44"/>
      <c r="AS1" s="354"/>
      <c r="AY1" s="480"/>
      <c r="AZ1" s="44"/>
      <c r="BA1" s="354"/>
      <c r="BG1" s="480"/>
      <c r="BH1" s="44"/>
      <c r="BI1" s="354"/>
      <c r="BO1" s="480"/>
      <c r="BP1" s="44"/>
      <c r="BQ1" s="354"/>
      <c r="BX1" s="44"/>
      <c r="BY1" s="354"/>
      <c r="CF1" s="44"/>
      <c r="CG1" s="354"/>
      <c r="CM1" s="480"/>
      <c r="CN1" s="44"/>
    </row>
    <row r="2" spans="1:94" s="46" customFormat="1" ht="21.75" customHeight="1" collapsed="1" x14ac:dyDescent="0.2">
      <c r="A2" s="557" t="s">
        <v>41</v>
      </c>
      <c r="B2" s="558"/>
      <c r="C2" s="298"/>
      <c r="D2" s="311" t="s">
        <v>154</v>
      </c>
      <c r="E2" s="565" t="s">
        <v>74</v>
      </c>
      <c r="F2" s="566"/>
      <c r="G2" s="566"/>
      <c r="H2" s="566"/>
      <c r="I2" s="566"/>
      <c r="J2" s="566"/>
      <c r="K2" s="566"/>
      <c r="L2" s="567"/>
      <c r="M2" s="45"/>
      <c r="N2" s="548" t="s">
        <v>38</v>
      </c>
      <c r="O2" s="548"/>
      <c r="P2" s="548"/>
      <c r="Q2" s="548"/>
      <c r="R2" s="548"/>
      <c r="S2" s="416"/>
      <c r="T2" s="546" t="s">
        <v>39</v>
      </c>
      <c r="U2" s="546"/>
      <c r="V2" s="546"/>
      <c r="W2" s="546"/>
      <c r="X2" s="546"/>
      <c r="Y2" s="546"/>
      <c r="Z2" s="546"/>
      <c r="AA2" s="546"/>
      <c r="AB2" s="45"/>
      <c r="AC2" s="545" t="s">
        <v>40</v>
      </c>
      <c r="AD2" s="545"/>
      <c r="AE2" s="545"/>
      <c r="AF2" s="545"/>
      <c r="AG2" s="545"/>
      <c r="AH2" s="545"/>
      <c r="AI2" s="545"/>
      <c r="AJ2" s="45"/>
      <c r="AK2" s="543" t="s">
        <v>67</v>
      </c>
      <c r="AL2" s="543"/>
      <c r="AM2" s="543"/>
      <c r="AN2" s="543"/>
      <c r="AO2" s="543"/>
      <c r="AP2" s="543"/>
      <c r="AQ2" s="543"/>
      <c r="AR2" s="45"/>
      <c r="AS2" s="543" t="s">
        <v>68</v>
      </c>
      <c r="AT2" s="543"/>
      <c r="AU2" s="543"/>
      <c r="AV2" s="543"/>
      <c r="AW2" s="543"/>
      <c r="AX2" s="543"/>
      <c r="AY2" s="543"/>
      <c r="AZ2" s="482"/>
      <c r="BA2" s="543" t="s">
        <v>117</v>
      </c>
      <c r="BB2" s="543"/>
      <c r="BC2" s="543"/>
      <c r="BD2" s="543"/>
      <c r="BE2" s="543"/>
      <c r="BF2" s="543"/>
      <c r="BG2" s="543"/>
      <c r="BH2" s="45"/>
      <c r="BI2" s="543" t="s">
        <v>120</v>
      </c>
      <c r="BJ2" s="543"/>
      <c r="BK2" s="543"/>
      <c r="BL2" s="543"/>
      <c r="BM2" s="543"/>
      <c r="BN2" s="543"/>
      <c r="BO2" s="543"/>
      <c r="BP2" s="482"/>
      <c r="BQ2" s="543" t="s">
        <v>118</v>
      </c>
      <c r="BR2" s="543"/>
      <c r="BS2" s="543"/>
      <c r="BT2" s="543"/>
      <c r="BU2" s="543"/>
      <c r="BV2" s="543"/>
      <c r="BW2" s="543"/>
      <c r="BX2" s="482"/>
      <c r="BY2" s="543" t="s">
        <v>119</v>
      </c>
      <c r="BZ2" s="543"/>
      <c r="CA2" s="543"/>
      <c r="CB2" s="543"/>
      <c r="CC2" s="543"/>
      <c r="CD2" s="543"/>
      <c r="CE2" s="543"/>
      <c r="CF2" s="482"/>
      <c r="CG2" s="543" t="s">
        <v>128</v>
      </c>
      <c r="CH2" s="543"/>
      <c r="CI2" s="543"/>
      <c r="CJ2" s="543"/>
      <c r="CK2" s="543"/>
      <c r="CL2" s="543"/>
      <c r="CM2" s="543"/>
      <c r="CN2" s="482"/>
    </row>
    <row r="3" spans="1:94" ht="19.5" customHeight="1" x14ac:dyDescent="0.2">
      <c r="A3" s="563" t="s">
        <v>19</v>
      </c>
      <c r="B3" s="559" t="s">
        <v>56</v>
      </c>
      <c r="C3" s="559" t="s">
        <v>70</v>
      </c>
      <c r="D3" s="559"/>
      <c r="E3" s="561" t="s">
        <v>102</v>
      </c>
      <c r="F3" s="561" t="s">
        <v>10</v>
      </c>
      <c r="G3" s="561" t="s">
        <v>11</v>
      </c>
      <c r="H3" s="561" t="s">
        <v>12</v>
      </c>
      <c r="I3" s="561" t="s">
        <v>13</v>
      </c>
      <c r="J3" s="561" t="s">
        <v>55</v>
      </c>
      <c r="K3" s="561" t="s">
        <v>246</v>
      </c>
      <c r="L3" s="561" t="s">
        <v>6</v>
      </c>
      <c r="M3" s="157"/>
      <c r="N3" s="547" t="s">
        <v>36</v>
      </c>
      <c r="O3" s="547" t="s">
        <v>35</v>
      </c>
      <c r="P3" s="547" t="s">
        <v>37</v>
      </c>
      <c r="Q3" s="547" t="s">
        <v>81</v>
      </c>
      <c r="R3" s="547" t="s">
        <v>4</v>
      </c>
      <c r="S3" s="417"/>
      <c r="T3" s="547" t="s">
        <v>0</v>
      </c>
      <c r="U3" s="547" t="s">
        <v>1</v>
      </c>
      <c r="V3" s="547" t="s">
        <v>2</v>
      </c>
      <c r="W3" s="547" t="s">
        <v>3</v>
      </c>
      <c r="X3" s="547" t="s">
        <v>72</v>
      </c>
      <c r="Y3" s="547" t="s">
        <v>33</v>
      </c>
      <c r="Z3" s="547" t="s">
        <v>31</v>
      </c>
      <c r="AA3" s="547" t="s">
        <v>4</v>
      </c>
      <c r="AB3" s="254"/>
      <c r="AC3" s="547" t="s">
        <v>14</v>
      </c>
      <c r="AD3" s="547" t="s">
        <v>97</v>
      </c>
      <c r="AE3" s="547" t="s">
        <v>73</v>
      </c>
      <c r="AF3" s="547" t="s">
        <v>98</v>
      </c>
      <c r="AG3" s="547" t="s">
        <v>99</v>
      </c>
      <c r="AH3" s="547" t="s">
        <v>60</v>
      </c>
      <c r="AI3" s="547" t="s">
        <v>6</v>
      </c>
      <c r="AJ3" s="254"/>
      <c r="AK3" s="544" t="s">
        <v>10</v>
      </c>
      <c r="AL3" s="544" t="s">
        <v>11</v>
      </c>
      <c r="AM3" s="544" t="s">
        <v>12</v>
      </c>
      <c r="AN3" s="544" t="s">
        <v>13</v>
      </c>
      <c r="AO3" s="544" t="s">
        <v>55</v>
      </c>
      <c r="AP3" s="544" t="s">
        <v>246</v>
      </c>
      <c r="AQ3" s="544" t="s">
        <v>6</v>
      </c>
      <c r="AR3" s="254"/>
      <c r="AS3" s="544" t="s">
        <v>10</v>
      </c>
      <c r="AT3" s="544" t="s">
        <v>11</v>
      </c>
      <c r="AU3" s="544" t="s">
        <v>12</v>
      </c>
      <c r="AV3" s="544" t="s">
        <v>13</v>
      </c>
      <c r="AW3" s="544" t="s">
        <v>55</v>
      </c>
      <c r="AX3" s="544" t="s">
        <v>246</v>
      </c>
      <c r="AY3" s="544" t="s">
        <v>6</v>
      </c>
      <c r="AZ3" s="254"/>
      <c r="BA3" s="544" t="s">
        <v>10</v>
      </c>
      <c r="BB3" s="544" t="s">
        <v>11</v>
      </c>
      <c r="BC3" s="544" t="s">
        <v>12</v>
      </c>
      <c r="BD3" s="544" t="s">
        <v>13</v>
      </c>
      <c r="BE3" s="544" t="s">
        <v>55</v>
      </c>
      <c r="BF3" s="544" t="s">
        <v>246</v>
      </c>
      <c r="BG3" s="544" t="s">
        <v>6</v>
      </c>
      <c r="BH3" s="254"/>
      <c r="BI3" s="544" t="s">
        <v>10</v>
      </c>
      <c r="BJ3" s="544" t="s">
        <v>11</v>
      </c>
      <c r="BK3" s="544" t="s">
        <v>12</v>
      </c>
      <c r="BL3" s="544" t="s">
        <v>13</v>
      </c>
      <c r="BM3" s="544" t="s">
        <v>55</v>
      </c>
      <c r="BN3" s="544" t="s">
        <v>246</v>
      </c>
      <c r="BO3" s="544" t="s">
        <v>6</v>
      </c>
      <c r="BP3" s="254"/>
      <c r="BQ3" s="544" t="s">
        <v>10</v>
      </c>
      <c r="BR3" s="544" t="s">
        <v>11</v>
      </c>
      <c r="BS3" s="544" t="s">
        <v>12</v>
      </c>
      <c r="BT3" s="544" t="s">
        <v>13</v>
      </c>
      <c r="BU3" s="544" t="s">
        <v>55</v>
      </c>
      <c r="BV3" s="544" t="s">
        <v>246</v>
      </c>
      <c r="BW3" s="544" t="s">
        <v>6</v>
      </c>
      <c r="BX3" s="254"/>
      <c r="BY3" s="544" t="s">
        <v>10</v>
      </c>
      <c r="BZ3" s="544" t="s">
        <v>11</v>
      </c>
      <c r="CA3" s="544" t="s">
        <v>12</v>
      </c>
      <c r="CB3" s="544" t="s">
        <v>13</v>
      </c>
      <c r="CC3" s="544" t="s">
        <v>55</v>
      </c>
      <c r="CD3" s="544" t="s">
        <v>246</v>
      </c>
      <c r="CE3" s="544" t="s">
        <v>6</v>
      </c>
      <c r="CF3" s="254"/>
      <c r="CG3" s="544" t="s">
        <v>10</v>
      </c>
      <c r="CH3" s="544" t="s">
        <v>11</v>
      </c>
      <c r="CI3" s="544" t="s">
        <v>12</v>
      </c>
      <c r="CJ3" s="544" t="s">
        <v>13</v>
      </c>
      <c r="CK3" s="544" t="s">
        <v>55</v>
      </c>
      <c r="CL3" s="544" t="s">
        <v>246</v>
      </c>
      <c r="CM3" s="544" t="s">
        <v>6</v>
      </c>
      <c r="CN3" s="254"/>
      <c r="CO3" s="30"/>
      <c r="CP3" s="30"/>
    </row>
    <row r="4" spans="1:94" ht="19.5" customHeight="1" x14ac:dyDescent="0.2">
      <c r="A4" s="564"/>
      <c r="B4" s="560"/>
      <c r="C4" s="560"/>
      <c r="D4" s="560"/>
      <c r="E4" s="562"/>
      <c r="F4" s="562"/>
      <c r="G4" s="562"/>
      <c r="H4" s="562"/>
      <c r="I4" s="562"/>
      <c r="J4" s="562"/>
      <c r="K4" s="562"/>
      <c r="L4" s="562"/>
      <c r="M4" s="157"/>
      <c r="N4" s="547"/>
      <c r="O4" s="547"/>
      <c r="P4" s="547"/>
      <c r="Q4" s="547"/>
      <c r="R4" s="547"/>
      <c r="S4" s="417"/>
      <c r="T4" s="547"/>
      <c r="U4" s="547"/>
      <c r="V4" s="547"/>
      <c r="W4" s="547"/>
      <c r="X4" s="547"/>
      <c r="Y4" s="547"/>
      <c r="Z4" s="547"/>
      <c r="AA4" s="547"/>
      <c r="AB4" s="254"/>
      <c r="AC4" s="547"/>
      <c r="AD4" s="547"/>
      <c r="AE4" s="547"/>
      <c r="AF4" s="547"/>
      <c r="AG4" s="547"/>
      <c r="AH4" s="547"/>
      <c r="AI4" s="547"/>
      <c r="AJ4" s="254"/>
      <c r="AK4" s="544"/>
      <c r="AL4" s="544"/>
      <c r="AM4" s="544"/>
      <c r="AN4" s="544"/>
      <c r="AO4" s="544"/>
      <c r="AP4" s="544"/>
      <c r="AQ4" s="544"/>
      <c r="AR4" s="254"/>
      <c r="AS4" s="544"/>
      <c r="AT4" s="544"/>
      <c r="AU4" s="544"/>
      <c r="AV4" s="544"/>
      <c r="AW4" s="544"/>
      <c r="AX4" s="544"/>
      <c r="AY4" s="544"/>
      <c r="AZ4" s="254"/>
      <c r="BA4" s="544"/>
      <c r="BB4" s="544"/>
      <c r="BC4" s="544"/>
      <c r="BD4" s="544"/>
      <c r="BE4" s="544"/>
      <c r="BF4" s="544"/>
      <c r="BG4" s="544"/>
      <c r="BH4" s="254"/>
      <c r="BI4" s="544"/>
      <c r="BJ4" s="544"/>
      <c r="BK4" s="544"/>
      <c r="BL4" s="544"/>
      <c r="BM4" s="544"/>
      <c r="BN4" s="544"/>
      <c r="BO4" s="544"/>
      <c r="BP4" s="254"/>
      <c r="BQ4" s="544"/>
      <c r="BR4" s="544"/>
      <c r="BS4" s="544"/>
      <c r="BT4" s="544"/>
      <c r="BU4" s="544"/>
      <c r="BV4" s="544"/>
      <c r="BW4" s="544"/>
      <c r="BX4" s="254"/>
      <c r="BY4" s="544"/>
      <c r="BZ4" s="544"/>
      <c r="CA4" s="544"/>
      <c r="CB4" s="544"/>
      <c r="CC4" s="544"/>
      <c r="CD4" s="544"/>
      <c r="CE4" s="544"/>
      <c r="CF4" s="254"/>
      <c r="CG4" s="544"/>
      <c r="CH4" s="544"/>
      <c r="CI4" s="544"/>
      <c r="CJ4" s="544"/>
      <c r="CK4" s="544"/>
      <c r="CL4" s="544"/>
      <c r="CM4" s="544"/>
      <c r="CN4" s="254"/>
    </row>
    <row r="5" spans="1:94" ht="36" customHeight="1" x14ac:dyDescent="0.2">
      <c r="A5" s="253"/>
      <c r="B5" s="105" t="s">
        <v>385</v>
      </c>
      <c r="C5" s="48"/>
      <c r="D5" s="48"/>
      <c r="E5" s="105"/>
      <c r="F5" s="25"/>
      <c r="G5" s="25"/>
      <c r="H5" s="25"/>
      <c r="I5" s="25"/>
      <c r="J5" s="25"/>
      <c r="K5" s="25"/>
      <c r="L5" s="25"/>
      <c r="M5" s="158"/>
      <c r="N5" s="224"/>
      <c r="O5" s="33"/>
      <c r="P5" s="33"/>
      <c r="Q5" s="25"/>
      <c r="R5" s="33"/>
      <c r="S5" s="418"/>
      <c r="T5" s="48"/>
      <c r="U5" s="40"/>
      <c r="V5" s="40"/>
      <c r="W5" s="40"/>
      <c r="X5" s="41"/>
      <c r="Y5" s="26"/>
      <c r="Z5" s="321">
        <v>640123157.67453861</v>
      </c>
      <c r="AA5" s="120"/>
      <c r="AB5" s="362"/>
      <c r="AC5" s="321">
        <v>149999999.82042646</v>
      </c>
      <c r="AD5" s="321">
        <v>50000000</v>
      </c>
      <c r="AE5" s="321">
        <v>50000000.122444674</v>
      </c>
      <c r="AF5" s="321">
        <v>100000000.33</v>
      </c>
      <c r="AG5" s="321">
        <v>50000000</v>
      </c>
      <c r="AH5" s="321">
        <v>240123158.21305823</v>
      </c>
      <c r="AI5" s="321">
        <v>640123158.48592937</v>
      </c>
      <c r="AJ5" s="279"/>
      <c r="AK5" s="321">
        <v>6121883.2552928785</v>
      </c>
      <c r="AL5" s="321">
        <v>34495581.306157343</v>
      </c>
      <c r="AM5" s="321">
        <v>160527875.76154187</v>
      </c>
      <c r="AN5" s="321">
        <v>208266727.03010356</v>
      </c>
      <c r="AO5" s="321">
        <v>175100900.53573427</v>
      </c>
      <c r="AP5" s="321">
        <v>55610187.498799443</v>
      </c>
      <c r="AQ5" s="321">
        <v>640123157.88762939</v>
      </c>
      <c r="AR5" s="185"/>
      <c r="AS5" s="321">
        <v>2840990.4844617033</v>
      </c>
      <c r="AT5" s="321">
        <v>10087591.777520614</v>
      </c>
      <c r="AU5" s="321">
        <v>37084707.117678866</v>
      </c>
      <c r="AV5" s="321">
        <v>45354740.420985609</v>
      </c>
      <c r="AW5" s="321">
        <v>42036874.204408787</v>
      </c>
      <c r="AX5" s="321">
        <v>12595095.534652071</v>
      </c>
      <c r="AY5" s="321">
        <v>149999999.53970766</v>
      </c>
      <c r="AZ5" s="483"/>
      <c r="BA5" s="321">
        <v>0</v>
      </c>
      <c r="BB5" s="321">
        <v>5199999.8440707615</v>
      </c>
      <c r="BC5" s="321">
        <v>14799999.532212283</v>
      </c>
      <c r="BD5" s="321">
        <v>14799999.532212282</v>
      </c>
      <c r="BE5" s="321">
        <v>14799999.532212282</v>
      </c>
      <c r="BF5" s="321">
        <v>400002</v>
      </c>
      <c r="BG5" s="321">
        <v>50000000.440707609</v>
      </c>
      <c r="BH5" s="185"/>
      <c r="BI5" s="321">
        <v>335733.33333333331</v>
      </c>
      <c r="BJ5" s="321">
        <v>2177944.252281805</v>
      </c>
      <c r="BK5" s="321">
        <v>11430212.868783871</v>
      </c>
      <c r="BL5" s="321">
        <v>15600986.449513387</v>
      </c>
      <c r="BM5" s="321">
        <v>16861394.297803205</v>
      </c>
      <c r="BN5" s="321">
        <v>3593729.0722401408</v>
      </c>
      <c r="BO5" s="321">
        <v>50000000.27395574</v>
      </c>
      <c r="BP5" s="483"/>
      <c r="BQ5" s="321">
        <v>333333.33333333331</v>
      </c>
      <c r="BR5" s="321">
        <v>3780094.303325342</v>
      </c>
      <c r="BS5" s="321">
        <v>23894594.507928479</v>
      </c>
      <c r="BT5" s="321">
        <v>36767771.459593818</v>
      </c>
      <c r="BU5" s="321">
        <v>30365089.923403151</v>
      </c>
      <c r="BV5" s="321">
        <v>4859116.7740938067</v>
      </c>
      <c r="BW5" s="321">
        <v>100000000.30167791</v>
      </c>
      <c r="BX5" s="483"/>
      <c r="BY5" s="321">
        <v>333333.33333333331</v>
      </c>
      <c r="BZ5" s="321">
        <v>4889695.7148252791</v>
      </c>
      <c r="CA5" s="321">
        <v>15878805.954099847</v>
      </c>
      <c r="CB5" s="321">
        <v>19658065.106081959</v>
      </c>
      <c r="CC5" s="321">
        <v>8767960.8378640916</v>
      </c>
      <c r="CD5" s="321">
        <v>472139.43361660151</v>
      </c>
      <c r="CE5" s="321">
        <v>50000000.379821107</v>
      </c>
      <c r="CF5" s="483"/>
      <c r="CG5" s="321">
        <v>2278485.7708311751</v>
      </c>
      <c r="CH5" s="321">
        <v>9682665.7439266518</v>
      </c>
      <c r="CI5" s="321">
        <v>57814834.38841863</v>
      </c>
      <c r="CJ5" s="321">
        <v>75423958.89761436</v>
      </c>
      <c r="CK5" s="321">
        <v>61233105.968360513</v>
      </c>
      <c r="CL5" s="321">
        <v>33690107.684196822</v>
      </c>
      <c r="CM5" s="321">
        <v>240123158.45334816</v>
      </c>
      <c r="CN5" s="483"/>
      <c r="CO5" s="501"/>
    </row>
    <row r="6" spans="1:94" s="12" customFormat="1" ht="19.5" customHeight="1" x14ac:dyDescent="0.2">
      <c r="A6" s="17" t="s">
        <v>26</v>
      </c>
      <c r="B6" s="211" t="s">
        <v>84</v>
      </c>
      <c r="C6" s="246"/>
      <c r="D6" s="246"/>
      <c r="E6" s="106"/>
      <c r="F6" s="18"/>
      <c r="G6" s="18"/>
      <c r="H6" s="18"/>
      <c r="I6" s="18"/>
      <c r="J6" s="18"/>
      <c r="K6" s="18"/>
      <c r="L6" s="18"/>
      <c r="M6" s="158"/>
      <c r="N6" s="225"/>
      <c r="O6" s="34"/>
      <c r="P6" s="34"/>
      <c r="Q6" s="18"/>
      <c r="R6" s="34"/>
      <c r="S6" s="418"/>
      <c r="T6" s="19"/>
      <c r="U6" s="42"/>
      <c r="V6" s="42"/>
      <c r="W6" s="42"/>
      <c r="X6" s="42"/>
      <c r="Y6" s="18"/>
      <c r="Z6" s="68">
        <v>613214140.46453857</v>
      </c>
      <c r="AA6" s="68"/>
      <c r="AB6" s="363"/>
      <c r="AC6" s="68">
        <v>135851385.77877986</v>
      </c>
      <c r="AD6" s="68">
        <v>48000000</v>
      </c>
      <c r="AE6" s="68">
        <v>45000000</v>
      </c>
      <c r="AF6" s="68">
        <v>98000000.329999998</v>
      </c>
      <c r="AG6" s="68">
        <v>48000000</v>
      </c>
      <c r="AH6" s="68">
        <v>238362754.85575867</v>
      </c>
      <c r="AI6" s="68">
        <v>613214140.96453857</v>
      </c>
      <c r="AJ6" s="279"/>
      <c r="AK6" s="68">
        <v>4431216.5886262115</v>
      </c>
      <c r="AL6" s="68">
        <v>30859720.814204633</v>
      </c>
      <c r="AM6" s="68">
        <v>156593600.62080806</v>
      </c>
      <c r="AN6" s="68">
        <v>204117232.30877981</v>
      </c>
      <c r="AO6" s="68">
        <v>170347774.88411298</v>
      </c>
      <c r="AP6" s="68">
        <v>46864593.748006843</v>
      </c>
      <c r="AQ6" s="68">
        <v>613214138.96453857</v>
      </c>
      <c r="AR6" s="186"/>
      <c r="AS6" s="68">
        <v>2285287.8177950364</v>
      </c>
      <c r="AT6" s="68">
        <v>8306583.5973031279</v>
      </c>
      <c r="AU6" s="68">
        <v>35228849.620981053</v>
      </c>
      <c r="AV6" s="68">
        <v>43339127.252271861</v>
      </c>
      <c r="AW6" s="68">
        <v>39595964.766232044</v>
      </c>
      <c r="AX6" s="68">
        <v>7095579.4535682891</v>
      </c>
      <c r="AY6" s="68">
        <v>135851392.50815141</v>
      </c>
      <c r="AZ6" s="190"/>
      <c r="BA6" s="68">
        <v>0</v>
      </c>
      <c r="BB6" s="68">
        <v>4799999.8440707615</v>
      </c>
      <c r="BC6" s="68">
        <v>14399999.532212283</v>
      </c>
      <c r="BD6" s="68">
        <v>14399999.532212282</v>
      </c>
      <c r="BE6" s="68">
        <v>14399999.532212282</v>
      </c>
      <c r="BF6" s="68">
        <v>0</v>
      </c>
      <c r="BG6" s="68">
        <v>47999998.440707609</v>
      </c>
      <c r="BH6" s="186"/>
      <c r="BI6" s="68">
        <v>0</v>
      </c>
      <c r="BJ6" s="68">
        <v>1627430.0015437603</v>
      </c>
      <c r="BK6" s="68">
        <v>10677429.960073577</v>
      </c>
      <c r="BL6" s="68">
        <v>14799999.926789071</v>
      </c>
      <c r="BM6" s="68">
        <v>15922570.934635207</v>
      </c>
      <c r="BN6" s="68">
        <v>1972569.9968735555</v>
      </c>
      <c r="BO6" s="68">
        <v>45000000.819915168</v>
      </c>
      <c r="BP6" s="483"/>
      <c r="BQ6" s="68">
        <v>0</v>
      </c>
      <c r="BR6" s="68">
        <v>3446760.9699920085</v>
      </c>
      <c r="BS6" s="68">
        <v>23561261.174595147</v>
      </c>
      <c r="BT6" s="68">
        <v>36434438.126260482</v>
      </c>
      <c r="BU6" s="68">
        <v>30031756.590069819</v>
      </c>
      <c r="BV6" s="68">
        <v>4525783.4407604737</v>
      </c>
      <c r="BW6" s="68">
        <v>98000000.301677912</v>
      </c>
      <c r="BX6" s="190"/>
      <c r="BY6" s="68">
        <v>0</v>
      </c>
      <c r="BZ6" s="68">
        <v>4556362.3814919461</v>
      </c>
      <c r="CA6" s="68">
        <v>15545472.620766513</v>
      </c>
      <c r="CB6" s="68">
        <v>19324731.772748627</v>
      </c>
      <c r="CC6" s="68">
        <v>8434627.5045307577</v>
      </c>
      <c r="CD6" s="68">
        <v>138806.10028326817</v>
      </c>
      <c r="CE6" s="68">
        <v>48000000.379821107</v>
      </c>
      <c r="CF6" s="190"/>
      <c r="CG6" s="68">
        <v>2145928.7708311751</v>
      </c>
      <c r="CH6" s="68">
        <v>9444994.3495961372</v>
      </c>
      <c r="CI6" s="68">
        <v>57555866.31975957</v>
      </c>
      <c r="CJ6" s="68">
        <v>75157730.534395322</v>
      </c>
      <c r="CK6" s="68">
        <v>60926379.784750625</v>
      </c>
      <c r="CL6" s="68">
        <v>33131854.756521255</v>
      </c>
      <c r="CM6" s="68">
        <v>238362754.51585409</v>
      </c>
      <c r="CN6" s="483"/>
      <c r="CO6" s="501"/>
    </row>
    <row r="7" spans="1:94" s="132" customFormat="1" ht="30.75" customHeight="1" x14ac:dyDescent="0.2">
      <c r="A7" s="71" t="s">
        <v>20</v>
      </c>
      <c r="B7" s="129" t="s">
        <v>332</v>
      </c>
      <c r="C7" s="75"/>
      <c r="D7" s="75"/>
      <c r="E7" s="129" t="s">
        <v>103</v>
      </c>
      <c r="F7" s="135">
        <v>0</v>
      </c>
      <c r="G7" s="135">
        <v>0</v>
      </c>
      <c r="H7" s="135">
        <v>0</v>
      </c>
      <c r="I7" s="135">
        <v>0</v>
      </c>
      <c r="J7" s="135">
        <v>1</v>
      </c>
      <c r="K7" s="135">
        <v>0</v>
      </c>
      <c r="L7" s="135">
        <v>1</v>
      </c>
      <c r="M7" s="159"/>
      <c r="N7" s="75"/>
      <c r="O7" s="73"/>
      <c r="P7" s="73"/>
      <c r="Q7" s="129"/>
      <c r="R7" s="73"/>
      <c r="S7" s="162"/>
      <c r="T7" s="75"/>
      <c r="U7" s="130"/>
      <c r="V7" s="130"/>
      <c r="W7" s="130"/>
      <c r="X7" s="220"/>
      <c r="Y7" s="131"/>
      <c r="Z7" s="131">
        <v>140153607.85294801</v>
      </c>
      <c r="AA7" s="221"/>
      <c r="AB7" s="364"/>
      <c r="AC7" s="131">
        <v>48308914.784961574</v>
      </c>
      <c r="AD7" s="131">
        <v>23000000</v>
      </c>
      <c r="AE7" s="131">
        <v>16274300</v>
      </c>
      <c r="AF7" s="131">
        <v>0</v>
      </c>
      <c r="AG7" s="131">
        <v>0</v>
      </c>
      <c r="AH7" s="131">
        <v>52570393.067986444</v>
      </c>
      <c r="AI7" s="131">
        <v>140153607.85294801</v>
      </c>
      <c r="AJ7" s="162"/>
      <c r="AK7" s="131">
        <v>1038174.8729848001</v>
      </c>
      <c r="AL7" s="131">
        <v>14015360.785294803</v>
      </c>
      <c r="AM7" s="131">
        <v>41007907.482899606</v>
      </c>
      <c r="AN7" s="131">
        <v>42046082.355884403</v>
      </c>
      <c r="AO7" s="131">
        <v>42046082.355884403</v>
      </c>
      <c r="AP7" s="131">
        <v>0</v>
      </c>
      <c r="AQ7" s="131">
        <v>140153607.85294801</v>
      </c>
      <c r="AR7" s="187"/>
      <c r="AS7" s="131">
        <v>830891.47837869136</v>
      </c>
      <c r="AT7" s="131">
        <v>4830891.4821730433</v>
      </c>
      <c r="AU7" s="131">
        <v>13661782.968140438</v>
      </c>
      <c r="AV7" s="131">
        <v>14492674.446519129</v>
      </c>
      <c r="AW7" s="131">
        <v>14492674.446519129</v>
      </c>
      <c r="AX7" s="131">
        <v>0</v>
      </c>
      <c r="AY7" s="131">
        <v>48308914.821730435</v>
      </c>
      <c r="AZ7" s="190"/>
      <c r="BA7" s="131">
        <v>0</v>
      </c>
      <c r="BB7" s="131">
        <v>2300000.0021817526</v>
      </c>
      <c r="BC7" s="131">
        <v>6900000.0065452568</v>
      </c>
      <c r="BD7" s="131">
        <v>6900000.0065452568</v>
      </c>
      <c r="BE7" s="131">
        <v>6900000.0065452568</v>
      </c>
      <c r="BF7" s="131">
        <v>0</v>
      </c>
      <c r="BG7" s="131">
        <v>23000000.021817524</v>
      </c>
      <c r="BH7" s="187"/>
      <c r="BI7" s="131">
        <v>0</v>
      </c>
      <c r="BJ7" s="131">
        <v>1627430.0015437603</v>
      </c>
      <c r="BK7" s="131">
        <v>4882290.0046312809</v>
      </c>
      <c r="BL7" s="131">
        <v>4882290.0046312809</v>
      </c>
      <c r="BM7" s="131">
        <v>4882291.0046312809</v>
      </c>
      <c r="BN7" s="131">
        <v>0</v>
      </c>
      <c r="BO7" s="131">
        <v>16274301.015437603</v>
      </c>
      <c r="BP7" s="483"/>
      <c r="BQ7" s="131">
        <v>0</v>
      </c>
      <c r="BR7" s="131">
        <v>0</v>
      </c>
      <c r="BS7" s="131">
        <v>0</v>
      </c>
      <c r="BT7" s="131">
        <v>0</v>
      </c>
      <c r="BU7" s="131">
        <v>0</v>
      </c>
      <c r="BV7" s="131">
        <v>0</v>
      </c>
      <c r="BW7" s="131">
        <v>0</v>
      </c>
      <c r="BX7" s="187"/>
      <c r="BY7" s="131">
        <v>0</v>
      </c>
      <c r="BZ7" s="131">
        <v>0</v>
      </c>
      <c r="CA7" s="131">
        <v>0</v>
      </c>
      <c r="CB7" s="131">
        <v>0</v>
      </c>
      <c r="CC7" s="131">
        <v>0</v>
      </c>
      <c r="CD7" s="131">
        <v>0</v>
      </c>
      <c r="CE7" s="131">
        <v>0</v>
      </c>
      <c r="CF7" s="187"/>
      <c r="CG7" s="131">
        <v>207283.39460610878</v>
      </c>
      <c r="CH7" s="131">
        <v>5257039.2993962467</v>
      </c>
      <c r="CI7" s="131">
        <v>15563834.50358263</v>
      </c>
      <c r="CJ7" s="131">
        <v>15771117.89818874</v>
      </c>
      <c r="CK7" s="131">
        <v>15771117.89818874</v>
      </c>
      <c r="CL7" s="131">
        <v>0</v>
      </c>
      <c r="CM7" s="131">
        <v>52570392.993962467</v>
      </c>
      <c r="CN7" s="483"/>
      <c r="CO7" s="501"/>
      <c r="CP7" s="504"/>
    </row>
    <row r="8" spans="1:94" s="145" customFormat="1" ht="42.75" hidden="1" customHeight="1" outlineLevel="1" x14ac:dyDescent="0.2">
      <c r="A8" s="428" t="s">
        <v>89</v>
      </c>
      <c r="B8" s="243" t="s">
        <v>155</v>
      </c>
      <c r="C8" s="284" t="s">
        <v>191</v>
      </c>
      <c r="D8" s="296" t="s">
        <v>23</v>
      </c>
      <c r="E8" s="141"/>
      <c r="F8" s="136" t="s">
        <v>173</v>
      </c>
      <c r="G8" s="136"/>
      <c r="H8" s="136"/>
      <c r="I8" s="136"/>
      <c r="J8" s="136"/>
      <c r="K8" s="136"/>
      <c r="L8" s="136"/>
      <c r="M8" s="160"/>
      <c r="N8" s="87" t="s">
        <v>109</v>
      </c>
      <c r="O8" s="87"/>
      <c r="P8" s="88"/>
      <c r="Q8" s="226"/>
      <c r="R8" s="88"/>
      <c r="S8" s="175"/>
      <c r="T8" s="216" t="s">
        <v>109</v>
      </c>
      <c r="U8" s="384"/>
      <c r="V8" s="217"/>
      <c r="W8" s="217"/>
      <c r="X8" s="217"/>
      <c r="Y8" s="27"/>
      <c r="Z8" s="89">
        <v>0</v>
      </c>
      <c r="AA8" s="343"/>
      <c r="AB8" s="365"/>
      <c r="AC8" s="89"/>
      <c r="AD8" s="89"/>
      <c r="AE8" s="89"/>
      <c r="AF8" s="89"/>
      <c r="AG8" s="343"/>
      <c r="AH8" s="338"/>
      <c r="AI8" s="338"/>
      <c r="AJ8" s="175"/>
      <c r="AK8" s="89">
        <v>0</v>
      </c>
      <c r="AL8" s="89">
        <v>0</v>
      </c>
      <c r="AM8" s="89">
        <v>0</v>
      </c>
      <c r="AN8" s="89">
        <v>0</v>
      </c>
      <c r="AO8" s="89">
        <v>0</v>
      </c>
      <c r="AP8" s="89">
        <v>0</v>
      </c>
      <c r="AQ8" s="89">
        <v>0</v>
      </c>
      <c r="AR8" s="169"/>
      <c r="AS8" s="67">
        <v>0</v>
      </c>
      <c r="AT8" s="67">
        <v>0</v>
      </c>
      <c r="AU8" s="67">
        <v>0</v>
      </c>
      <c r="AV8" s="67">
        <v>0</v>
      </c>
      <c r="AW8" s="67">
        <v>0</v>
      </c>
      <c r="AX8" s="67">
        <v>0</v>
      </c>
      <c r="AY8" s="89">
        <v>0</v>
      </c>
      <c r="AZ8" s="169"/>
      <c r="BA8" s="89"/>
      <c r="BB8" s="89"/>
      <c r="BC8" s="89"/>
      <c r="BD8" s="89"/>
      <c r="BE8" s="89"/>
      <c r="BF8" s="89"/>
      <c r="BG8" s="89">
        <v>0</v>
      </c>
      <c r="BH8" s="169"/>
      <c r="BI8" s="89"/>
      <c r="BJ8" s="89"/>
      <c r="BK8" s="89"/>
      <c r="BL8" s="89"/>
      <c r="BM8" s="89"/>
      <c r="BN8" s="89"/>
      <c r="BO8" s="89">
        <v>0</v>
      </c>
      <c r="BP8" s="169"/>
      <c r="BQ8" s="89"/>
      <c r="BR8" s="89"/>
      <c r="BS8" s="89"/>
      <c r="BT8" s="89"/>
      <c r="BU8" s="89"/>
      <c r="BV8" s="89"/>
      <c r="BW8" s="89">
        <v>0</v>
      </c>
      <c r="BX8" s="169"/>
      <c r="BY8" s="89"/>
      <c r="BZ8" s="89"/>
      <c r="CA8" s="89"/>
      <c r="CB8" s="89"/>
      <c r="CC8" s="89"/>
      <c r="CD8" s="89"/>
      <c r="CE8" s="89">
        <v>0</v>
      </c>
      <c r="CF8" s="169"/>
      <c r="CG8" s="89"/>
      <c r="CH8" s="89"/>
      <c r="CI8" s="89"/>
      <c r="CJ8" s="89"/>
      <c r="CK8" s="89"/>
      <c r="CL8" s="89"/>
      <c r="CM8" s="89">
        <v>0</v>
      </c>
      <c r="CN8" s="169"/>
      <c r="CO8" s="501"/>
    </row>
    <row r="9" spans="1:94" s="145" customFormat="1" ht="21.75" hidden="1" customHeight="1" outlineLevel="1" x14ac:dyDescent="0.2">
      <c r="A9" s="150" t="s">
        <v>90</v>
      </c>
      <c r="B9" s="243" t="s">
        <v>174</v>
      </c>
      <c r="C9" s="284" t="s">
        <v>192</v>
      </c>
      <c r="D9" s="276"/>
      <c r="E9" s="141"/>
      <c r="F9" s="136"/>
      <c r="G9" s="136" t="s">
        <v>173</v>
      </c>
      <c r="H9" s="136" t="s">
        <v>173</v>
      </c>
      <c r="I9" s="136" t="s">
        <v>173</v>
      </c>
      <c r="J9" s="136" t="s">
        <v>173</v>
      </c>
      <c r="K9" s="136"/>
      <c r="L9" s="136"/>
      <c r="M9" s="160"/>
      <c r="N9" s="87" t="s">
        <v>29</v>
      </c>
      <c r="O9" s="87" t="s">
        <v>14</v>
      </c>
      <c r="P9" s="88" t="s">
        <v>94</v>
      </c>
      <c r="Q9" s="227">
        <v>1</v>
      </c>
      <c r="R9" s="308" t="s">
        <v>175</v>
      </c>
      <c r="S9" s="175"/>
      <c r="T9" s="216" t="s">
        <v>133</v>
      </c>
      <c r="U9" s="385">
        <v>1</v>
      </c>
      <c r="V9" s="217"/>
      <c r="W9" s="217"/>
      <c r="X9" s="222"/>
      <c r="Y9" s="27">
        <v>129771859.12310001</v>
      </c>
      <c r="Z9" s="67">
        <v>129771859.12310001</v>
      </c>
      <c r="AA9" s="380"/>
      <c r="AB9" s="365"/>
      <c r="AC9" s="67">
        <v>40000000</v>
      </c>
      <c r="AD9" s="67">
        <v>23000000</v>
      </c>
      <c r="AE9" s="67">
        <v>16274300</v>
      </c>
      <c r="AF9" s="67"/>
      <c r="AG9" s="67"/>
      <c r="AH9" s="67">
        <v>50497559.123100013</v>
      </c>
      <c r="AI9" s="67">
        <v>129771859.12310001</v>
      </c>
      <c r="AJ9" s="175"/>
      <c r="AK9" s="89">
        <v>0</v>
      </c>
      <c r="AL9" s="89">
        <v>12977185.912310002</v>
      </c>
      <c r="AM9" s="89">
        <v>38931557.736930005</v>
      </c>
      <c r="AN9" s="89">
        <v>38931557.736930005</v>
      </c>
      <c r="AO9" s="89">
        <v>38931557.736930005</v>
      </c>
      <c r="AP9" s="89">
        <v>0</v>
      </c>
      <c r="AQ9" s="89">
        <v>129771859.12310001</v>
      </c>
      <c r="AR9" s="169"/>
      <c r="AS9" s="89">
        <v>0</v>
      </c>
      <c r="AT9" s="89">
        <v>4000000.0037943521</v>
      </c>
      <c r="AU9" s="89">
        <v>12000000.011383055</v>
      </c>
      <c r="AV9" s="89">
        <v>12000000.011383055</v>
      </c>
      <c r="AW9" s="89">
        <v>12000000.011383055</v>
      </c>
      <c r="AX9" s="89">
        <v>0</v>
      </c>
      <c r="AY9" s="89">
        <v>40000000.03794352</v>
      </c>
      <c r="AZ9" s="169"/>
      <c r="BA9" s="89">
        <v>0</v>
      </c>
      <c r="BB9" s="89">
        <v>2300000.0021817526</v>
      </c>
      <c r="BC9" s="89">
        <v>6900000.0065452568</v>
      </c>
      <c r="BD9" s="89">
        <v>6900000.0065452568</v>
      </c>
      <c r="BE9" s="89">
        <v>6900000.0065452568</v>
      </c>
      <c r="BF9" s="89">
        <v>0</v>
      </c>
      <c r="BG9" s="89">
        <v>23000000.021817524</v>
      </c>
      <c r="BH9" s="169"/>
      <c r="BI9" s="89">
        <v>0</v>
      </c>
      <c r="BJ9" s="89">
        <v>1627430.0015437603</v>
      </c>
      <c r="BK9" s="89">
        <v>4882290.0046312809</v>
      </c>
      <c r="BL9" s="89">
        <v>4882290.0046312809</v>
      </c>
      <c r="BM9" s="89">
        <v>4882291.0046312809</v>
      </c>
      <c r="BN9" s="89">
        <v>0</v>
      </c>
      <c r="BO9" s="89">
        <v>16274301.015437603</v>
      </c>
      <c r="BP9" s="169"/>
      <c r="BQ9" s="89"/>
      <c r="BR9" s="89"/>
      <c r="BS9" s="89"/>
      <c r="BT9" s="89"/>
      <c r="BU9" s="89"/>
      <c r="BV9" s="89"/>
      <c r="BW9" s="89">
        <v>0</v>
      </c>
      <c r="BX9" s="169"/>
      <c r="BY9" s="89"/>
      <c r="BZ9" s="89"/>
      <c r="CA9" s="89"/>
      <c r="CB9" s="89"/>
      <c r="CC9" s="89"/>
      <c r="CD9" s="89"/>
      <c r="CE9" s="89">
        <v>0</v>
      </c>
      <c r="CF9" s="169"/>
      <c r="CG9" s="89">
        <v>0</v>
      </c>
      <c r="CH9" s="89">
        <v>5049755.9047901379</v>
      </c>
      <c r="CI9" s="89">
        <v>15149267.714370413</v>
      </c>
      <c r="CJ9" s="89">
        <v>15149267.714370413</v>
      </c>
      <c r="CK9" s="89">
        <v>15149267.714370413</v>
      </c>
      <c r="CL9" s="89">
        <v>0</v>
      </c>
      <c r="CM9" s="89">
        <v>50497559.047901377</v>
      </c>
      <c r="CN9" s="483"/>
      <c r="CO9" s="501"/>
      <c r="CP9" s="481"/>
    </row>
    <row r="10" spans="1:94" s="288" customFormat="1" ht="27" hidden="1" outlineLevel="1" x14ac:dyDescent="0.2">
      <c r="A10" s="150" t="s">
        <v>159</v>
      </c>
      <c r="B10" s="243" t="s">
        <v>114</v>
      </c>
      <c r="C10" s="284" t="s">
        <v>193</v>
      </c>
      <c r="D10" s="328" t="s">
        <v>20</v>
      </c>
      <c r="E10" s="243"/>
      <c r="F10" s="329"/>
      <c r="G10" s="329" t="s">
        <v>173</v>
      </c>
      <c r="H10" s="329" t="s">
        <v>173</v>
      </c>
      <c r="I10" s="329" t="s">
        <v>173</v>
      </c>
      <c r="J10" s="329" t="s">
        <v>173</v>
      </c>
      <c r="K10" s="329"/>
      <c r="L10" s="329"/>
      <c r="M10" s="160"/>
      <c r="N10" s="330" t="s">
        <v>105</v>
      </c>
      <c r="O10" s="330" t="s">
        <v>14</v>
      </c>
      <c r="P10" s="35" t="s">
        <v>95</v>
      </c>
      <c r="Q10" s="182">
        <v>6</v>
      </c>
      <c r="R10" s="331" t="s">
        <v>176</v>
      </c>
      <c r="S10" s="175"/>
      <c r="T10" s="49" t="s">
        <v>113</v>
      </c>
      <c r="U10" s="384">
        <v>0.08</v>
      </c>
      <c r="V10" s="31"/>
      <c r="W10" s="31"/>
      <c r="X10" s="31"/>
      <c r="Y10" s="27">
        <v>10381748.729848001</v>
      </c>
      <c r="Z10" s="67">
        <v>10381748.729848001</v>
      </c>
      <c r="AA10" s="332"/>
      <c r="AB10" s="365"/>
      <c r="AC10" s="67">
        <v>8308914.7849615719</v>
      </c>
      <c r="AD10" s="67"/>
      <c r="AE10" s="67"/>
      <c r="AF10" s="67"/>
      <c r="AG10" s="339"/>
      <c r="AH10" s="67">
        <v>2072833.9448864288</v>
      </c>
      <c r="AI10" s="67">
        <v>10381748.729848001</v>
      </c>
      <c r="AJ10" s="175"/>
      <c r="AK10" s="89">
        <v>1038174.8729848001</v>
      </c>
      <c r="AL10" s="89">
        <v>1038174.8729848001</v>
      </c>
      <c r="AM10" s="89">
        <v>2076349.7459696003</v>
      </c>
      <c r="AN10" s="89">
        <v>3114524.6189544001</v>
      </c>
      <c r="AO10" s="89">
        <v>3114524.6189544001</v>
      </c>
      <c r="AP10" s="89">
        <v>0</v>
      </c>
      <c r="AQ10" s="89">
        <v>10381748.729848001</v>
      </c>
      <c r="AR10" s="478"/>
      <c r="AS10" s="67">
        <v>830891.47837869136</v>
      </c>
      <c r="AT10" s="67">
        <v>830891.47837869136</v>
      </c>
      <c r="AU10" s="67">
        <v>1661782.9567573827</v>
      </c>
      <c r="AV10" s="67">
        <v>2492674.4351360737</v>
      </c>
      <c r="AW10" s="67">
        <v>2492674.4351360737</v>
      </c>
      <c r="AX10" s="67">
        <v>0</v>
      </c>
      <c r="AY10" s="89">
        <v>8308914.7837869134</v>
      </c>
      <c r="AZ10" s="478"/>
      <c r="BA10" s="478"/>
      <c r="BB10" s="478"/>
      <c r="BC10" s="478"/>
      <c r="BD10" s="478"/>
      <c r="BE10" s="478"/>
      <c r="BF10" s="478"/>
      <c r="BG10" s="89">
        <v>0</v>
      </c>
      <c r="BH10" s="478"/>
      <c r="BI10" s="89"/>
      <c r="BJ10" s="89"/>
      <c r="BK10" s="89"/>
      <c r="BL10" s="89"/>
      <c r="BM10" s="89"/>
      <c r="BN10" s="89"/>
      <c r="BO10" s="89">
        <v>0</v>
      </c>
      <c r="BP10" s="478"/>
      <c r="BQ10" s="478">
        <v>0</v>
      </c>
      <c r="BR10" s="478">
        <v>0</v>
      </c>
      <c r="BS10" s="478">
        <v>0</v>
      </c>
      <c r="BT10" s="478"/>
      <c r="BU10" s="478">
        <v>0</v>
      </c>
      <c r="BV10" s="478">
        <v>0</v>
      </c>
      <c r="BW10" s="478">
        <v>0</v>
      </c>
      <c r="BX10" s="478"/>
      <c r="BY10" s="478">
        <v>0</v>
      </c>
      <c r="BZ10" s="478">
        <v>0</v>
      </c>
      <c r="CA10" s="478">
        <v>0</v>
      </c>
      <c r="CB10" s="478">
        <v>0</v>
      </c>
      <c r="CC10" s="478">
        <v>0</v>
      </c>
      <c r="CD10" s="478">
        <v>0</v>
      </c>
      <c r="CE10" s="478">
        <v>0</v>
      </c>
      <c r="CF10" s="478"/>
      <c r="CG10" s="89">
        <v>207283.39460610878</v>
      </c>
      <c r="CH10" s="89">
        <v>207283.39460610878</v>
      </c>
      <c r="CI10" s="89">
        <v>414566.78921221755</v>
      </c>
      <c r="CJ10" s="89">
        <v>621850.18381832633</v>
      </c>
      <c r="CK10" s="89">
        <v>621850.18381832633</v>
      </c>
      <c r="CL10" s="89">
        <v>0</v>
      </c>
      <c r="CM10" s="89">
        <v>2072833.9460610878</v>
      </c>
      <c r="CN10" s="483"/>
      <c r="CO10" s="501"/>
      <c r="CP10" s="358"/>
    </row>
    <row r="11" spans="1:94" s="132" customFormat="1" ht="25.5" customHeight="1" collapsed="1" x14ac:dyDescent="0.2">
      <c r="A11" s="71" t="s">
        <v>61</v>
      </c>
      <c r="B11" s="129" t="s">
        <v>306</v>
      </c>
      <c r="C11" s="75"/>
      <c r="D11" s="301"/>
      <c r="E11" s="129" t="s">
        <v>101</v>
      </c>
      <c r="F11" s="219">
        <v>0</v>
      </c>
      <c r="G11" s="219">
        <v>0</v>
      </c>
      <c r="H11" s="219">
        <v>0</v>
      </c>
      <c r="I11" s="219">
        <v>3</v>
      </c>
      <c r="J11" s="219">
        <v>3.8</v>
      </c>
      <c r="K11" s="219">
        <v>0</v>
      </c>
      <c r="L11" s="219">
        <v>6.8</v>
      </c>
      <c r="M11" s="159"/>
      <c r="N11" s="75"/>
      <c r="O11" s="73"/>
      <c r="P11" s="73"/>
      <c r="Q11" s="129"/>
      <c r="R11" s="73"/>
      <c r="S11" s="162"/>
      <c r="T11" s="75"/>
      <c r="U11" s="386"/>
      <c r="V11" s="130"/>
      <c r="W11" s="130"/>
      <c r="X11" s="130"/>
      <c r="Y11" s="131"/>
      <c r="Z11" s="131">
        <v>59888713.852374762</v>
      </c>
      <c r="AA11" s="327"/>
      <c r="AB11" s="364"/>
      <c r="AC11" s="131">
        <v>13550462.616147555</v>
      </c>
      <c r="AD11" s="131">
        <v>25000000</v>
      </c>
      <c r="AE11" s="131">
        <v>0</v>
      </c>
      <c r="AF11" s="131">
        <v>0</v>
      </c>
      <c r="AG11" s="131">
        <v>0</v>
      </c>
      <c r="AH11" s="131">
        <v>21338251.236227203</v>
      </c>
      <c r="AI11" s="131">
        <v>59888713.852374762</v>
      </c>
      <c r="AJ11" s="162"/>
      <c r="AK11" s="131">
        <v>443620.93594351673</v>
      </c>
      <c r="AL11" s="131">
        <v>5988871.3852374768</v>
      </c>
      <c r="AM11" s="131">
        <v>17966614.155712429</v>
      </c>
      <c r="AN11" s="131">
        <v>17966614.155712426</v>
      </c>
      <c r="AO11" s="131">
        <v>17522993.219768908</v>
      </c>
      <c r="AP11" s="131">
        <v>0</v>
      </c>
      <c r="AQ11" s="131">
        <v>59888713.852374762</v>
      </c>
      <c r="AR11" s="187"/>
      <c r="AS11" s="131">
        <v>355046.96903788316</v>
      </c>
      <c r="AT11" s="131">
        <v>1355046.9057934866</v>
      </c>
      <c r="AU11" s="131">
        <v>4065140.7173804599</v>
      </c>
      <c r="AV11" s="131">
        <v>4065140.7173804594</v>
      </c>
      <c r="AW11" s="131">
        <v>3710093.7483425764</v>
      </c>
      <c r="AX11" s="131">
        <v>0</v>
      </c>
      <c r="AY11" s="131">
        <v>13550469.057934865</v>
      </c>
      <c r="AZ11" s="190"/>
      <c r="BA11" s="131">
        <v>0</v>
      </c>
      <c r="BB11" s="131">
        <v>2499999.8418890089</v>
      </c>
      <c r="BC11" s="131">
        <v>7499999.5256670257</v>
      </c>
      <c r="BD11" s="131">
        <v>7499999.5256670248</v>
      </c>
      <c r="BE11" s="131">
        <v>7499999.5256670248</v>
      </c>
      <c r="BF11" s="131">
        <v>0</v>
      </c>
      <c r="BG11" s="131">
        <v>24999998.418890089</v>
      </c>
      <c r="BH11" s="187"/>
      <c r="BI11" s="131">
        <v>0</v>
      </c>
      <c r="BJ11" s="131">
        <v>0</v>
      </c>
      <c r="BK11" s="131">
        <v>0</v>
      </c>
      <c r="BL11" s="131">
        <v>0</v>
      </c>
      <c r="BM11" s="131">
        <v>0</v>
      </c>
      <c r="BN11" s="131">
        <v>0</v>
      </c>
      <c r="BO11" s="131">
        <v>0</v>
      </c>
      <c r="BP11" s="483"/>
      <c r="BQ11" s="131">
        <v>0</v>
      </c>
      <c r="BR11" s="131">
        <v>0</v>
      </c>
      <c r="BS11" s="131">
        <v>0</v>
      </c>
      <c r="BT11" s="131">
        <v>0</v>
      </c>
      <c r="BU11" s="131">
        <v>0</v>
      </c>
      <c r="BV11" s="131">
        <v>0</v>
      </c>
      <c r="BW11" s="131">
        <v>0</v>
      </c>
      <c r="BX11" s="187"/>
      <c r="BY11" s="131">
        <v>0</v>
      </c>
      <c r="BZ11" s="131">
        <v>0</v>
      </c>
      <c r="CA11" s="131">
        <v>0</v>
      </c>
      <c r="CB11" s="131">
        <v>0</v>
      </c>
      <c r="CC11" s="131">
        <v>0</v>
      </c>
      <c r="CD11" s="131">
        <v>0</v>
      </c>
      <c r="CE11" s="131">
        <v>0</v>
      </c>
      <c r="CF11" s="187"/>
      <c r="CG11" s="131">
        <v>88573.966905633584</v>
      </c>
      <c r="CH11" s="131">
        <v>2133824.6375549808</v>
      </c>
      <c r="CI11" s="131">
        <v>6401473.9126649434</v>
      </c>
      <c r="CJ11" s="131">
        <v>6401473.9126649415</v>
      </c>
      <c r="CK11" s="131">
        <v>6312907.9457593076</v>
      </c>
      <c r="CL11" s="131">
        <v>0</v>
      </c>
      <c r="CM11" s="131">
        <v>21338254.375549808</v>
      </c>
      <c r="CN11" s="483"/>
      <c r="CO11" s="501"/>
      <c r="CP11" s="504"/>
    </row>
    <row r="12" spans="1:94" s="288" customFormat="1" ht="24.75" hidden="1" customHeight="1" outlineLevel="1" x14ac:dyDescent="0.2">
      <c r="A12" s="150" t="s">
        <v>91</v>
      </c>
      <c r="B12" s="243" t="s">
        <v>174</v>
      </c>
      <c r="C12" s="284" t="s">
        <v>192</v>
      </c>
      <c r="D12" s="300"/>
      <c r="E12" s="243"/>
      <c r="F12" s="329"/>
      <c r="G12" s="329" t="s">
        <v>173</v>
      </c>
      <c r="H12" s="329" t="s">
        <v>173</v>
      </c>
      <c r="I12" s="329" t="s">
        <v>173</v>
      </c>
      <c r="J12" s="329" t="s">
        <v>173</v>
      </c>
      <c r="K12" s="329"/>
      <c r="L12" s="329"/>
      <c r="M12" s="160"/>
      <c r="N12" s="330" t="s">
        <v>29</v>
      </c>
      <c r="O12" s="330" t="s">
        <v>14</v>
      </c>
      <c r="P12" s="35" t="s">
        <v>94</v>
      </c>
      <c r="Q12" s="182">
        <v>1</v>
      </c>
      <c r="R12" s="331" t="s">
        <v>175</v>
      </c>
      <c r="S12" s="175"/>
      <c r="T12" s="49" t="s">
        <v>133</v>
      </c>
      <c r="U12" s="385">
        <v>1</v>
      </c>
      <c r="V12" s="31"/>
      <c r="W12" s="31"/>
      <c r="X12" s="31"/>
      <c r="Y12" s="27">
        <v>55452504.492939591</v>
      </c>
      <c r="Z12" s="67">
        <v>55452504.492939591</v>
      </c>
      <c r="AA12" s="339"/>
      <c r="AB12" s="365"/>
      <c r="AC12" s="67">
        <v>10000000</v>
      </c>
      <c r="AD12" s="67">
        <v>25000000</v>
      </c>
      <c r="AE12" s="67"/>
      <c r="AF12" s="67"/>
      <c r="AG12" s="67"/>
      <c r="AH12" s="67">
        <v>20452504.492939591</v>
      </c>
      <c r="AI12" s="67">
        <v>55452504.492939591</v>
      </c>
      <c r="AJ12" s="175"/>
      <c r="AK12" s="89">
        <v>0</v>
      </c>
      <c r="AL12" s="89">
        <v>5545250.4492939599</v>
      </c>
      <c r="AM12" s="89">
        <v>16635751.34788188</v>
      </c>
      <c r="AN12" s="89">
        <v>16635751.347881876</v>
      </c>
      <c r="AO12" s="89">
        <v>16635751.347881876</v>
      </c>
      <c r="AP12" s="89">
        <v>0</v>
      </c>
      <c r="AQ12" s="89">
        <v>55452504.492939591</v>
      </c>
      <c r="AR12" s="169"/>
      <c r="AS12" s="67">
        <v>0</v>
      </c>
      <c r="AT12" s="67">
        <v>999999.93675560353</v>
      </c>
      <c r="AU12" s="67">
        <v>2999999.8102668105</v>
      </c>
      <c r="AV12" s="67">
        <v>2999999.81026681</v>
      </c>
      <c r="AW12" s="67">
        <v>2999999.81026681</v>
      </c>
      <c r="AX12" s="67">
        <v>0</v>
      </c>
      <c r="AY12" s="89">
        <v>9999999.3675560337</v>
      </c>
      <c r="AZ12" s="169"/>
      <c r="BA12" s="67">
        <v>0</v>
      </c>
      <c r="BB12" s="67">
        <v>2499999.8418890089</v>
      </c>
      <c r="BC12" s="67">
        <v>7499999.5256670257</v>
      </c>
      <c r="BD12" s="67">
        <v>7499999.5256670248</v>
      </c>
      <c r="BE12" s="67">
        <v>7499999.5256670248</v>
      </c>
      <c r="BF12" s="67">
        <v>0</v>
      </c>
      <c r="BG12" s="89">
        <v>24999998.418890089</v>
      </c>
      <c r="BH12" s="169"/>
      <c r="BI12" s="67"/>
      <c r="BJ12" s="67"/>
      <c r="BK12" s="67"/>
      <c r="BL12" s="67"/>
      <c r="BM12" s="67"/>
      <c r="BN12" s="67"/>
      <c r="BO12" s="89">
        <v>0</v>
      </c>
      <c r="BP12" s="169"/>
      <c r="BQ12" s="67"/>
      <c r="BR12" s="67"/>
      <c r="BS12" s="67"/>
      <c r="BT12" s="67"/>
      <c r="BU12" s="67"/>
      <c r="BV12" s="67"/>
      <c r="BW12" s="89">
        <v>0</v>
      </c>
      <c r="BX12" s="169"/>
      <c r="BY12" s="67"/>
      <c r="BZ12" s="67"/>
      <c r="CA12" s="67"/>
      <c r="CB12" s="67"/>
      <c r="CC12" s="67"/>
      <c r="CD12" s="67"/>
      <c r="CE12" s="89">
        <v>0</v>
      </c>
      <c r="CF12" s="169"/>
      <c r="CG12" s="67">
        <v>0</v>
      </c>
      <c r="CH12" s="67">
        <v>2045250.6706493474</v>
      </c>
      <c r="CI12" s="67">
        <v>6135752.0119480425</v>
      </c>
      <c r="CJ12" s="67">
        <v>6135752.0119480407</v>
      </c>
      <c r="CK12" s="67">
        <v>6135760.0119480407</v>
      </c>
      <c r="CL12" s="67">
        <v>0</v>
      </c>
      <c r="CM12" s="89">
        <v>20452514.706493471</v>
      </c>
      <c r="CN12" s="169"/>
      <c r="CO12" s="501"/>
    </row>
    <row r="13" spans="1:94" s="288" customFormat="1" ht="27" hidden="1" outlineLevel="1" x14ac:dyDescent="0.2">
      <c r="A13" s="150" t="s">
        <v>313</v>
      </c>
      <c r="B13" s="243" t="s">
        <v>114</v>
      </c>
      <c r="C13" s="284" t="s">
        <v>193</v>
      </c>
      <c r="D13" s="300" t="s">
        <v>20</v>
      </c>
      <c r="E13" s="243"/>
      <c r="F13" s="329"/>
      <c r="G13" s="329" t="s">
        <v>173</v>
      </c>
      <c r="H13" s="329" t="s">
        <v>173</v>
      </c>
      <c r="I13" s="329" t="s">
        <v>173</v>
      </c>
      <c r="J13" s="329" t="s">
        <v>173</v>
      </c>
      <c r="K13" s="329"/>
      <c r="L13" s="329"/>
      <c r="M13" s="160"/>
      <c r="N13" s="330" t="s">
        <v>105</v>
      </c>
      <c r="O13" s="330" t="s">
        <v>14</v>
      </c>
      <c r="P13" s="35" t="s">
        <v>95</v>
      </c>
      <c r="Q13" s="182">
        <v>6</v>
      </c>
      <c r="R13" s="331" t="s">
        <v>176</v>
      </c>
      <c r="S13" s="175"/>
      <c r="T13" s="49" t="s">
        <v>113</v>
      </c>
      <c r="U13" s="384">
        <v>0.08</v>
      </c>
      <c r="V13" s="31"/>
      <c r="W13" s="31"/>
      <c r="X13" s="31"/>
      <c r="Y13" s="27">
        <v>4436209.3594351672</v>
      </c>
      <c r="Z13" s="67">
        <v>4436209.3594351672</v>
      </c>
      <c r="AA13" s="343"/>
      <c r="AB13" s="365"/>
      <c r="AC13" s="67">
        <v>3550462.6161475559</v>
      </c>
      <c r="AD13" s="67"/>
      <c r="AE13" s="67"/>
      <c r="AF13" s="67"/>
      <c r="AG13" s="67"/>
      <c r="AH13" s="67">
        <v>885746.74328761105</v>
      </c>
      <c r="AI13" s="67">
        <v>4436209.3594351672</v>
      </c>
      <c r="AJ13" s="175"/>
      <c r="AK13" s="89">
        <v>443620.93594351673</v>
      </c>
      <c r="AL13" s="89">
        <v>443620.93594351673</v>
      </c>
      <c r="AM13" s="89">
        <v>1330862.8078305502</v>
      </c>
      <c r="AN13" s="89">
        <v>1330862.80783055</v>
      </c>
      <c r="AO13" s="89">
        <v>887241.87188703346</v>
      </c>
      <c r="AP13" s="89">
        <v>0</v>
      </c>
      <c r="AQ13" s="89">
        <v>4436209.3594351672</v>
      </c>
      <c r="AR13" s="169"/>
      <c r="AS13" s="89">
        <v>355046.96903788316</v>
      </c>
      <c r="AT13" s="89">
        <v>355046.96903788316</v>
      </c>
      <c r="AU13" s="89">
        <v>1065140.9071136494</v>
      </c>
      <c r="AV13" s="89">
        <v>1065140.9071136492</v>
      </c>
      <c r="AW13" s="89">
        <v>710093.93807576632</v>
      </c>
      <c r="AX13" s="89">
        <v>0</v>
      </c>
      <c r="AY13" s="89">
        <v>3550469.6903788312</v>
      </c>
      <c r="AZ13" s="478"/>
      <c r="BA13" s="67"/>
      <c r="BB13" s="67"/>
      <c r="BC13" s="67"/>
      <c r="BD13" s="67"/>
      <c r="BE13" s="67"/>
      <c r="BF13" s="67"/>
      <c r="BG13" s="89">
        <v>0</v>
      </c>
      <c r="BH13" s="169"/>
      <c r="BI13" s="67"/>
      <c r="BJ13" s="67"/>
      <c r="BK13" s="67"/>
      <c r="BL13" s="67"/>
      <c r="BM13" s="67"/>
      <c r="BN13" s="67"/>
      <c r="BO13" s="89">
        <v>0</v>
      </c>
      <c r="BP13" s="169"/>
      <c r="BQ13" s="67"/>
      <c r="BR13" s="67"/>
      <c r="BS13" s="67"/>
      <c r="BT13" s="67"/>
      <c r="BU13" s="67"/>
      <c r="BV13" s="67"/>
      <c r="BW13" s="89">
        <v>0</v>
      </c>
      <c r="BX13" s="169"/>
      <c r="BY13" s="67"/>
      <c r="BZ13" s="67"/>
      <c r="CA13" s="67"/>
      <c r="CB13" s="67"/>
      <c r="CC13" s="67"/>
      <c r="CD13" s="67"/>
      <c r="CE13" s="89">
        <v>0</v>
      </c>
      <c r="CF13" s="169"/>
      <c r="CG13" s="67">
        <v>88573.966905633584</v>
      </c>
      <c r="CH13" s="67">
        <v>88573.966905633584</v>
      </c>
      <c r="CI13" s="67">
        <v>265721.90071690077</v>
      </c>
      <c r="CJ13" s="67">
        <v>265721.90071690071</v>
      </c>
      <c r="CK13" s="67">
        <v>177147.93381126717</v>
      </c>
      <c r="CL13" s="67">
        <v>0</v>
      </c>
      <c r="CM13" s="89">
        <v>885739.66905633581</v>
      </c>
      <c r="CN13" s="169"/>
      <c r="CO13" s="501"/>
      <c r="CP13" s="358"/>
    </row>
    <row r="14" spans="1:94" s="132" customFormat="1" ht="33.75" customHeight="1" collapsed="1" x14ac:dyDescent="0.2">
      <c r="A14" s="71" t="s">
        <v>62</v>
      </c>
      <c r="B14" s="129" t="s">
        <v>307</v>
      </c>
      <c r="C14" s="75"/>
      <c r="D14" s="301"/>
      <c r="E14" s="129" t="s">
        <v>101</v>
      </c>
      <c r="F14" s="219">
        <v>0</v>
      </c>
      <c r="G14" s="219">
        <v>0</v>
      </c>
      <c r="H14" s="219">
        <v>0</v>
      </c>
      <c r="I14" s="219">
        <v>23.7</v>
      </c>
      <c r="J14" s="219">
        <v>17.8</v>
      </c>
      <c r="K14" s="219">
        <v>16.4878</v>
      </c>
      <c r="L14" s="219">
        <v>57.9</v>
      </c>
      <c r="M14" s="159"/>
      <c r="N14" s="75"/>
      <c r="O14" s="73"/>
      <c r="P14" s="73"/>
      <c r="Q14" s="129"/>
      <c r="R14" s="73"/>
      <c r="S14" s="162"/>
      <c r="T14" s="75"/>
      <c r="U14" s="386"/>
      <c r="V14" s="130"/>
      <c r="W14" s="130"/>
      <c r="X14" s="130"/>
      <c r="Y14" s="131"/>
      <c r="Z14" s="131">
        <v>147193288.228764</v>
      </c>
      <c r="AA14" s="205"/>
      <c r="AB14" s="364"/>
      <c r="AC14" s="131">
        <v>67653772.07675077</v>
      </c>
      <c r="AD14" s="131">
        <v>0</v>
      </c>
      <c r="AE14" s="131">
        <v>3430827</v>
      </c>
      <c r="AF14" s="131">
        <v>19363593.189999998</v>
      </c>
      <c r="AG14" s="131">
        <v>23205000</v>
      </c>
      <c r="AH14" s="131">
        <v>33540096.462013237</v>
      </c>
      <c r="AI14" s="131">
        <v>147193288.728764</v>
      </c>
      <c r="AJ14" s="162"/>
      <c r="AK14" s="131">
        <v>1090320.6535463999</v>
      </c>
      <c r="AL14" s="131">
        <v>5778351.4524764</v>
      </c>
      <c r="AM14" s="131">
        <v>38334605.369559199</v>
      </c>
      <c r="AN14" s="131">
        <v>50989419.484262399</v>
      </c>
      <c r="AO14" s="131">
        <v>36000280.627319604</v>
      </c>
      <c r="AP14" s="131">
        <v>15000309.141600002</v>
      </c>
      <c r="AQ14" s="131">
        <v>147193286.728764</v>
      </c>
      <c r="AR14" s="187"/>
      <c r="AS14" s="131">
        <v>465525.66235932766</v>
      </c>
      <c r="AT14" s="131">
        <v>1591821.2326113086</v>
      </c>
      <c r="AU14" s="131">
        <v>16110947.788127471</v>
      </c>
      <c r="AV14" s="131">
        <v>22825431.913097024</v>
      </c>
      <c r="AW14" s="131">
        <v>20027802.26391048</v>
      </c>
      <c r="AX14" s="131">
        <v>6632242.6881891638</v>
      </c>
      <c r="AY14" s="131">
        <v>67653771.548294768</v>
      </c>
      <c r="AZ14" s="190"/>
      <c r="BA14" s="131">
        <v>0</v>
      </c>
      <c r="BB14" s="131">
        <v>0</v>
      </c>
      <c r="BC14" s="131">
        <v>0</v>
      </c>
      <c r="BD14" s="131">
        <v>0</v>
      </c>
      <c r="BE14" s="131">
        <v>0</v>
      </c>
      <c r="BF14" s="131">
        <v>0</v>
      </c>
      <c r="BG14" s="131">
        <v>0</v>
      </c>
      <c r="BH14" s="187"/>
      <c r="BI14" s="131">
        <v>0</v>
      </c>
      <c r="BJ14" s="131">
        <v>0</v>
      </c>
      <c r="BK14" s="131">
        <v>857706.75</v>
      </c>
      <c r="BL14" s="131">
        <v>1372330.8</v>
      </c>
      <c r="BM14" s="131">
        <v>1200789.45</v>
      </c>
      <c r="BN14" s="131">
        <v>0</v>
      </c>
      <c r="BO14" s="131">
        <v>3430827</v>
      </c>
      <c r="BP14" s="483"/>
      <c r="BQ14" s="131">
        <v>0</v>
      </c>
      <c r="BR14" s="131">
        <v>1936359.3426929391</v>
      </c>
      <c r="BS14" s="131">
        <v>6570071.3759284392</v>
      </c>
      <c r="BT14" s="131">
        <v>7331063.7237780597</v>
      </c>
      <c r="BU14" s="131">
        <v>3526097.9845299521</v>
      </c>
      <c r="BV14" s="131">
        <v>0</v>
      </c>
      <c r="BW14" s="131">
        <v>19363592.426929392</v>
      </c>
      <c r="BX14" s="187"/>
      <c r="BY14" s="131">
        <v>0</v>
      </c>
      <c r="BZ14" s="131">
        <v>1411500</v>
      </c>
      <c r="CA14" s="131">
        <v>7870500</v>
      </c>
      <c r="CB14" s="131">
        <v>9688501</v>
      </c>
      <c r="CC14" s="131">
        <v>4234500</v>
      </c>
      <c r="CD14" s="131">
        <v>0</v>
      </c>
      <c r="CE14" s="131">
        <v>23205001</v>
      </c>
      <c r="CF14" s="187"/>
      <c r="CG14" s="131">
        <v>624794.99118707236</v>
      </c>
      <c r="CH14" s="131">
        <v>838670.87717215286</v>
      </c>
      <c r="CI14" s="131">
        <v>6925379.4555032924</v>
      </c>
      <c r="CJ14" s="131">
        <v>9772092.0473873168</v>
      </c>
      <c r="CK14" s="131">
        <v>7011090.9288791697</v>
      </c>
      <c r="CL14" s="131">
        <v>8368066.4534108359</v>
      </c>
      <c r="CM14" s="131">
        <v>33540094.753539838</v>
      </c>
      <c r="CN14" s="483"/>
      <c r="CO14" s="501"/>
      <c r="CP14" s="504"/>
    </row>
    <row r="15" spans="1:94" s="90" customFormat="1" ht="27.75" hidden="1" customHeight="1" outlineLevel="1" x14ac:dyDescent="0.2">
      <c r="A15" s="299" t="s">
        <v>92</v>
      </c>
      <c r="B15" s="144" t="s">
        <v>205</v>
      </c>
      <c r="C15" s="252"/>
      <c r="D15" s="252"/>
      <c r="E15" s="121"/>
      <c r="F15" s="137"/>
      <c r="G15" s="137" t="s">
        <v>173</v>
      </c>
      <c r="H15" s="137" t="s">
        <v>173</v>
      </c>
      <c r="I15" s="137" t="s">
        <v>173</v>
      </c>
      <c r="J15" s="137"/>
      <c r="K15" s="137"/>
      <c r="L15" s="122"/>
      <c r="M15" s="152"/>
      <c r="N15" s="123"/>
      <c r="O15" s="123"/>
      <c r="P15" s="124"/>
      <c r="Q15" s="229"/>
      <c r="R15" s="124"/>
      <c r="S15" s="175"/>
      <c r="T15" s="125"/>
      <c r="U15" s="387"/>
      <c r="V15" s="126"/>
      <c r="W15" s="126"/>
      <c r="X15" s="126"/>
      <c r="Y15" s="127"/>
      <c r="Z15" s="128">
        <v>52039010.620764002</v>
      </c>
      <c r="AA15" s="128"/>
      <c r="AB15" s="365"/>
      <c r="AC15" s="128">
        <v>14638532.63831196</v>
      </c>
      <c r="AD15" s="128">
        <v>0</v>
      </c>
      <c r="AE15" s="128">
        <v>0</v>
      </c>
      <c r="AF15" s="128">
        <v>19363593.189999998</v>
      </c>
      <c r="AG15" s="128">
        <v>14115000</v>
      </c>
      <c r="AH15" s="128">
        <v>3921884.7924520443</v>
      </c>
      <c r="AI15" s="128">
        <v>52039010.620764002</v>
      </c>
      <c r="AJ15" s="174"/>
      <c r="AK15" s="128">
        <v>385474.15274639998</v>
      </c>
      <c r="AL15" s="128">
        <v>5203901.0620764</v>
      </c>
      <c r="AM15" s="128">
        <v>16820966.103359204</v>
      </c>
      <c r="AN15" s="128">
        <v>18222966.096862402</v>
      </c>
      <c r="AO15" s="128">
        <v>11405703.205719601</v>
      </c>
      <c r="AP15" s="128">
        <v>0</v>
      </c>
      <c r="AQ15" s="128">
        <v>52039010.620764002</v>
      </c>
      <c r="AR15" s="169"/>
      <c r="AS15" s="128">
        <v>308509.86218111764</v>
      </c>
      <c r="AT15" s="128">
        <v>1463853.2347498634</v>
      </c>
      <c r="AU15" s="128">
        <v>4760718.5789513737</v>
      </c>
      <c r="AV15" s="128">
        <v>5284132.3847437147</v>
      </c>
      <c r="AW15" s="128">
        <v>2821318.2868725657</v>
      </c>
      <c r="AX15" s="128">
        <v>0</v>
      </c>
      <c r="AY15" s="128">
        <v>14638532.347498637</v>
      </c>
      <c r="AZ15" s="190"/>
      <c r="BA15" s="128">
        <v>0</v>
      </c>
      <c r="BB15" s="128">
        <v>0</v>
      </c>
      <c r="BC15" s="128">
        <v>0</v>
      </c>
      <c r="BD15" s="128">
        <v>0</v>
      </c>
      <c r="BE15" s="128">
        <v>0</v>
      </c>
      <c r="BF15" s="128">
        <v>0</v>
      </c>
      <c r="BG15" s="128">
        <v>0</v>
      </c>
      <c r="BH15" s="169"/>
      <c r="BI15" s="128">
        <v>0</v>
      </c>
      <c r="BJ15" s="128">
        <v>0</v>
      </c>
      <c r="BK15" s="128">
        <v>0</v>
      </c>
      <c r="BL15" s="128">
        <v>0</v>
      </c>
      <c r="BM15" s="128">
        <v>0</v>
      </c>
      <c r="BN15" s="128">
        <v>0</v>
      </c>
      <c r="BO15" s="128">
        <v>0</v>
      </c>
      <c r="BP15" s="169"/>
      <c r="BQ15" s="128">
        <v>0</v>
      </c>
      <c r="BR15" s="128">
        <v>1936359.3426929391</v>
      </c>
      <c r="BS15" s="128">
        <v>6570071.3759284392</v>
      </c>
      <c r="BT15" s="128">
        <v>7331063.7237780597</v>
      </c>
      <c r="BU15" s="128">
        <v>3526097.9845299521</v>
      </c>
      <c r="BV15" s="128">
        <v>0</v>
      </c>
      <c r="BW15" s="128">
        <v>19363592.426929392</v>
      </c>
      <c r="BX15" s="169"/>
      <c r="BY15" s="128">
        <v>0</v>
      </c>
      <c r="BZ15" s="128">
        <v>1411500</v>
      </c>
      <c r="CA15" s="128">
        <v>4234500</v>
      </c>
      <c r="CB15" s="128">
        <v>4234500</v>
      </c>
      <c r="CC15" s="128">
        <v>4234500</v>
      </c>
      <c r="CD15" s="128">
        <v>0</v>
      </c>
      <c r="CE15" s="128">
        <v>14115000</v>
      </c>
      <c r="CF15" s="169"/>
      <c r="CG15" s="128">
        <v>76964.290565282325</v>
      </c>
      <c r="CH15" s="128">
        <v>392188.48463359778</v>
      </c>
      <c r="CI15" s="128">
        <v>1255676.148479389</v>
      </c>
      <c r="CJ15" s="128">
        <v>1373268.9883406255</v>
      </c>
      <c r="CK15" s="128">
        <v>823786.93431708275</v>
      </c>
      <c r="CL15" s="128">
        <v>0</v>
      </c>
      <c r="CM15" s="128">
        <v>3921884.8463359778</v>
      </c>
      <c r="CN15" s="169"/>
      <c r="CO15" s="501"/>
    </row>
    <row r="16" spans="1:94" s="288" customFormat="1" hidden="1" outlineLevel="1" x14ac:dyDescent="0.2">
      <c r="A16" s="150" t="s">
        <v>314</v>
      </c>
      <c r="B16" s="243" t="s">
        <v>206</v>
      </c>
      <c r="C16" s="284" t="s">
        <v>192</v>
      </c>
      <c r="D16" s="300"/>
      <c r="E16" s="243"/>
      <c r="F16" s="329"/>
      <c r="G16" s="329" t="s">
        <v>173</v>
      </c>
      <c r="H16" s="329" t="s">
        <v>173</v>
      </c>
      <c r="I16" s="329" t="s">
        <v>173</v>
      </c>
      <c r="J16" s="329"/>
      <c r="K16" s="329"/>
      <c r="L16" s="329"/>
      <c r="M16" s="160"/>
      <c r="N16" s="534" t="s">
        <v>29</v>
      </c>
      <c r="O16" s="534" t="s">
        <v>14</v>
      </c>
      <c r="P16" s="534" t="s">
        <v>94</v>
      </c>
      <c r="Q16" s="540">
        <v>0</v>
      </c>
      <c r="R16" s="537" t="s">
        <v>175</v>
      </c>
      <c r="S16" s="175"/>
      <c r="T16" s="49" t="s">
        <v>133</v>
      </c>
      <c r="U16" s="388">
        <v>1</v>
      </c>
      <c r="V16" s="31"/>
      <c r="W16" s="31"/>
      <c r="X16" s="31"/>
      <c r="Y16" s="27">
        <v>12092629.171300001</v>
      </c>
      <c r="Z16" s="27">
        <v>12092629.171300001</v>
      </c>
      <c r="AA16" s="339"/>
      <c r="AB16" s="377"/>
      <c r="AC16" s="67">
        <v>3691589</v>
      </c>
      <c r="AD16" s="67"/>
      <c r="AE16" s="67"/>
      <c r="AF16" s="67">
        <v>7609933.5899999999</v>
      </c>
      <c r="AG16" s="67"/>
      <c r="AH16" s="67">
        <v>791106.58130000159</v>
      </c>
      <c r="AI16" s="67">
        <v>12092629.171300001</v>
      </c>
      <c r="AJ16" s="175"/>
      <c r="AK16" s="89">
        <v>0</v>
      </c>
      <c r="AL16" s="89">
        <v>1209262.9171300002</v>
      </c>
      <c r="AM16" s="89">
        <v>4837051.6685200008</v>
      </c>
      <c r="AN16" s="89">
        <v>6046314.5856500007</v>
      </c>
      <c r="AO16" s="89">
        <v>0</v>
      </c>
      <c r="AP16" s="89">
        <v>0</v>
      </c>
      <c r="AQ16" s="89">
        <v>12092629.171300001</v>
      </c>
      <c r="AR16" s="169"/>
      <c r="AS16" s="67">
        <v>0</v>
      </c>
      <c r="AT16" s="67">
        <v>369158.87470178283</v>
      </c>
      <c r="AU16" s="67">
        <v>1476635.4988071313</v>
      </c>
      <c r="AV16" s="67">
        <v>1845794.3735089141</v>
      </c>
      <c r="AW16" s="67">
        <v>0</v>
      </c>
      <c r="AX16" s="67">
        <v>0</v>
      </c>
      <c r="AY16" s="89">
        <v>3691588.7470178283</v>
      </c>
      <c r="AZ16" s="169"/>
      <c r="BA16" s="67"/>
      <c r="BB16" s="67"/>
      <c r="BC16" s="67"/>
      <c r="BD16" s="67"/>
      <c r="BE16" s="67"/>
      <c r="BF16" s="67"/>
      <c r="BG16" s="89">
        <v>0</v>
      </c>
      <c r="BH16" s="169"/>
      <c r="BI16" s="67"/>
      <c r="BJ16" s="67"/>
      <c r="BK16" s="67"/>
      <c r="BL16" s="67"/>
      <c r="BM16" s="67"/>
      <c r="BN16" s="67"/>
      <c r="BO16" s="89">
        <v>0</v>
      </c>
      <c r="BP16" s="169"/>
      <c r="BQ16" s="67">
        <v>0</v>
      </c>
      <c r="BR16" s="67">
        <v>760993.34784962167</v>
      </c>
      <c r="BS16" s="67">
        <v>3043973.3913984867</v>
      </c>
      <c r="BT16" s="67">
        <v>3804965.7392481081</v>
      </c>
      <c r="BU16" s="67">
        <v>0</v>
      </c>
      <c r="BV16" s="67">
        <v>0</v>
      </c>
      <c r="BW16" s="89">
        <v>7609932.4784962162</v>
      </c>
      <c r="BX16" s="169"/>
      <c r="BY16" s="67">
        <v>0</v>
      </c>
      <c r="BZ16" s="67">
        <v>0</v>
      </c>
      <c r="CA16" s="67">
        <v>0</v>
      </c>
      <c r="CB16" s="67">
        <v>0</v>
      </c>
      <c r="CC16" s="67">
        <v>0</v>
      </c>
      <c r="CD16" s="67">
        <v>0</v>
      </c>
      <c r="CE16" s="89">
        <v>0</v>
      </c>
      <c r="CF16" s="169"/>
      <c r="CG16" s="67">
        <v>0</v>
      </c>
      <c r="CH16" s="67">
        <v>79110.694578595649</v>
      </c>
      <c r="CI16" s="67">
        <v>316442.77831438259</v>
      </c>
      <c r="CJ16" s="67">
        <v>395553.47289297823</v>
      </c>
      <c r="CK16" s="67">
        <v>0</v>
      </c>
      <c r="CL16" s="67">
        <v>0</v>
      </c>
      <c r="CM16" s="89">
        <v>791106.94578595646</v>
      </c>
      <c r="CN16" s="169"/>
      <c r="CO16" s="501"/>
    </row>
    <row r="17" spans="1:94" s="288" customFormat="1" hidden="1" outlineLevel="1" x14ac:dyDescent="0.2">
      <c r="A17" s="150" t="s">
        <v>315</v>
      </c>
      <c r="B17" s="243" t="s">
        <v>207</v>
      </c>
      <c r="C17" s="284" t="s">
        <v>192</v>
      </c>
      <c r="D17" s="300"/>
      <c r="E17" s="243"/>
      <c r="F17" s="329"/>
      <c r="G17" s="329" t="s">
        <v>173</v>
      </c>
      <c r="H17" s="329" t="s">
        <v>173</v>
      </c>
      <c r="I17" s="329" t="s">
        <v>173</v>
      </c>
      <c r="J17" s="329"/>
      <c r="K17" s="329"/>
      <c r="L17" s="329"/>
      <c r="M17" s="160"/>
      <c r="N17" s="535"/>
      <c r="O17" s="535"/>
      <c r="P17" s="535"/>
      <c r="Q17" s="541"/>
      <c r="R17" s="538"/>
      <c r="S17" s="175"/>
      <c r="T17" s="49" t="s">
        <v>133</v>
      </c>
      <c r="U17" s="388">
        <v>1</v>
      </c>
      <c r="V17" s="31"/>
      <c r="W17" s="31"/>
      <c r="X17" s="31"/>
      <c r="Y17" s="27">
        <v>17778589.922000002</v>
      </c>
      <c r="Z17" s="27">
        <v>17778589.922000002</v>
      </c>
      <c r="AA17" s="339"/>
      <c r="AB17" s="365"/>
      <c r="AC17" s="67">
        <v>4861845</v>
      </c>
      <c r="AD17" s="67"/>
      <c r="AE17" s="67"/>
      <c r="AF17" s="67">
        <v>11753659.6</v>
      </c>
      <c r="AG17" s="67"/>
      <c r="AH17" s="67">
        <v>1163085.3220000025</v>
      </c>
      <c r="AI17" s="67">
        <v>17778589.922000002</v>
      </c>
      <c r="AJ17" s="175"/>
      <c r="AK17" s="89">
        <v>0</v>
      </c>
      <c r="AL17" s="89">
        <v>1777858.9922000002</v>
      </c>
      <c r="AM17" s="89">
        <v>5333576.9766000006</v>
      </c>
      <c r="AN17" s="89">
        <v>5333576.9766000006</v>
      </c>
      <c r="AO17" s="89">
        <v>5333576.9766000006</v>
      </c>
      <c r="AP17" s="89">
        <v>0</v>
      </c>
      <c r="AQ17" s="89">
        <v>17778589.922000002</v>
      </c>
      <c r="AR17" s="169"/>
      <c r="AS17" s="67">
        <v>0</v>
      </c>
      <c r="AT17" s="67">
        <v>486184.49786696304</v>
      </c>
      <c r="AU17" s="67">
        <v>1458553.4936008891</v>
      </c>
      <c r="AV17" s="67">
        <v>1458553.4936008891</v>
      </c>
      <c r="AW17" s="67">
        <v>1458553.4936008891</v>
      </c>
      <c r="AX17" s="67">
        <v>0</v>
      </c>
      <c r="AY17" s="89">
        <v>4861844.9786696304</v>
      </c>
      <c r="AZ17" s="169"/>
      <c r="BA17" s="67"/>
      <c r="BB17" s="67"/>
      <c r="BC17" s="67"/>
      <c r="BD17" s="67"/>
      <c r="BE17" s="67"/>
      <c r="BF17" s="67"/>
      <c r="BG17" s="89">
        <v>0</v>
      </c>
      <c r="BH17" s="169"/>
      <c r="BI17" s="67"/>
      <c r="BJ17" s="67"/>
      <c r="BK17" s="67"/>
      <c r="BL17" s="67"/>
      <c r="BM17" s="67"/>
      <c r="BN17" s="67"/>
      <c r="BO17" s="89">
        <v>0</v>
      </c>
      <c r="BP17" s="169"/>
      <c r="BQ17" s="67">
        <v>0</v>
      </c>
      <c r="BR17" s="67">
        <v>1175365.9948433174</v>
      </c>
      <c r="BS17" s="67">
        <v>3526097.9845299521</v>
      </c>
      <c r="BT17" s="67">
        <v>3526097.9845299521</v>
      </c>
      <c r="BU17" s="67">
        <v>3526097.9845299521</v>
      </c>
      <c r="BV17" s="67">
        <v>0</v>
      </c>
      <c r="BW17" s="89">
        <v>11753659.948433174</v>
      </c>
      <c r="BX17" s="169"/>
      <c r="BY17" s="67">
        <v>0</v>
      </c>
      <c r="BZ17" s="67">
        <v>0</v>
      </c>
      <c r="CA17" s="67">
        <v>0</v>
      </c>
      <c r="CB17" s="67">
        <v>0</v>
      </c>
      <c r="CC17" s="67">
        <v>0</v>
      </c>
      <c r="CD17" s="67">
        <v>0</v>
      </c>
      <c r="CE17" s="89">
        <v>0</v>
      </c>
      <c r="CF17" s="169"/>
      <c r="CG17" s="67">
        <v>0</v>
      </c>
      <c r="CH17" s="67">
        <v>116308.49948971979</v>
      </c>
      <c r="CI17" s="67">
        <v>348925.49846915936</v>
      </c>
      <c r="CJ17" s="67">
        <v>348925.49846915936</v>
      </c>
      <c r="CK17" s="67">
        <v>348925.49846915936</v>
      </c>
      <c r="CL17" s="67">
        <v>0</v>
      </c>
      <c r="CM17" s="89">
        <v>1163084.9948971979</v>
      </c>
      <c r="CN17" s="169"/>
      <c r="CO17" s="501"/>
    </row>
    <row r="18" spans="1:94" s="288" customFormat="1" hidden="1" outlineLevel="1" x14ac:dyDescent="0.2">
      <c r="A18" s="150" t="s">
        <v>316</v>
      </c>
      <c r="B18" s="243" t="s">
        <v>208</v>
      </c>
      <c r="C18" s="284" t="s">
        <v>192</v>
      </c>
      <c r="D18" s="300"/>
      <c r="E18" s="243"/>
      <c r="F18" s="329"/>
      <c r="G18" s="329" t="s">
        <v>173</v>
      </c>
      <c r="H18" s="329" t="s">
        <v>173</v>
      </c>
      <c r="I18" s="329" t="s">
        <v>173</v>
      </c>
      <c r="J18" s="329"/>
      <c r="K18" s="329"/>
      <c r="L18" s="329"/>
      <c r="M18" s="160"/>
      <c r="N18" s="536"/>
      <c r="O18" s="536"/>
      <c r="P18" s="536"/>
      <c r="Q18" s="542"/>
      <c r="R18" s="539"/>
      <c r="S18" s="175"/>
      <c r="T18" s="49" t="s">
        <v>133</v>
      </c>
      <c r="U18" s="388">
        <v>1</v>
      </c>
      <c r="V18" s="31"/>
      <c r="W18" s="31"/>
      <c r="X18" s="31"/>
      <c r="Y18" s="27">
        <v>18313050</v>
      </c>
      <c r="Z18" s="27">
        <v>18313050</v>
      </c>
      <c r="AA18" s="339"/>
      <c r="AB18" s="365"/>
      <c r="AC18" s="67">
        <v>3000000</v>
      </c>
      <c r="AD18" s="67"/>
      <c r="AE18" s="67"/>
      <c r="AF18" s="67"/>
      <c r="AG18" s="67">
        <v>14115000</v>
      </c>
      <c r="AH18" s="67">
        <v>1198050</v>
      </c>
      <c r="AI18" s="67">
        <v>18313050</v>
      </c>
      <c r="AJ18" s="175"/>
      <c r="AK18" s="89">
        <v>0</v>
      </c>
      <c r="AL18" s="89">
        <v>1831305</v>
      </c>
      <c r="AM18" s="89">
        <v>5493915</v>
      </c>
      <c r="AN18" s="89">
        <v>5493915</v>
      </c>
      <c r="AO18" s="89">
        <v>5493915</v>
      </c>
      <c r="AP18" s="89">
        <v>0</v>
      </c>
      <c r="AQ18" s="89">
        <v>18313050</v>
      </c>
      <c r="AR18" s="169"/>
      <c r="AS18" s="67">
        <v>0</v>
      </c>
      <c r="AT18" s="67">
        <v>300000</v>
      </c>
      <c r="AU18" s="67">
        <v>900000</v>
      </c>
      <c r="AV18" s="67">
        <v>900000</v>
      </c>
      <c r="AW18" s="67">
        <v>900000</v>
      </c>
      <c r="AX18" s="67">
        <v>0</v>
      </c>
      <c r="AY18" s="89">
        <v>3000000</v>
      </c>
      <c r="AZ18" s="169"/>
      <c r="BA18" s="67"/>
      <c r="BB18" s="67"/>
      <c r="BC18" s="67"/>
      <c r="BD18" s="67"/>
      <c r="BE18" s="67"/>
      <c r="BF18" s="67"/>
      <c r="BG18" s="89">
        <v>0</v>
      </c>
      <c r="BH18" s="169"/>
      <c r="BI18" s="67"/>
      <c r="BJ18" s="67"/>
      <c r="BK18" s="67"/>
      <c r="BL18" s="67"/>
      <c r="BM18" s="67"/>
      <c r="BN18" s="67"/>
      <c r="BO18" s="89">
        <v>0</v>
      </c>
      <c r="BP18" s="169"/>
      <c r="BQ18" s="67">
        <v>0</v>
      </c>
      <c r="BR18" s="67">
        <v>0</v>
      </c>
      <c r="BS18" s="67">
        <v>0</v>
      </c>
      <c r="BT18" s="67">
        <v>0</v>
      </c>
      <c r="BU18" s="67">
        <v>0</v>
      </c>
      <c r="BV18" s="67">
        <v>0</v>
      </c>
      <c r="BW18" s="89">
        <v>0</v>
      </c>
      <c r="BX18" s="169"/>
      <c r="BY18" s="67">
        <v>0</v>
      </c>
      <c r="BZ18" s="67">
        <v>1411500</v>
      </c>
      <c r="CA18" s="67">
        <v>4234500</v>
      </c>
      <c r="CB18" s="67">
        <v>4234500</v>
      </c>
      <c r="CC18" s="67">
        <v>4234500</v>
      </c>
      <c r="CD18" s="67">
        <v>0</v>
      </c>
      <c r="CE18" s="89">
        <v>14115000</v>
      </c>
      <c r="CF18" s="169"/>
      <c r="CG18" s="67">
        <v>0</v>
      </c>
      <c r="CH18" s="67">
        <v>119804.99999999999</v>
      </c>
      <c r="CI18" s="67">
        <v>359414.99999999994</v>
      </c>
      <c r="CJ18" s="67">
        <v>359414.99999999994</v>
      </c>
      <c r="CK18" s="67">
        <v>359414.99999999994</v>
      </c>
      <c r="CL18" s="67">
        <v>0</v>
      </c>
      <c r="CM18" s="89">
        <v>1198049.9999999998</v>
      </c>
      <c r="CN18" s="169"/>
      <c r="CO18" s="501"/>
    </row>
    <row r="19" spans="1:94" s="288" customFormat="1" ht="30.75" hidden="1" customHeight="1" outlineLevel="1" x14ac:dyDescent="0.2">
      <c r="A19" s="150" t="s">
        <v>317</v>
      </c>
      <c r="B19" s="243" t="s">
        <v>178</v>
      </c>
      <c r="C19" s="284" t="s">
        <v>193</v>
      </c>
      <c r="D19" s="300" t="s">
        <v>20</v>
      </c>
      <c r="E19" s="243"/>
      <c r="F19" s="329" t="s">
        <v>173</v>
      </c>
      <c r="G19" s="329" t="s">
        <v>173</v>
      </c>
      <c r="H19" s="329" t="s">
        <v>173</v>
      </c>
      <c r="I19" s="329" t="s">
        <v>173</v>
      </c>
      <c r="J19" s="329"/>
      <c r="K19" s="329"/>
      <c r="L19" s="329"/>
      <c r="M19" s="160"/>
      <c r="N19" s="330" t="s">
        <v>105</v>
      </c>
      <c r="O19" s="330" t="s">
        <v>14</v>
      </c>
      <c r="P19" s="35" t="s">
        <v>95</v>
      </c>
      <c r="Q19" s="182">
        <v>6</v>
      </c>
      <c r="R19" s="331" t="s">
        <v>176</v>
      </c>
      <c r="S19" s="175"/>
      <c r="T19" s="49" t="s">
        <v>113</v>
      </c>
      <c r="U19" s="384">
        <v>0.08</v>
      </c>
      <c r="V19" s="31"/>
      <c r="W19" s="31"/>
      <c r="X19" s="31"/>
      <c r="Y19" s="27">
        <v>3854741.527464</v>
      </c>
      <c r="Z19" s="67">
        <v>3854741.527464</v>
      </c>
      <c r="AA19" s="339"/>
      <c r="AB19" s="365"/>
      <c r="AC19" s="67">
        <v>3085098.6383119593</v>
      </c>
      <c r="AD19" s="67"/>
      <c r="AE19" s="67"/>
      <c r="AF19" s="67"/>
      <c r="AG19" s="67"/>
      <c r="AH19" s="67">
        <v>769642.88915204036</v>
      </c>
      <c r="AI19" s="67">
        <v>3854741.5274639996</v>
      </c>
      <c r="AJ19" s="175"/>
      <c r="AK19" s="89">
        <v>385474.15274639998</v>
      </c>
      <c r="AL19" s="89">
        <v>385474.15274639998</v>
      </c>
      <c r="AM19" s="89">
        <v>1156422.4582391998</v>
      </c>
      <c r="AN19" s="89">
        <v>1349159.5346124</v>
      </c>
      <c r="AO19" s="89">
        <v>578211.22911959991</v>
      </c>
      <c r="AP19" s="89">
        <v>0</v>
      </c>
      <c r="AQ19" s="89">
        <v>3854741.5274639996</v>
      </c>
      <c r="AR19" s="169"/>
      <c r="AS19" s="67">
        <v>308509.86218111764</v>
      </c>
      <c r="AT19" s="67">
        <v>308509.86218111764</v>
      </c>
      <c r="AU19" s="67">
        <v>925529.58654335281</v>
      </c>
      <c r="AV19" s="67">
        <v>1079784.5176339117</v>
      </c>
      <c r="AW19" s="67">
        <v>462764.7932716764</v>
      </c>
      <c r="AX19" s="67">
        <v>0</v>
      </c>
      <c r="AY19" s="89">
        <v>3085098.6218111767</v>
      </c>
      <c r="AZ19" s="190"/>
      <c r="BA19" s="67"/>
      <c r="BB19" s="67"/>
      <c r="BC19" s="67"/>
      <c r="BD19" s="67"/>
      <c r="BE19" s="67"/>
      <c r="BF19" s="67"/>
      <c r="BG19" s="89">
        <v>0</v>
      </c>
      <c r="BH19" s="169"/>
      <c r="BI19" s="67"/>
      <c r="BJ19" s="67"/>
      <c r="BK19" s="67"/>
      <c r="BL19" s="67"/>
      <c r="BM19" s="67"/>
      <c r="BN19" s="67"/>
      <c r="BO19" s="89">
        <v>0</v>
      </c>
      <c r="BP19" s="169"/>
      <c r="BQ19" s="67">
        <v>0</v>
      </c>
      <c r="BR19" s="67">
        <v>0</v>
      </c>
      <c r="BS19" s="67">
        <v>0</v>
      </c>
      <c r="BT19" s="67">
        <v>0</v>
      </c>
      <c r="BU19" s="67">
        <v>0</v>
      </c>
      <c r="BV19" s="67">
        <v>0</v>
      </c>
      <c r="BW19" s="89">
        <v>0</v>
      </c>
      <c r="BX19" s="169"/>
      <c r="BY19" s="67">
        <v>0</v>
      </c>
      <c r="BZ19" s="67">
        <v>0</v>
      </c>
      <c r="CA19" s="67">
        <v>0</v>
      </c>
      <c r="CB19" s="67">
        <v>0</v>
      </c>
      <c r="CC19" s="67">
        <v>0</v>
      </c>
      <c r="CD19" s="67">
        <v>0</v>
      </c>
      <c r="CE19" s="89">
        <v>0</v>
      </c>
      <c r="CF19" s="169"/>
      <c r="CG19" s="67">
        <v>76964.290565282325</v>
      </c>
      <c r="CH19" s="67">
        <v>76964.290565282325</v>
      </c>
      <c r="CI19" s="67">
        <v>230892.87169584693</v>
      </c>
      <c r="CJ19" s="67">
        <v>269375.01697848813</v>
      </c>
      <c r="CK19" s="67">
        <v>115446.43584792347</v>
      </c>
      <c r="CL19" s="67">
        <v>0</v>
      </c>
      <c r="CM19" s="89">
        <v>769642.90565282328</v>
      </c>
      <c r="CN19" s="169"/>
      <c r="CO19" s="501"/>
      <c r="CP19" s="358"/>
    </row>
    <row r="20" spans="1:94" s="90" customFormat="1" ht="28.5" hidden="1" customHeight="1" outlineLevel="1" x14ac:dyDescent="0.2">
      <c r="A20" s="299" t="s">
        <v>93</v>
      </c>
      <c r="B20" s="144" t="s">
        <v>256</v>
      </c>
      <c r="C20" s="252"/>
      <c r="D20" s="252"/>
      <c r="E20" s="121"/>
      <c r="F20" s="137"/>
      <c r="G20" s="137"/>
      <c r="H20" s="137" t="s">
        <v>173</v>
      </c>
      <c r="I20" s="137" t="s">
        <v>173</v>
      </c>
      <c r="J20" s="137" t="s">
        <v>173</v>
      </c>
      <c r="K20" s="137"/>
      <c r="L20" s="122"/>
      <c r="M20" s="152"/>
      <c r="N20" s="123"/>
      <c r="O20" s="123"/>
      <c r="P20" s="124"/>
      <c r="Q20" s="229"/>
      <c r="R20" s="124"/>
      <c r="S20" s="175"/>
      <c r="T20" s="125"/>
      <c r="U20" s="387"/>
      <c r="V20" s="126"/>
      <c r="W20" s="126"/>
      <c r="X20" s="126"/>
      <c r="Y20" s="127"/>
      <c r="Z20" s="128">
        <v>59947327.799999997</v>
      </c>
      <c r="AA20" s="128"/>
      <c r="AB20" s="365"/>
      <c r="AC20" s="128">
        <v>34948874.609271355</v>
      </c>
      <c r="AD20" s="128">
        <v>0</v>
      </c>
      <c r="AE20" s="128">
        <v>3430827</v>
      </c>
      <c r="AF20" s="128">
        <v>0</v>
      </c>
      <c r="AG20" s="128">
        <v>9090000</v>
      </c>
      <c r="AH20" s="128">
        <v>12477626.190728644</v>
      </c>
      <c r="AI20" s="128">
        <v>59947327.799999997</v>
      </c>
      <c r="AJ20" s="174"/>
      <c r="AK20" s="128">
        <v>444054.28</v>
      </c>
      <c r="AL20" s="128">
        <v>444054.28</v>
      </c>
      <c r="AM20" s="128">
        <v>15167900.560000001</v>
      </c>
      <c r="AN20" s="128">
        <v>23647706.199999999</v>
      </c>
      <c r="AO20" s="128">
        <v>16675104.699999999</v>
      </c>
      <c r="AP20" s="128">
        <v>3568507.7800000003</v>
      </c>
      <c r="AQ20" s="128">
        <v>59947327.799999997</v>
      </c>
      <c r="AR20" s="169"/>
      <c r="AS20" s="128">
        <v>98920.195544680013</v>
      </c>
      <c r="AT20" s="128">
        <v>98920.195544680013</v>
      </c>
      <c r="AU20" s="128">
        <v>6891733.6410893602</v>
      </c>
      <c r="AV20" s="128">
        <v>11247119.6888617</v>
      </c>
      <c r="AW20" s="128">
        <v>13593211.038861701</v>
      </c>
      <c r="AX20" s="128">
        <v>3018970.1955446801</v>
      </c>
      <c r="AY20" s="128">
        <v>34948874.955446802</v>
      </c>
      <c r="AZ20" s="169"/>
      <c r="BA20" s="128">
        <v>0</v>
      </c>
      <c r="BB20" s="128">
        <v>0</v>
      </c>
      <c r="BC20" s="128">
        <v>0</v>
      </c>
      <c r="BD20" s="128">
        <v>0</v>
      </c>
      <c r="BE20" s="128">
        <v>0</v>
      </c>
      <c r="BF20" s="128">
        <v>0</v>
      </c>
      <c r="BG20" s="128">
        <v>0</v>
      </c>
      <c r="BH20" s="169"/>
      <c r="BI20" s="128">
        <v>0</v>
      </c>
      <c r="BJ20" s="128">
        <v>0</v>
      </c>
      <c r="BK20" s="128">
        <v>857706.75</v>
      </c>
      <c r="BL20" s="128">
        <v>1372330.8</v>
      </c>
      <c r="BM20" s="128">
        <v>1200789.45</v>
      </c>
      <c r="BN20" s="128">
        <v>0</v>
      </c>
      <c r="BO20" s="128">
        <v>3430827</v>
      </c>
      <c r="BP20" s="169"/>
      <c r="BQ20" s="128">
        <v>0</v>
      </c>
      <c r="BR20" s="128">
        <v>0</v>
      </c>
      <c r="BS20" s="128">
        <v>0</v>
      </c>
      <c r="BT20" s="128">
        <v>0</v>
      </c>
      <c r="BU20" s="128">
        <v>0</v>
      </c>
      <c r="BV20" s="128">
        <v>0</v>
      </c>
      <c r="BW20" s="128">
        <v>0</v>
      </c>
      <c r="BX20" s="169"/>
      <c r="BY20" s="128">
        <v>0</v>
      </c>
      <c r="BZ20" s="128">
        <v>0</v>
      </c>
      <c r="CA20" s="128">
        <v>3636000</v>
      </c>
      <c r="CB20" s="128">
        <v>5454001</v>
      </c>
      <c r="CC20" s="128">
        <v>0</v>
      </c>
      <c r="CD20" s="128">
        <v>0</v>
      </c>
      <c r="CE20" s="128">
        <v>9090001</v>
      </c>
      <c r="CF20" s="169"/>
      <c r="CG20" s="128">
        <v>345134.08445532003</v>
      </c>
      <c r="CH20" s="128">
        <v>345134.08445532003</v>
      </c>
      <c r="CI20" s="128">
        <v>3782460.1689106403</v>
      </c>
      <c r="CJ20" s="128">
        <v>5574255.7111382997</v>
      </c>
      <c r="CK20" s="128">
        <v>1881104.2111382997</v>
      </c>
      <c r="CL20" s="128">
        <v>549537.58445532003</v>
      </c>
      <c r="CM20" s="128">
        <v>12477625.844553201</v>
      </c>
      <c r="CN20" s="169"/>
      <c r="CO20" s="501"/>
      <c r="CP20" s="504"/>
    </row>
    <row r="21" spans="1:94" s="288" customFormat="1" hidden="1" outlineLevel="1" x14ac:dyDescent="0.2">
      <c r="A21" s="150" t="s">
        <v>318</v>
      </c>
      <c r="B21" s="243" t="s">
        <v>211</v>
      </c>
      <c r="C21" s="284" t="s">
        <v>192</v>
      </c>
      <c r="D21" s="300"/>
      <c r="E21" s="243"/>
      <c r="F21" s="329"/>
      <c r="G21" s="329"/>
      <c r="H21" s="329" t="s">
        <v>173</v>
      </c>
      <c r="I21" s="329" t="s">
        <v>173</v>
      </c>
      <c r="J21" s="329" t="s">
        <v>173</v>
      </c>
      <c r="K21" s="329"/>
      <c r="L21" s="329"/>
      <c r="M21" s="160"/>
      <c r="N21" s="534" t="s">
        <v>29</v>
      </c>
      <c r="O21" s="534" t="s">
        <v>14</v>
      </c>
      <c r="P21" s="534" t="s">
        <v>94</v>
      </c>
      <c r="Q21" s="540">
        <v>2</v>
      </c>
      <c r="R21" s="537" t="s">
        <v>175</v>
      </c>
      <c r="S21" s="175"/>
      <c r="T21" s="49" t="s">
        <v>133</v>
      </c>
      <c r="U21" s="388">
        <v>1</v>
      </c>
      <c r="V21" s="31"/>
      <c r="W21" s="31"/>
      <c r="X21" s="31"/>
      <c r="Y21" s="27">
        <v>24054135</v>
      </c>
      <c r="Z21" s="27">
        <v>24054135</v>
      </c>
      <c r="AA21" s="67"/>
      <c r="AB21" s="365"/>
      <c r="AC21" s="67">
        <v>22480500</v>
      </c>
      <c r="AD21" s="67"/>
      <c r="AE21" s="67"/>
      <c r="AF21" s="67"/>
      <c r="AG21" s="67"/>
      <c r="AH21" s="67">
        <v>1573635</v>
      </c>
      <c r="AI21" s="67">
        <v>24054135</v>
      </c>
      <c r="AJ21" s="175"/>
      <c r="AK21" s="89">
        <v>0</v>
      </c>
      <c r="AL21" s="89">
        <v>0</v>
      </c>
      <c r="AM21" s="89">
        <v>4810827</v>
      </c>
      <c r="AN21" s="89">
        <v>7216240.5</v>
      </c>
      <c r="AO21" s="89">
        <v>9621654</v>
      </c>
      <c r="AP21" s="89">
        <v>2405413.5</v>
      </c>
      <c r="AQ21" s="89">
        <v>24054135</v>
      </c>
      <c r="AR21" s="169"/>
      <c r="AS21" s="67">
        <v>0</v>
      </c>
      <c r="AT21" s="67">
        <v>0</v>
      </c>
      <c r="AU21" s="67">
        <v>4496100</v>
      </c>
      <c r="AV21" s="67">
        <v>6744150</v>
      </c>
      <c r="AW21" s="67">
        <v>8992200</v>
      </c>
      <c r="AX21" s="67">
        <v>2248050</v>
      </c>
      <c r="AY21" s="89">
        <v>22480500</v>
      </c>
      <c r="AZ21" s="169"/>
      <c r="BA21" s="67"/>
      <c r="BB21" s="67"/>
      <c r="BC21" s="67"/>
      <c r="BD21" s="67"/>
      <c r="BE21" s="67"/>
      <c r="BF21" s="67"/>
      <c r="BG21" s="89">
        <v>0</v>
      </c>
      <c r="BH21" s="169"/>
      <c r="BI21" s="67"/>
      <c r="BJ21" s="67"/>
      <c r="BK21" s="67"/>
      <c r="BL21" s="67"/>
      <c r="BM21" s="67"/>
      <c r="BN21" s="67"/>
      <c r="BO21" s="89">
        <v>0</v>
      </c>
      <c r="BP21" s="169"/>
      <c r="BQ21" s="67"/>
      <c r="BR21" s="67"/>
      <c r="BS21" s="67"/>
      <c r="BT21" s="67"/>
      <c r="BU21" s="67"/>
      <c r="BV21" s="67"/>
      <c r="BW21" s="89">
        <v>0</v>
      </c>
      <c r="BX21" s="169"/>
      <c r="BY21" s="67"/>
      <c r="BZ21" s="67"/>
      <c r="CA21" s="67"/>
      <c r="CB21" s="67"/>
      <c r="CC21" s="67"/>
      <c r="CD21" s="67"/>
      <c r="CE21" s="89">
        <v>0</v>
      </c>
      <c r="CF21" s="169"/>
      <c r="CG21" s="67">
        <v>0</v>
      </c>
      <c r="CH21" s="67">
        <v>0</v>
      </c>
      <c r="CI21" s="67">
        <v>314726.99999999994</v>
      </c>
      <c r="CJ21" s="67">
        <v>472090.49999999994</v>
      </c>
      <c r="CK21" s="67">
        <v>629453.99999999988</v>
      </c>
      <c r="CL21" s="67">
        <v>157363.49999999997</v>
      </c>
      <c r="CM21" s="89">
        <v>1573634.9999999998</v>
      </c>
      <c r="CN21" s="169"/>
      <c r="CO21" s="501"/>
    </row>
    <row r="22" spans="1:94" s="288" customFormat="1" hidden="1" outlineLevel="1" x14ac:dyDescent="0.2">
      <c r="A22" s="150" t="s">
        <v>319</v>
      </c>
      <c r="B22" s="243" t="s">
        <v>222</v>
      </c>
      <c r="C22" s="284" t="s">
        <v>192</v>
      </c>
      <c r="D22" s="300"/>
      <c r="E22" s="243"/>
      <c r="F22" s="329"/>
      <c r="G22" s="329"/>
      <c r="H22" s="329" t="s">
        <v>173</v>
      </c>
      <c r="I22" s="329" t="s">
        <v>173</v>
      </c>
      <c r="J22" s="329" t="s">
        <v>173</v>
      </c>
      <c r="K22" s="329"/>
      <c r="L22" s="329"/>
      <c r="M22" s="160"/>
      <c r="N22" s="535"/>
      <c r="O22" s="535"/>
      <c r="P22" s="535"/>
      <c r="Q22" s="541"/>
      <c r="R22" s="538"/>
      <c r="S22" s="175"/>
      <c r="T22" s="49" t="s">
        <v>133</v>
      </c>
      <c r="U22" s="388">
        <v>1</v>
      </c>
      <c r="V22" s="31"/>
      <c r="W22" s="31"/>
      <c r="X22" s="31"/>
      <c r="Y22" s="27">
        <v>7190400</v>
      </c>
      <c r="Z22" s="27">
        <v>7190400</v>
      </c>
      <c r="AA22" s="67"/>
      <c r="AB22" s="365"/>
      <c r="AC22" s="67">
        <v>6720000</v>
      </c>
      <c r="AD22" s="67"/>
      <c r="AE22" s="67"/>
      <c r="AF22" s="67"/>
      <c r="AG22" s="67"/>
      <c r="AH22" s="67">
        <v>470400</v>
      </c>
      <c r="AI22" s="67">
        <v>7190400</v>
      </c>
      <c r="AJ22" s="175"/>
      <c r="AK22" s="89">
        <v>0</v>
      </c>
      <c r="AL22" s="89">
        <v>0</v>
      </c>
      <c r="AM22" s="89">
        <v>1078560</v>
      </c>
      <c r="AN22" s="89">
        <v>2516640</v>
      </c>
      <c r="AO22" s="89">
        <v>2876160</v>
      </c>
      <c r="AP22" s="89">
        <v>719040</v>
      </c>
      <c r="AQ22" s="89">
        <v>7190400</v>
      </c>
      <c r="AR22" s="169"/>
      <c r="AS22" s="67">
        <v>0</v>
      </c>
      <c r="AT22" s="67">
        <v>0</v>
      </c>
      <c r="AU22" s="67">
        <v>1008000</v>
      </c>
      <c r="AV22" s="67">
        <v>2352000</v>
      </c>
      <c r="AW22" s="67">
        <v>2688000</v>
      </c>
      <c r="AX22" s="67">
        <v>672000</v>
      </c>
      <c r="AY22" s="89">
        <v>6720000</v>
      </c>
      <c r="AZ22" s="169"/>
      <c r="BA22" s="67"/>
      <c r="BB22" s="67"/>
      <c r="BC22" s="67"/>
      <c r="BD22" s="67"/>
      <c r="BE22" s="67"/>
      <c r="BF22" s="67"/>
      <c r="BG22" s="89">
        <v>0</v>
      </c>
      <c r="BH22" s="169"/>
      <c r="BI22" s="67"/>
      <c r="BJ22" s="67"/>
      <c r="BK22" s="67"/>
      <c r="BL22" s="67"/>
      <c r="BM22" s="67"/>
      <c r="BN22" s="67"/>
      <c r="BO22" s="89">
        <v>0</v>
      </c>
      <c r="BP22" s="169"/>
      <c r="BQ22" s="67"/>
      <c r="BR22" s="67"/>
      <c r="BS22" s="67"/>
      <c r="BT22" s="67"/>
      <c r="BU22" s="67"/>
      <c r="BV22" s="67"/>
      <c r="BW22" s="89">
        <v>0</v>
      </c>
      <c r="BX22" s="169"/>
      <c r="BY22" s="67"/>
      <c r="BZ22" s="67"/>
      <c r="CA22" s="67"/>
      <c r="CB22" s="67"/>
      <c r="CC22" s="67"/>
      <c r="CD22" s="67"/>
      <c r="CE22" s="89">
        <v>0</v>
      </c>
      <c r="CF22" s="169"/>
      <c r="CG22" s="67">
        <v>0</v>
      </c>
      <c r="CH22" s="67">
        <v>0</v>
      </c>
      <c r="CI22" s="67">
        <v>70560</v>
      </c>
      <c r="CJ22" s="67">
        <v>164639.99999999997</v>
      </c>
      <c r="CK22" s="67">
        <v>188159.99999999997</v>
      </c>
      <c r="CL22" s="67">
        <v>47039.999999999993</v>
      </c>
      <c r="CM22" s="89">
        <v>470399.99999999994</v>
      </c>
      <c r="CN22" s="169"/>
      <c r="CO22" s="501"/>
    </row>
    <row r="23" spans="1:94" s="288" customFormat="1" hidden="1" outlineLevel="1" x14ac:dyDescent="0.2">
      <c r="A23" s="150" t="s">
        <v>320</v>
      </c>
      <c r="B23" s="243" t="s">
        <v>252</v>
      </c>
      <c r="C23" s="284" t="s">
        <v>192</v>
      </c>
      <c r="D23" s="300"/>
      <c r="E23" s="243"/>
      <c r="F23" s="329"/>
      <c r="G23" s="329"/>
      <c r="H23" s="329" t="s">
        <v>173</v>
      </c>
      <c r="I23" s="329" t="s">
        <v>173</v>
      </c>
      <c r="J23" s="329" t="s">
        <v>173</v>
      </c>
      <c r="K23" s="329"/>
      <c r="L23" s="329"/>
      <c r="M23" s="160"/>
      <c r="N23" s="535"/>
      <c r="O23" s="535"/>
      <c r="P23" s="535"/>
      <c r="Q23" s="541"/>
      <c r="R23" s="538"/>
      <c r="S23" s="175"/>
      <c r="T23" s="49" t="s">
        <v>133</v>
      </c>
      <c r="U23" s="388">
        <v>1</v>
      </c>
      <c r="V23" s="31"/>
      <c r="W23" s="31"/>
      <c r="X23" s="31"/>
      <c r="Y23" s="27">
        <v>11866300</v>
      </c>
      <c r="Z23" s="27">
        <v>11866300</v>
      </c>
      <c r="AA23" s="67"/>
      <c r="AB23" s="365"/>
      <c r="AC23" s="67"/>
      <c r="AD23" s="67"/>
      <c r="AE23" s="67"/>
      <c r="AF23" s="67"/>
      <c r="AG23" s="67">
        <v>9090000</v>
      </c>
      <c r="AH23" s="67">
        <v>2776300</v>
      </c>
      <c r="AI23" s="67">
        <v>11866300</v>
      </c>
      <c r="AJ23" s="175"/>
      <c r="AK23" s="89">
        <v>0</v>
      </c>
      <c r="AL23" s="89">
        <v>0</v>
      </c>
      <c r="AM23" s="89">
        <v>4746520</v>
      </c>
      <c r="AN23" s="89">
        <v>7119780</v>
      </c>
      <c r="AO23" s="89">
        <v>0</v>
      </c>
      <c r="AP23" s="89">
        <v>0</v>
      </c>
      <c r="AQ23" s="89">
        <v>11866300</v>
      </c>
      <c r="AR23" s="169"/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89">
        <v>0</v>
      </c>
      <c r="AZ23" s="169"/>
      <c r="BA23" s="67"/>
      <c r="BB23" s="67"/>
      <c r="BC23" s="67"/>
      <c r="BD23" s="67"/>
      <c r="BE23" s="67"/>
      <c r="BF23" s="67"/>
      <c r="BG23" s="89">
        <v>0</v>
      </c>
      <c r="BH23" s="169"/>
      <c r="BI23" s="67"/>
      <c r="BJ23" s="67"/>
      <c r="BK23" s="67"/>
      <c r="BL23" s="67"/>
      <c r="BM23" s="67"/>
      <c r="BN23" s="67"/>
      <c r="BO23" s="89">
        <v>0</v>
      </c>
      <c r="BP23" s="169"/>
      <c r="BQ23" s="67"/>
      <c r="BR23" s="67"/>
      <c r="BS23" s="67"/>
      <c r="BT23" s="67"/>
      <c r="BU23" s="67"/>
      <c r="BV23" s="67"/>
      <c r="BW23" s="89">
        <v>0</v>
      </c>
      <c r="BX23" s="169"/>
      <c r="BY23" s="67">
        <v>0</v>
      </c>
      <c r="BZ23" s="67">
        <v>0</v>
      </c>
      <c r="CA23" s="67">
        <v>3636000</v>
      </c>
      <c r="CB23" s="67">
        <v>5454001</v>
      </c>
      <c r="CC23" s="67">
        <v>0</v>
      </c>
      <c r="CD23" s="67">
        <v>0</v>
      </c>
      <c r="CE23" s="89">
        <v>9090001</v>
      </c>
      <c r="CF23" s="169"/>
      <c r="CG23" s="67">
        <v>0</v>
      </c>
      <c r="CH23" s="67">
        <v>0</v>
      </c>
      <c r="CI23" s="67">
        <v>1110520</v>
      </c>
      <c r="CJ23" s="67">
        <v>1665780</v>
      </c>
      <c r="CK23" s="67">
        <v>0</v>
      </c>
      <c r="CL23" s="67">
        <v>0</v>
      </c>
      <c r="CM23" s="89">
        <v>2776300</v>
      </c>
      <c r="CN23" s="169"/>
      <c r="CO23" s="501"/>
    </row>
    <row r="24" spans="1:94" s="288" customFormat="1" hidden="1" outlineLevel="1" x14ac:dyDescent="0.2">
      <c r="A24" s="150" t="s">
        <v>321</v>
      </c>
      <c r="B24" s="243" t="s">
        <v>288</v>
      </c>
      <c r="C24" s="284" t="s">
        <v>192</v>
      </c>
      <c r="D24" s="300"/>
      <c r="E24" s="243"/>
      <c r="F24" s="329"/>
      <c r="G24" s="329"/>
      <c r="H24" s="329" t="s">
        <v>173</v>
      </c>
      <c r="I24" s="329" t="s">
        <v>173</v>
      </c>
      <c r="J24" s="329" t="s">
        <v>173</v>
      </c>
      <c r="K24" s="329"/>
      <c r="L24" s="329"/>
      <c r="M24" s="160"/>
      <c r="N24" s="535"/>
      <c r="O24" s="535"/>
      <c r="P24" s="535"/>
      <c r="Q24" s="541"/>
      <c r="R24" s="538"/>
      <c r="S24" s="175"/>
      <c r="T24" s="49" t="s">
        <v>133</v>
      </c>
      <c r="U24" s="388">
        <v>1</v>
      </c>
      <c r="V24" s="31"/>
      <c r="W24" s="31"/>
      <c r="X24" s="31"/>
      <c r="Y24" s="27">
        <v>2311200</v>
      </c>
      <c r="Z24" s="27">
        <v>2311200</v>
      </c>
      <c r="AA24" s="67"/>
      <c r="AB24" s="365"/>
      <c r="AC24" s="67"/>
      <c r="AD24" s="67"/>
      <c r="AE24" s="67"/>
      <c r="AF24" s="67"/>
      <c r="AG24" s="67"/>
      <c r="AH24" s="67">
        <v>2311200</v>
      </c>
      <c r="AI24" s="67">
        <v>2311200</v>
      </c>
      <c r="AJ24" s="175"/>
      <c r="AK24" s="89">
        <v>0</v>
      </c>
      <c r="AL24" s="89">
        <v>0</v>
      </c>
      <c r="AM24" s="89">
        <v>924480</v>
      </c>
      <c r="AN24" s="89">
        <v>1386720</v>
      </c>
      <c r="AO24" s="89">
        <v>0</v>
      </c>
      <c r="AP24" s="89">
        <v>0</v>
      </c>
      <c r="AQ24" s="89">
        <v>2311200</v>
      </c>
      <c r="AR24" s="169"/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89">
        <v>0</v>
      </c>
      <c r="AZ24" s="169"/>
      <c r="BA24" s="67"/>
      <c r="BB24" s="67"/>
      <c r="BC24" s="67"/>
      <c r="BD24" s="67"/>
      <c r="BE24" s="67"/>
      <c r="BF24" s="67"/>
      <c r="BG24" s="89">
        <v>0</v>
      </c>
      <c r="BH24" s="169"/>
      <c r="BI24" s="67"/>
      <c r="BJ24" s="67"/>
      <c r="BK24" s="67"/>
      <c r="BL24" s="67"/>
      <c r="BM24" s="67"/>
      <c r="BN24" s="67"/>
      <c r="BO24" s="89">
        <v>0</v>
      </c>
      <c r="BP24" s="169"/>
      <c r="BQ24" s="67"/>
      <c r="BR24" s="67"/>
      <c r="BS24" s="67"/>
      <c r="BT24" s="67"/>
      <c r="BU24" s="67"/>
      <c r="BV24" s="67"/>
      <c r="BW24" s="89">
        <v>0</v>
      </c>
      <c r="BX24" s="169"/>
      <c r="BY24" s="67"/>
      <c r="BZ24" s="67"/>
      <c r="CA24" s="67"/>
      <c r="CB24" s="67"/>
      <c r="CC24" s="67"/>
      <c r="CD24" s="67"/>
      <c r="CE24" s="89">
        <v>0</v>
      </c>
      <c r="CF24" s="169"/>
      <c r="CG24" s="67">
        <v>0</v>
      </c>
      <c r="CH24" s="67">
        <v>0</v>
      </c>
      <c r="CI24" s="67">
        <v>924480</v>
      </c>
      <c r="CJ24" s="67">
        <v>1386720</v>
      </c>
      <c r="CK24" s="67">
        <v>0</v>
      </c>
      <c r="CL24" s="67">
        <v>0</v>
      </c>
      <c r="CM24" s="89">
        <v>2311200</v>
      </c>
      <c r="CN24" s="169"/>
      <c r="CO24" s="501"/>
    </row>
    <row r="25" spans="1:94" s="288" customFormat="1" ht="30" hidden="1" customHeight="1" outlineLevel="1" x14ac:dyDescent="0.2">
      <c r="A25" s="150" t="s">
        <v>322</v>
      </c>
      <c r="B25" s="243" t="s">
        <v>289</v>
      </c>
      <c r="C25" s="284" t="s">
        <v>192</v>
      </c>
      <c r="D25" s="300"/>
      <c r="E25" s="243"/>
      <c r="F25" s="329"/>
      <c r="G25" s="329"/>
      <c r="H25" s="329" t="s">
        <v>173</v>
      </c>
      <c r="I25" s="329" t="s">
        <v>173</v>
      </c>
      <c r="J25" s="329" t="s">
        <v>173</v>
      </c>
      <c r="K25" s="329"/>
      <c r="L25" s="329"/>
      <c r="M25" s="160"/>
      <c r="N25" s="535"/>
      <c r="O25" s="535"/>
      <c r="P25" s="535"/>
      <c r="Q25" s="541"/>
      <c r="R25" s="538"/>
      <c r="S25" s="175"/>
      <c r="T25" s="49" t="s">
        <v>133</v>
      </c>
      <c r="U25" s="388">
        <v>1</v>
      </c>
      <c r="V25" s="31"/>
      <c r="W25" s="31"/>
      <c r="X25" s="31"/>
      <c r="Y25" s="27">
        <v>1321450</v>
      </c>
      <c r="Z25" s="27">
        <v>1321450</v>
      </c>
      <c r="AA25" s="67"/>
      <c r="AB25" s="365"/>
      <c r="AC25" s="67"/>
      <c r="AD25" s="67"/>
      <c r="AE25" s="67"/>
      <c r="AF25" s="67"/>
      <c r="AG25" s="67"/>
      <c r="AH25" s="67">
        <v>1321450</v>
      </c>
      <c r="AI25" s="67">
        <v>1321450</v>
      </c>
      <c r="AJ25" s="175"/>
      <c r="AK25" s="89">
        <v>0</v>
      </c>
      <c r="AL25" s="89">
        <v>0</v>
      </c>
      <c r="AM25" s="89">
        <v>528580</v>
      </c>
      <c r="AN25" s="89">
        <v>792870</v>
      </c>
      <c r="AO25" s="89">
        <v>0</v>
      </c>
      <c r="AP25" s="89">
        <v>0</v>
      </c>
      <c r="AQ25" s="89">
        <v>1321450</v>
      </c>
      <c r="AR25" s="169"/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>
        <v>0</v>
      </c>
      <c r="AY25" s="89">
        <v>0</v>
      </c>
      <c r="AZ25" s="169"/>
      <c r="BA25" s="67"/>
      <c r="BB25" s="67"/>
      <c r="BC25" s="67"/>
      <c r="BD25" s="67"/>
      <c r="BE25" s="67"/>
      <c r="BF25" s="67"/>
      <c r="BG25" s="89">
        <v>0</v>
      </c>
      <c r="BH25" s="169"/>
      <c r="BI25" s="67"/>
      <c r="BJ25" s="67"/>
      <c r="BK25" s="67"/>
      <c r="BL25" s="67"/>
      <c r="BM25" s="67"/>
      <c r="BN25" s="67"/>
      <c r="BO25" s="89">
        <v>0</v>
      </c>
      <c r="BP25" s="169"/>
      <c r="BQ25" s="67"/>
      <c r="BR25" s="67"/>
      <c r="BS25" s="67"/>
      <c r="BT25" s="67"/>
      <c r="BU25" s="67"/>
      <c r="BV25" s="67"/>
      <c r="BW25" s="89">
        <v>0</v>
      </c>
      <c r="BX25" s="169"/>
      <c r="BY25" s="67"/>
      <c r="BZ25" s="67"/>
      <c r="CA25" s="67"/>
      <c r="CB25" s="67"/>
      <c r="CC25" s="67"/>
      <c r="CD25" s="67"/>
      <c r="CE25" s="89">
        <v>0</v>
      </c>
      <c r="CF25" s="169"/>
      <c r="CG25" s="67">
        <v>0</v>
      </c>
      <c r="CH25" s="67">
        <v>0</v>
      </c>
      <c r="CI25" s="67">
        <v>528580</v>
      </c>
      <c r="CJ25" s="67">
        <v>792870</v>
      </c>
      <c r="CK25" s="67">
        <v>0</v>
      </c>
      <c r="CL25" s="67">
        <v>0</v>
      </c>
      <c r="CM25" s="89">
        <v>1321450</v>
      </c>
      <c r="CN25" s="169"/>
      <c r="CO25" s="501"/>
    </row>
    <row r="26" spans="1:94" s="288" customFormat="1" hidden="1" outlineLevel="1" x14ac:dyDescent="0.2">
      <c r="A26" s="150" t="s">
        <v>323</v>
      </c>
      <c r="B26" s="243" t="s">
        <v>212</v>
      </c>
      <c r="C26" s="284" t="s">
        <v>192</v>
      </c>
      <c r="D26" s="300"/>
      <c r="E26" s="243"/>
      <c r="F26" s="329"/>
      <c r="G26" s="329"/>
      <c r="H26" s="329" t="s">
        <v>173</v>
      </c>
      <c r="I26" s="329" t="s">
        <v>173</v>
      </c>
      <c r="J26" s="329" t="s">
        <v>173</v>
      </c>
      <c r="K26" s="329"/>
      <c r="L26" s="329"/>
      <c r="M26" s="160"/>
      <c r="N26" s="536"/>
      <c r="O26" s="536"/>
      <c r="P26" s="536"/>
      <c r="Q26" s="542"/>
      <c r="R26" s="539"/>
      <c r="S26" s="175"/>
      <c r="T26" s="49" t="s">
        <v>133</v>
      </c>
      <c r="U26" s="388">
        <v>1</v>
      </c>
      <c r="V26" s="31"/>
      <c r="W26" s="31"/>
      <c r="X26" s="31"/>
      <c r="Y26" s="27">
        <v>8763300</v>
      </c>
      <c r="Z26" s="27">
        <v>8763300</v>
      </c>
      <c r="AA26" s="339"/>
      <c r="AB26" s="365"/>
      <c r="AC26" s="67">
        <v>4759173</v>
      </c>
      <c r="AD26" s="67"/>
      <c r="AE26" s="67">
        <v>3430827</v>
      </c>
      <c r="AF26" s="67"/>
      <c r="AG26" s="67"/>
      <c r="AH26" s="67">
        <v>573300</v>
      </c>
      <c r="AI26" s="67">
        <v>8763300</v>
      </c>
      <c r="AJ26" s="175"/>
      <c r="AK26" s="89">
        <v>0</v>
      </c>
      <c r="AL26" s="89">
        <v>0</v>
      </c>
      <c r="AM26" s="89">
        <v>2190825</v>
      </c>
      <c r="AN26" s="89">
        <v>3505320</v>
      </c>
      <c r="AO26" s="89">
        <v>3067155</v>
      </c>
      <c r="AP26" s="89">
        <v>0</v>
      </c>
      <c r="AQ26" s="89">
        <v>8763300</v>
      </c>
      <c r="AR26" s="169"/>
      <c r="AS26" s="67">
        <v>0</v>
      </c>
      <c r="AT26" s="67">
        <v>0</v>
      </c>
      <c r="AU26" s="67">
        <v>1189793.25</v>
      </c>
      <c r="AV26" s="67">
        <v>1903669.2</v>
      </c>
      <c r="AW26" s="67">
        <v>1665710.55</v>
      </c>
      <c r="AX26" s="67">
        <v>0</v>
      </c>
      <c r="AY26" s="89">
        <v>4759173</v>
      </c>
      <c r="AZ26" s="169"/>
      <c r="BA26" s="67"/>
      <c r="BB26" s="67"/>
      <c r="BC26" s="67"/>
      <c r="BD26" s="67"/>
      <c r="BE26" s="67"/>
      <c r="BF26" s="67"/>
      <c r="BG26" s="89">
        <v>0</v>
      </c>
      <c r="BH26" s="169"/>
      <c r="BI26" s="67">
        <v>0</v>
      </c>
      <c r="BJ26" s="67">
        <v>0</v>
      </c>
      <c r="BK26" s="67">
        <v>857706.75</v>
      </c>
      <c r="BL26" s="67">
        <v>1372330.8</v>
      </c>
      <c r="BM26" s="67">
        <v>1200789.45</v>
      </c>
      <c r="BN26" s="67">
        <v>0</v>
      </c>
      <c r="BO26" s="89">
        <v>3430827</v>
      </c>
      <c r="BP26" s="169"/>
      <c r="BQ26" s="67"/>
      <c r="BR26" s="67"/>
      <c r="BS26" s="67"/>
      <c r="BT26" s="67"/>
      <c r="BU26" s="67"/>
      <c r="BV26" s="67"/>
      <c r="BW26" s="89">
        <v>0</v>
      </c>
      <c r="BX26" s="169"/>
      <c r="BY26" s="67"/>
      <c r="BZ26" s="67"/>
      <c r="CA26" s="67"/>
      <c r="CB26" s="67"/>
      <c r="CC26" s="67"/>
      <c r="CD26" s="67"/>
      <c r="CE26" s="89">
        <v>0</v>
      </c>
      <c r="CF26" s="169"/>
      <c r="CG26" s="67">
        <v>0</v>
      </c>
      <c r="CH26" s="67">
        <v>0</v>
      </c>
      <c r="CI26" s="67">
        <v>143325</v>
      </c>
      <c r="CJ26" s="67">
        <v>229319.99999999997</v>
      </c>
      <c r="CK26" s="67">
        <v>200654.99999999997</v>
      </c>
      <c r="CL26" s="67">
        <v>0</v>
      </c>
      <c r="CM26" s="89">
        <v>573300</v>
      </c>
      <c r="CN26" s="169"/>
      <c r="CO26" s="501"/>
    </row>
    <row r="27" spans="1:94" s="288" customFormat="1" ht="33" hidden="1" customHeight="1" outlineLevel="1" x14ac:dyDescent="0.2">
      <c r="A27" s="150" t="s">
        <v>324</v>
      </c>
      <c r="B27" s="243" t="s">
        <v>179</v>
      </c>
      <c r="C27" s="284" t="s">
        <v>193</v>
      </c>
      <c r="D27" s="300"/>
      <c r="E27" s="243"/>
      <c r="F27" s="329"/>
      <c r="G27" s="329" t="s">
        <v>173</v>
      </c>
      <c r="H27" s="329" t="s">
        <v>173</v>
      </c>
      <c r="I27" s="329" t="s">
        <v>173</v>
      </c>
      <c r="J27" s="329" t="s">
        <v>173</v>
      </c>
      <c r="K27" s="329"/>
      <c r="L27" s="329"/>
      <c r="M27" s="160"/>
      <c r="N27" s="330" t="s">
        <v>105</v>
      </c>
      <c r="O27" s="330" t="s">
        <v>14</v>
      </c>
      <c r="P27" s="35" t="s">
        <v>95</v>
      </c>
      <c r="Q27" s="182">
        <v>7</v>
      </c>
      <c r="R27" s="331" t="s">
        <v>176</v>
      </c>
      <c r="S27" s="175"/>
      <c r="T27" s="49" t="s">
        <v>113</v>
      </c>
      <c r="U27" s="384">
        <v>0.08</v>
      </c>
      <c r="V27" s="31"/>
      <c r="W27" s="31"/>
      <c r="X27" s="31"/>
      <c r="Y27" s="27">
        <v>4440542.8</v>
      </c>
      <c r="Z27" s="67">
        <v>4440542.8</v>
      </c>
      <c r="AA27" s="339"/>
      <c r="AB27" s="365"/>
      <c r="AC27" s="67">
        <v>989201.60927135567</v>
      </c>
      <c r="AD27" s="67"/>
      <c r="AE27" s="67"/>
      <c r="AF27" s="67"/>
      <c r="AG27" s="67"/>
      <c r="AH27" s="67">
        <v>3451341.1907286439</v>
      </c>
      <c r="AI27" s="67">
        <v>4440542.8</v>
      </c>
      <c r="AJ27" s="175"/>
      <c r="AK27" s="89">
        <v>444054.28</v>
      </c>
      <c r="AL27" s="89">
        <v>444054.28</v>
      </c>
      <c r="AM27" s="89">
        <v>888108.56</v>
      </c>
      <c r="AN27" s="89">
        <v>1110135.7</v>
      </c>
      <c r="AO27" s="89">
        <v>1110135.7</v>
      </c>
      <c r="AP27" s="89">
        <v>444054.28</v>
      </c>
      <c r="AQ27" s="89">
        <v>4440542.8000000007</v>
      </c>
      <c r="AR27" s="169"/>
      <c r="AS27" s="67">
        <v>98920.195544680013</v>
      </c>
      <c r="AT27" s="67">
        <v>98920.195544680013</v>
      </c>
      <c r="AU27" s="67">
        <v>197840.39108936003</v>
      </c>
      <c r="AV27" s="67">
        <v>247300.4888617</v>
      </c>
      <c r="AW27" s="67">
        <v>247300.4888617</v>
      </c>
      <c r="AX27" s="67">
        <v>98920.195544680013</v>
      </c>
      <c r="AY27" s="89">
        <v>989201.9554468001</v>
      </c>
      <c r="AZ27" s="190"/>
      <c r="BA27" s="67"/>
      <c r="BB27" s="67"/>
      <c r="BC27" s="67"/>
      <c r="BD27" s="67"/>
      <c r="BE27" s="67"/>
      <c r="BF27" s="67"/>
      <c r="BG27" s="89">
        <v>0</v>
      </c>
      <c r="BH27" s="169"/>
      <c r="BI27" s="67"/>
      <c r="BJ27" s="67"/>
      <c r="BK27" s="67"/>
      <c r="BL27" s="67"/>
      <c r="BM27" s="67"/>
      <c r="BN27" s="67"/>
      <c r="BO27" s="89">
        <v>0</v>
      </c>
      <c r="BP27" s="169"/>
      <c r="BQ27" s="67"/>
      <c r="BR27" s="67"/>
      <c r="BS27" s="67"/>
      <c r="BT27" s="67"/>
      <c r="BU27" s="67"/>
      <c r="BV27" s="67"/>
      <c r="BW27" s="89">
        <v>0</v>
      </c>
      <c r="BX27" s="169"/>
      <c r="BY27" s="67"/>
      <c r="BZ27" s="67"/>
      <c r="CA27" s="67"/>
      <c r="CB27" s="67"/>
      <c r="CC27" s="67"/>
      <c r="CD27" s="67"/>
      <c r="CE27" s="89">
        <v>0</v>
      </c>
      <c r="CF27" s="169"/>
      <c r="CG27" s="67">
        <v>345134.08445532003</v>
      </c>
      <c r="CH27" s="67">
        <v>345134.08445532003</v>
      </c>
      <c r="CI27" s="67">
        <v>690268.16891064006</v>
      </c>
      <c r="CJ27" s="67">
        <v>862835.2111382999</v>
      </c>
      <c r="CK27" s="67">
        <v>862835.2111382999</v>
      </c>
      <c r="CL27" s="67">
        <v>345134.08445532003</v>
      </c>
      <c r="CM27" s="89">
        <v>3451340.8445532001</v>
      </c>
      <c r="CN27" s="169"/>
      <c r="CO27" s="501"/>
      <c r="CP27" s="358"/>
    </row>
    <row r="28" spans="1:94" s="90" customFormat="1" ht="28.5" hidden="1" customHeight="1" outlineLevel="1" x14ac:dyDescent="0.2">
      <c r="A28" s="299" t="s">
        <v>325</v>
      </c>
      <c r="B28" s="144" t="s">
        <v>237</v>
      </c>
      <c r="C28" s="252"/>
      <c r="D28" s="252"/>
      <c r="E28" s="121"/>
      <c r="F28" s="137"/>
      <c r="G28" s="137"/>
      <c r="H28" s="137"/>
      <c r="I28" s="137" t="s">
        <v>173</v>
      </c>
      <c r="J28" s="137" t="s">
        <v>173</v>
      </c>
      <c r="K28" s="137" t="s">
        <v>173</v>
      </c>
      <c r="L28" s="122"/>
      <c r="M28" s="152"/>
      <c r="N28" s="123"/>
      <c r="O28" s="123"/>
      <c r="P28" s="124"/>
      <c r="Q28" s="229"/>
      <c r="R28" s="124"/>
      <c r="S28" s="175"/>
      <c r="T28" s="125"/>
      <c r="U28" s="387"/>
      <c r="V28" s="126"/>
      <c r="W28" s="126"/>
      <c r="X28" s="126"/>
      <c r="Y28" s="127"/>
      <c r="Z28" s="128">
        <v>35206949.807999998</v>
      </c>
      <c r="AA28" s="128"/>
      <c r="AB28" s="365"/>
      <c r="AC28" s="128">
        <v>18066364.829167452</v>
      </c>
      <c r="AD28" s="128">
        <v>0</v>
      </c>
      <c r="AE28" s="128">
        <v>0</v>
      </c>
      <c r="AF28" s="128">
        <v>0</v>
      </c>
      <c r="AG28" s="128">
        <v>0</v>
      </c>
      <c r="AH28" s="128">
        <v>17140585.47883255</v>
      </c>
      <c r="AI28" s="128">
        <v>35206950.307999998</v>
      </c>
      <c r="AJ28" s="174"/>
      <c r="AK28" s="128">
        <v>260792.22080000001</v>
      </c>
      <c r="AL28" s="128">
        <v>130396.11040000001</v>
      </c>
      <c r="AM28" s="128">
        <v>6345738.7061999999</v>
      </c>
      <c r="AN28" s="128">
        <v>9118747.1874000002</v>
      </c>
      <c r="AO28" s="128">
        <v>7919472.7215999998</v>
      </c>
      <c r="AP28" s="128">
        <v>11431801.3616</v>
      </c>
      <c r="AQ28" s="128">
        <v>35206948.307999998</v>
      </c>
      <c r="AR28" s="169"/>
      <c r="AS28" s="128">
        <v>58095.604633529991</v>
      </c>
      <c r="AT28" s="128">
        <v>29047.802316764995</v>
      </c>
      <c r="AU28" s="128">
        <v>4458495.5680867359</v>
      </c>
      <c r="AV28" s="128">
        <v>6294179.8394916086</v>
      </c>
      <c r="AW28" s="128">
        <v>3613272.9381762128</v>
      </c>
      <c r="AX28" s="128">
        <v>3613272.4926444832</v>
      </c>
      <c r="AY28" s="128">
        <v>18066364.245349336</v>
      </c>
      <c r="AZ28" s="169"/>
      <c r="BA28" s="128">
        <v>0</v>
      </c>
      <c r="BB28" s="128">
        <v>0</v>
      </c>
      <c r="BC28" s="128">
        <v>0</v>
      </c>
      <c r="BD28" s="128">
        <v>0</v>
      </c>
      <c r="BE28" s="128">
        <v>0</v>
      </c>
      <c r="BF28" s="128">
        <v>0</v>
      </c>
      <c r="BG28" s="128">
        <v>0</v>
      </c>
      <c r="BH28" s="169"/>
      <c r="BI28" s="128">
        <v>0</v>
      </c>
      <c r="BJ28" s="128">
        <v>0</v>
      </c>
      <c r="BK28" s="128">
        <v>0</v>
      </c>
      <c r="BL28" s="128">
        <v>0</v>
      </c>
      <c r="BM28" s="128">
        <v>0</v>
      </c>
      <c r="BN28" s="128">
        <v>0</v>
      </c>
      <c r="BO28" s="128">
        <v>0</v>
      </c>
      <c r="BP28" s="169"/>
      <c r="BQ28" s="128">
        <v>0</v>
      </c>
      <c r="BR28" s="128">
        <v>0</v>
      </c>
      <c r="BS28" s="128">
        <v>0</v>
      </c>
      <c r="BT28" s="128">
        <v>0</v>
      </c>
      <c r="BU28" s="128">
        <v>0</v>
      </c>
      <c r="BV28" s="128">
        <v>0</v>
      </c>
      <c r="BW28" s="128">
        <v>0</v>
      </c>
      <c r="BX28" s="169"/>
      <c r="BY28" s="128">
        <v>0</v>
      </c>
      <c r="BZ28" s="128">
        <v>0</v>
      </c>
      <c r="CA28" s="128">
        <v>0</v>
      </c>
      <c r="CB28" s="128">
        <v>0</v>
      </c>
      <c r="CC28" s="128">
        <v>0</v>
      </c>
      <c r="CD28" s="128">
        <v>0</v>
      </c>
      <c r="CE28" s="128">
        <v>0</v>
      </c>
      <c r="CF28" s="169"/>
      <c r="CG28" s="128">
        <v>202696.61616647002</v>
      </c>
      <c r="CH28" s="128">
        <v>101348.30808323501</v>
      </c>
      <c r="CI28" s="128">
        <v>1887243.1381132631</v>
      </c>
      <c r="CJ28" s="128">
        <v>2824567.3479083916</v>
      </c>
      <c r="CK28" s="128">
        <v>4306199.783423787</v>
      </c>
      <c r="CL28" s="128">
        <v>7818528.8689555163</v>
      </c>
      <c r="CM28" s="128">
        <v>17140584.062650662</v>
      </c>
      <c r="CN28" s="169"/>
      <c r="CO28" s="501"/>
    </row>
    <row r="29" spans="1:94" s="288" customFormat="1" hidden="1" outlineLevel="1" x14ac:dyDescent="0.2">
      <c r="A29" s="150" t="s">
        <v>326</v>
      </c>
      <c r="B29" s="243" t="s">
        <v>223</v>
      </c>
      <c r="C29" s="284" t="s">
        <v>192</v>
      </c>
      <c r="D29" s="300"/>
      <c r="E29" s="243"/>
      <c r="F29" s="329"/>
      <c r="G29" s="329"/>
      <c r="H29" s="329"/>
      <c r="I29" s="329" t="s">
        <v>173</v>
      </c>
      <c r="J29" s="329" t="s">
        <v>173</v>
      </c>
      <c r="K29" s="329" t="s">
        <v>173</v>
      </c>
      <c r="L29" s="329"/>
      <c r="M29" s="160"/>
      <c r="N29" s="534" t="s">
        <v>29</v>
      </c>
      <c r="O29" s="534" t="s">
        <v>14</v>
      </c>
      <c r="P29" s="534" t="s">
        <v>94</v>
      </c>
      <c r="Q29" s="540">
        <v>3</v>
      </c>
      <c r="R29" s="537" t="s">
        <v>175</v>
      </c>
      <c r="S29" s="175"/>
      <c r="T29" s="49" t="s">
        <v>133</v>
      </c>
      <c r="U29" s="388">
        <v>1</v>
      </c>
      <c r="V29" s="31"/>
      <c r="W29" s="31"/>
      <c r="X29" s="31"/>
      <c r="Y29" s="27">
        <v>21346501</v>
      </c>
      <c r="Z29" s="27">
        <v>21346501</v>
      </c>
      <c r="AA29" s="67"/>
      <c r="AB29" s="365"/>
      <c r="AC29" s="67">
        <v>15175408.5</v>
      </c>
      <c r="AD29" s="67"/>
      <c r="AE29" s="67"/>
      <c r="AF29" s="67"/>
      <c r="AG29" s="67"/>
      <c r="AH29" s="67">
        <v>6171093</v>
      </c>
      <c r="AI29" s="67">
        <v>21346501.5</v>
      </c>
      <c r="AJ29" s="175"/>
      <c r="AK29" s="89">
        <v>0</v>
      </c>
      <c r="AL29" s="89">
        <v>0</v>
      </c>
      <c r="AM29" s="89">
        <v>5336625.375</v>
      </c>
      <c r="AN29" s="89">
        <v>7471275.5250000004</v>
      </c>
      <c r="AO29" s="89">
        <v>4269300.3</v>
      </c>
      <c r="AP29" s="89">
        <v>4269300.3</v>
      </c>
      <c r="AQ29" s="89">
        <v>21346501.5</v>
      </c>
      <c r="AR29" s="169"/>
      <c r="AS29" s="67">
        <v>0</v>
      </c>
      <c r="AT29" s="67">
        <v>0</v>
      </c>
      <c r="AU29" s="67">
        <v>3793852.1611364414</v>
      </c>
      <c r="AV29" s="67">
        <v>5311393.0255910186</v>
      </c>
      <c r="AW29" s="67">
        <v>3035081.728909153</v>
      </c>
      <c r="AX29" s="67">
        <v>3035081.728909153</v>
      </c>
      <c r="AY29" s="89">
        <v>15175408.644545767</v>
      </c>
      <c r="AZ29" s="169"/>
      <c r="BA29" s="67"/>
      <c r="BB29" s="67"/>
      <c r="BC29" s="67"/>
      <c r="BD29" s="67"/>
      <c r="BE29" s="67"/>
      <c r="BF29" s="67"/>
      <c r="BG29" s="89">
        <v>0</v>
      </c>
      <c r="BH29" s="169"/>
      <c r="BI29" s="67"/>
      <c r="BJ29" s="67"/>
      <c r="BK29" s="67"/>
      <c r="BL29" s="67"/>
      <c r="BM29" s="67"/>
      <c r="BN29" s="67"/>
      <c r="BO29" s="89">
        <v>0</v>
      </c>
      <c r="BP29" s="169"/>
      <c r="BQ29" s="67"/>
      <c r="BR29" s="67"/>
      <c r="BS29" s="67"/>
      <c r="BT29" s="67"/>
      <c r="BU29" s="67"/>
      <c r="BV29" s="67"/>
      <c r="BW29" s="89">
        <v>0</v>
      </c>
      <c r="BX29" s="169"/>
      <c r="BY29" s="67"/>
      <c r="BZ29" s="67"/>
      <c r="CA29" s="67"/>
      <c r="CB29" s="67"/>
      <c r="CC29" s="67"/>
      <c r="CD29" s="67"/>
      <c r="CE29" s="89">
        <v>0</v>
      </c>
      <c r="CF29" s="169"/>
      <c r="CG29" s="67">
        <v>0</v>
      </c>
      <c r="CH29" s="67">
        <v>0</v>
      </c>
      <c r="CI29" s="67">
        <v>1542773.2138635581</v>
      </c>
      <c r="CJ29" s="67">
        <v>2159882.4994089818</v>
      </c>
      <c r="CK29" s="67">
        <v>1234218.5710908466</v>
      </c>
      <c r="CL29" s="67">
        <v>1234218.5710908466</v>
      </c>
      <c r="CM29" s="89">
        <v>6171092.8554542325</v>
      </c>
      <c r="CN29" s="169"/>
      <c r="CO29" s="501"/>
    </row>
    <row r="30" spans="1:94" s="288" customFormat="1" hidden="1" outlineLevel="1" x14ac:dyDescent="0.2">
      <c r="A30" s="150" t="s">
        <v>327</v>
      </c>
      <c r="B30" s="243" t="s">
        <v>213</v>
      </c>
      <c r="C30" s="284" t="s">
        <v>192</v>
      </c>
      <c r="D30" s="300"/>
      <c r="E30" s="243"/>
      <c r="F30" s="329"/>
      <c r="G30" s="329"/>
      <c r="H30" s="329"/>
      <c r="I30" s="329" t="s">
        <v>173</v>
      </c>
      <c r="J30" s="329" t="s">
        <v>173</v>
      </c>
      <c r="K30" s="329" t="s">
        <v>173</v>
      </c>
      <c r="L30" s="329"/>
      <c r="M30" s="160"/>
      <c r="N30" s="535"/>
      <c r="O30" s="535"/>
      <c r="P30" s="535"/>
      <c r="Q30" s="541"/>
      <c r="R30" s="538"/>
      <c r="S30" s="175"/>
      <c r="T30" s="49" t="s">
        <v>133</v>
      </c>
      <c r="U30" s="388">
        <v>1</v>
      </c>
      <c r="V30" s="31"/>
      <c r="W30" s="31"/>
      <c r="X30" s="31"/>
      <c r="Y30" s="27">
        <v>2471700</v>
      </c>
      <c r="Z30" s="27">
        <v>2471700</v>
      </c>
      <c r="AA30" s="67"/>
      <c r="AB30" s="365"/>
      <c r="AC30" s="67">
        <v>2310000</v>
      </c>
      <c r="AD30" s="67"/>
      <c r="AE30" s="67"/>
      <c r="AF30" s="67"/>
      <c r="AG30" s="67"/>
      <c r="AH30" s="27">
        <v>161700</v>
      </c>
      <c r="AI30" s="67">
        <v>2471700</v>
      </c>
      <c r="AJ30" s="175"/>
      <c r="AK30" s="89">
        <v>0</v>
      </c>
      <c r="AL30" s="89">
        <v>0</v>
      </c>
      <c r="AM30" s="89">
        <v>617925</v>
      </c>
      <c r="AN30" s="89">
        <v>865095</v>
      </c>
      <c r="AO30" s="89">
        <v>494340</v>
      </c>
      <c r="AP30" s="89">
        <v>494340</v>
      </c>
      <c r="AQ30" s="89">
        <v>2471700</v>
      </c>
      <c r="AR30" s="169"/>
      <c r="AS30" s="67">
        <v>0</v>
      </c>
      <c r="AT30" s="67">
        <v>0</v>
      </c>
      <c r="AU30" s="67">
        <v>577500</v>
      </c>
      <c r="AV30" s="67">
        <v>808500</v>
      </c>
      <c r="AW30" s="67">
        <v>462000</v>
      </c>
      <c r="AX30" s="67">
        <v>462000</v>
      </c>
      <c r="AY30" s="89">
        <v>2310000</v>
      </c>
      <c r="AZ30" s="169"/>
      <c r="BA30" s="67"/>
      <c r="BB30" s="67"/>
      <c r="BC30" s="67"/>
      <c r="BD30" s="67"/>
      <c r="BE30" s="67"/>
      <c r="BF30" s="67"/>
      <c r="BG30" s="89">
        <v>0</v>
      </c>
      <c r="BH30" s="169"/>
      <c r="BI30" s="67"/>
      <c r="BJ30" s="67"/>
      <c r="BK30" s="67"/>
      <c r="BL30" s="67"/>
      <c r="BM30" s="67"/>
      <c r="BN30" s="67"/>
      <c r="BO30" s="89">
        <v>0</v>
      </c>
      <c r="BP30" s="169"/>
      <c r="BQ30" s="67"/>
      <c r="BR30" s="67"/>
      <c r="BS30" s="67"/>
      <c r="BT30" s="67"/>
      <c r="BU30" s="67"/>
      <c r="BV30" s="67"/>
      <c r="BW30" s="89">
        <v>0</v>
      </c>
      <c r="BX30" s="169"/>
      <c r="BY30" s="67"/>
      <c r="BZ30" s="67"/>
      <c r="CA30" s="67"/>
      <c r="CB30" s="67"/>
      <c r="CC30" s="67"/>
      <c r="CD30" s="67"/>
      <c r="CE30" s="89">
        <v>0</v>
      </c>
      <c r="CF30" s="169"/>
      <c r="CG30" s="67">
        <v>0</v>
      </c>
      <c r="CH30" s="67">
        <v>0</v>
      </c>
      <c r="CI30" s="67">
        <v>40424.999999999993</v>
      </c>
      <c r="CJ30" s="67">
        <v>56594.999999999993</v>
      </c>
      <c r="CK30" s="67">
        <v>32339.999999999996</v>
      </c>
      <c r="CL30" s="67">
        <v>32339.999999999996</v>
      </c>
      <c r="CM30" s="89">
        <v>161699.99999999997</v>
      </c>
      <c r="CN30" s="169"/>
      <c r="CO30" s="501"/>
    </row>
    <row r="31" spans="1:94" s="288" customFormat="1" hidden="1" outlineLevel="1" x14ac:dyDescent="0.2">
      <c r="A31" s="150" t="s">
        <v>328</v>
      </c>
      <c r="B31" s="243" t="s">
        <v>238</v>
      </c>
      <c r="C31" s="284" t="s">
        <v>192</v>
      </c>
      <c r="D31" s="300"/>
      <c r="E31" s="243"/>
      <c r="F31" s="329"/>
      <c r="G31" s="329"/>
      <c r="H31" s="329"/>
      <c r="I31" s="329" t="s">
        <v>173</v>
      </c>
      <c r="J31" s="329" t="s">
        <v>173</v>
      </c>
      <c r="K31" s="329" t="s">
        <v>173</v>
      </c>
      <c r="L31" s="329"/>
      <c r="M31" s="160"/>
      <c r="N31" s="536"/>
      <c r="O31" s="536"/>
      <c r="P31" s="536"/>
      <c r="Q31" s="542"/>
      <c r="R31" s="539"/>
      <c r="S31" s="175"/>
      <c r="T31" s="49" t="s">
        <v>133</v>
      </c>
      <c r="U31" s="388">
        <v>1</v>
      </c>
      <c r="V31" s="31"/>
      <c r="W31" s="31"/>
      <c r="X31" s="31"/>
      <c r="Y31" s="27">
        <v>8780826.5999999996</v>
      </c>
      <c r="Z31" s="27">
        <v>8780826.5999999996</v>
      </c>
      <c r="AA31" s="67"/>
      <c r="AB31" s="365"/>
      <c r="AC31" s="67"/>
      <c r="AD31" s="67"/>
      <c r="AE31" s="67"/>
      <c r="AF31" s="67"/>
      <c r="AG31" s="67"/>
      <c r="AH31" s="67">
        <v>8780826.5999999996</v>
      </c>
      <c r="AI31" s="67">
        <v>8780826.5999999996</v>
      </c>
      <c r="AJ31" s="175"/>
      <c r="AK31" s="89">
        <v>0</v>
      </c>
      <c r="AL31" s="89">
        <v>0</v>
      </c>
      <c r="AM31" s="89">
        <v>0</v>
      </c>
      <c r="AN31" s="89">
        <v>0</v>
      </c>
      <c r="AO31" s="89">
        <v>2634247.98</v>
      </c>
      <c r="AP31" s="89">
        <v>6146578.6200000001</v>
      </c>
      <c r="AQ31" s="89">
        <v>8780826.5999999996</v>
      </c>
      <c r="AR31" s="169"/>
      <c r="AS31" s="67">
        <v>0</v>
      </c>
      <c r="AT31" s="67">
        <v>0</v>
      </c>
      <c r="AU31" s="67">
        <v>0</v>
      </c>
      <c r="AV31" s="67">
        <v>0</v>
      </c>
      <c r="AW31" s="67">
        <v>0</v>
      </c>
      <c r="AX31" s="67">
        <v>0</v>
      </c>
      <c r="AY31" s="89">
        <v>0</v>
      </c>
      <c r="AZ31" s="169"/>
      <c r="BA31" s="67"/>
      <c r="BB31" s="67"/>
      <c r="BC31" s="67"/>
      <c r="BD31" s="67"/>
      <c r="BE31" s="67"/>
      <c r="BF31" s="67"/>
      <c r="BG31" s="89">
        <v>0</v>
      </c>
      <c r="BH31" s="169"/>
      <c r="BI31" s="67"/>
      <c r="BJ31" s="67"/>
      <c r="BK31" s="67"/>
      <c r="BL31" s="67"/>
      <c r="BM31" s="67"/>
      <c r="BN31" s="67"/>
      <c r="BO31" s="89">
        <v>0</v>
      </c>
      <c r="BP31" s="169"/>
      <c r="BQ31" s="67"/>
      <c r="BR31" s="67"/>
      <c r="BS31" s="67"/>
      <c r="BT31" s="67"/>
      <c r="BU31" s="67"/>
      <c r="BV31" s="67"/>
      <c r="BW31" s="89">
        <v>0</v>
      </c>
      <c r="BX31" s="169"/>
      <c r="BY31" s="67"/>
      <c r="BZ31" s="67"/>
      <c r="CA31" s="67"/>
      <c r="CB31" s="67"/>
      <c r="CC31" s="67"/>
      <c r="CD31" s="67"/>
      <c r="CE31" s="89">
        <v>0</v>
      </c>
      <c r="CF31" s="169"/>
      <c r="CG31" s="67">
        <v>0</v>
      </c>
      <c r="CH31" s="67">
        <v>0</v>
      </c>
      <c r="CI31" s="67">
        <v>0</v>
      </c>
      <c r="CJ31" s="67">
        <v>0</v>
      </c>
      <c r="CK31" s="67">
        <v>2634247.98</v>
      </c>
      <c r="CL31" s="67">
        <v>6146578.6200000001</v>
      </c>
      <c r="CM31" s="89">
        <v>8780826.5999999996</v>
      </c>
      <c r="CN31" s="169"/>
      <c r="CO31" s="501"/>
    </row>
    <row r="32" spans="1:94" s="288" customFormat="1" ht="31.5" hidden="1" customHeight="1" outlineLevel="1" x14ac:dyDescent="0.2">
      <c r="A32" s="150" t="s">
        <v>329</v>
      </c>
      <c r="B32" s="243" t="s">
        <v>235</v>
      </c>
      <c r="C32" s="284" t="s">
        <v>193</v>
      </c>
      <c r="D32" s="300" t="s">
        <v>20</v>
      </c>
      <c r="E32" s="243"/>
      <c r="F32" s="329"/>
      <c r="G32" s="329"/>
      <c r="H32" s="329" t="s">
        <v>173</v>
      </c>
      <c r="I32" s="329" t="s">
        <v>173</v>
      </c>
      <c r="J32" s="329" t="s">
        <v>173</v>
      </c>
      <c r="K32" s="329" t="s">
        <v>173</v>
      </c>
      <c r="L32" s="329"/>
      <c r="M32" s="160"/>
      <c r="N32" s="330" t="s">
        <v>105</v>
      </c>
      <c r="O32" s="330" t="s">
        <v>14</v>
      </c>
      <c r="P32" s="35" t="s">
        <v>95</v>
      </c>
      <c r="Q32" s="182">
        <v>8</v>
      </c>
      <c r="R32" s="331" t="s">
        <v>176</v>
      </c>
      <c r="S32" s="175"/>
      <c r="T32" s="49" t="s">
        <v>113</v>
      </c>
      <c r="U32" s="384">
        <v>0.08</v>
      </c>
      <c r="V32" s="31"/>
      <c r="W32" s="31"/>
      <c r="X32" s="31"/>
      <c r="Y32" s="27">
        <v>2607922.2080000001</v>
      </c>
      <c r="Z32" s="67">
        <v>2607922.2080000001</v>
      </c>
      <c r="AA32" s="339"/>
      <c r="AB32" s="365"/>
      <c r="AC32" s="67">
        <v>580956.32916745101</v>
      </c>
      <c r="AD32" s="67"/>
      <c r="AE32" s="67"/>
      <c r="AF32" s="67"/>
      <c r="AG32" s="67"/>
      <c r="AH32" s="67">
        <v>2026965.8788325491</v>
      </c>
      <c r="AI32" s="67">
        <v>2607922.2080000001</v>
      </c>
      <c r="AJ32" s="175"/>
      <c r="AK32" s="89">
        <v>260792.22080000001</v>
      </c>
      <c r="AL32" s="89">
        <v>130396.11040000001</v>
      </c>
      <c r="AM32" s="89">
        <v>391188.33120000002</v>
      </c>
      <c r="AN32" s="89">
        <v>782376.66240000003</v>
      </c>
      <c r="AO32" s="89">
        <v>521584.44160000002</v>
      </c>
      <c r="AP32" s="89">
        <v>521582.44160000002</v>
      </c>
      <c r="AQ32" s="89">
        <v>2607920.2080000001</v>
      </c>
      <c r="AR32" s="169"/>
      <c r="AS32" s="67">
        <v>58095.604633529991</v>
      </c>
      <c r="AT32" s="67">
        <v>29047.802316764995</v>
      </c>
      <c r="AU32" s="67">
        <v>87143.406950294986</v>
      </c>
      <c r="AV32" s="67">
        <v>174286.81390058997</v>
      </c>
      <c r="AW32" s="67">
        <v>116191.20926705998</v>
      </c>
      <c r="AX32" s="67">
        <v>116190.76373533013</v>
      </c>
      <c r="AY32" s="89">
        <v>580955.60080357001</v>
      </c>
      <c r="AZ32" s="169"/>
      <c r="BA32" s="67"/>
      <c r="BB32" s="67"/>
      <c r="BC32" s="67"/>
      <c r="BD32" s="67"/>
      <c r="BE32" s="67"/>
      <c r="BF32" s="67"/>
      <c r="BG32" s="89">
        <v>0</v>
      </c>
      <c r="BH32" s="169"/>
      <c r="BI32" s="67"/>
      <c r="BJ32" s="67"/>
      <c r="BK32" s="67"/>
      <c r="BL32" s="67"/>
      <c r="BM32" s="67"/>
      <c r="BN32" s="67"/>
      <c r="BO32" s="89">
        <v>0</v>
      </c>
      <c r="BP32" s="169"/>
      <c r="BQ32" s="67"/>
      <c r="BR32" s="67"/>
      <c r="BS32" s="67"/>
      <c r="BT32" s="67"/>
      <c r="BU32" s="67"/>
      <c r="BV32" s="67"/>
      <c r="BW32" s="89">
        <v>0</v>
      </c>
      <c r="BX32" s="169"/>
      <c r="BY32" s="67"/>
      <c r="BZ32" s="67"/>
      <c r="CA32" s="67"/>
      <c r="CB32" s="67"/>
      <c r="CC32" s="67"/>
      <c r="CD32" s="67"/>
      <c r="CE32" s="89">
        <v>0</v>
      </c>
      <c r="CF32" s="169"/>
      <c r="CG32" s="67">
        <v>202696.61616647002</v>
      </c>
      <c r="CH32" s="67">
        <v>101348.30808323501</v>
      </c>
      <c r="CI32" s="67">
        <v>304044.92424970504</v>
      </c>
      <c r="CJ32" s="67">
        <v>608089.84849941009</v>
      </c>
      <c r="CK32" s="67">
        <v>405393.23233294004</v>
      </c>
      <c r="CL32" s="67">
        <v>405391.67786466988</v>
      </c>
      <c r="CM32" s="89">
        <v>2026964.60719643</v>
      </c>
      <c r="CN32" s="169"/>
      <c r="CO32" s="501"/>
    </row>
    <row r="33" spans="1:94" s="132" customFormat="1" ht="33" customHeight="1" collapsed="1" x14ac:dyDescent="0.2">
      <c r="A33" s="71" t="s">
        <v>63</v>
      </c>
      <c r="B33" s="129" t="s">
        <v>308</v>
      </c>
      <c r="C33" s="75"/>
      <c r="D33" s="301"/>
      <c r="E33" s="129" t="s">
        <v>101</v>
      </c>
      <c r="F33" s="219">
        <v>0</v>
      </c>
      <c r="G33" s="219">
        <v>0</v>
      </c>
      <c r="H33" s="219">
        <v>0</v>
      </c>
      <c r="I33" s="219">
        <v>62.910753875216002</v>
      </c>
      <c r="J33" s="219">
        <v>142.75732675675701</v>
      </c>
      <c r="K33" s="219">
        <v>118.7674701241</v>
      </c>
      <c r="L33" s="219">
        <v>324.39999999999998</v>
      </c>
      <c r="M33" s="159"/>
      <c r="N33" s="75"/>
      <c r="O33" s="73"/>
      <c r="P33" s="73"/>
      <c r="Q33" s="129"/>
      <c r="R33" s="73"/>
      <c r="S33" s="162"/>
      <c r="T33" s="75"/>
      <c r="U33" s="386"/>
      <c r="V33" s="130"/>
      <c r="W33" s="130"/>
      <c r="X33" s="220"/>
      <c r="Y33" s="131"/>
      <c r="Z33" s="131">
        <v>201712207.40607974</v>
      </c>
      <c r="AA33" s="221"/>
      <c r="AB33" s="364"/>
      <c r="AC33" s="131">
        <v>4976259.9724854324</v>
      </c>
      <c r="AD33" s="131">
        <v>0</v>
      </c>
      <c r="AE33" s="131">
        <v>25294873</v>
      </c>
      <c r="AF33" s="131">
        <v>62921892.189999998</v>
      </c>
      <c r="AG33" s="131">
        <v>19612581.140000001</v>
      </c>
      <c r="AH33" s="131">
        <v>88906601.103594303</v>
      </c>
      <c r="AI33" s="131">
        <v>201712207.40607974</v>
      </c>
      <c r="AJ33" s="162"/>
      <c r="AK33" s="131">
        <v>1494164.4993042944</v>
      </c>
      <c r="AL33" s="131">
        <v>4814851.2617535563</v>
      </c>
      <c r="AM33" s="131">
        <v>50404819.141127229</v>
      </c>
      <c r="AN33" s="131">
        <v>73963534.028183162</v>
      </c>
      <c r="AO33" s="131">
        <v>59025464.703456849</v>
      </c>
      <c r="AP33" s="131">
        <v>12009373.772254642</v>
      </c>
      <c r="AQ33" s="131">
        <v>201712207.40607974</v>
      </c>
      <c r="AR33" s="187"/>
      <c r="AS33" s="131">
        <v>497626.045012491</v>
      </c>
      <c r="AT33" s="131">
        <v>442944.40279181476</v>
      </c>
      <c r="AU33" s="131">
        <v>1168900.9103925726</v>
      </c>
      <c r="AV33" s="131">
        <v>1412911.9860460372</v>
      </c>
      <c r="AW33" s="131">
        <v>1075218.2390164176</v>
      </c>
      <c r="AX33" s="131">
        <v>378658.86686557648</v>
      </c>
      <c r="AY33" s="131">
        <v>4976260.4501249101</v>
      </c>
      <c r="AZ33" s="190"/>
      <c r="BA33" s="131">
        <v>0</v>
      </c>
      <c r="BB33" s="131">
        <v>0</v>
      </c>
      <c r="BC33" s="131">
        <v>0</v>
      </c>
      <c r="BD33" s="131">
        <v>0</v>
      </c>
      <c r="BE33" s="131">
        <v>0</v>
      </c>
      <c r="BF33" s="131">
        <v>0</v>
      </c>
      <c r="BG33" s="131">
        <v>0</v>
      </c>
      <c r="BH33" s="187"/>
      <c r="BI33" s="131">
        <v>0</v>
      </c>
      <c r="BJ33" s="131">
        <v>0</v>
      </c>
      <c r="BK33" s="131">
        <v>4937433.2054422963</v>
      </c>
      <c r="BL33" s="131">
        <v>8545379.1221577898</v>
      </c>
      <c r="BM33" s="131">
        <v>9839490.4800039269</v>
      </c>
      <c r="BN33" s="131">
        <v>1972569.9968735555</v>
      </c>
      <c r="BO33" s="131">
        <v>25294872.804477565</v>
      </c>
      <c r="BP33" s="483"/>
      <c r="BQ33" s="131">
        <v>0</v>
      </c>
      <c r="BR33" s="131">
        <v>1510401.6272990694</v>
      </c>
      <c r="BS33" s="131">
        <v>14067240.294423683</v>
      </c>
      <c r="BT33" s="131">
        <v>22141319.059094507</v>
      </c>
      <c r="BU33" s="131">
        <v>21572350.12225946</v>
      </c>
      <c r="BV33" s="131">
        <v>3630580.7966249567</v>
      </c>
      <c r="BW33" s="131">
        <v>62921891.89970167</v>
      </c>
      <c r="BX33" s="187"/>
      <c r="BY33" s="131">
        <v>0</v>
      </c>
      <c r="BZ33" s="131">
        <v>1822452.051698843</v>
      </c>
      <c r="CA33" s="131">
        <v>5744968.3556630658</v>
      </c>
      <c r="CB33" s="131">
        <v>7706226.5076451767</v>
      </c>
      <c r="CC33" s="131">
        <v>4200127.5045307586</v>
      </c>
      <c r="CD33" s="131">
        <v>138806.10028326817</v>
      </c>
      <c r="CE33" s="131">
        <v>19612580.519821111</v>
      </c>
      <c r="CF33" s="187"/>
      <c r="CG33" s="131">
        <v>996538.45429180341</v>
      </c>
      <c r="CH33" s="131">
        <v>1039053.1799638303</v>
      </c>
      <c r="CI33" s="131">
        <v>24486276.37520561</v>
      </c>
      <c r="CJ33" s="131">
        <v>34157697.353239648</v>
      </c>
      <c r="CK33" s="131">
        <v>22338277.357646294</v>
      </c>
      <c r="CL33" s="131">
        <v>5888758.0116072837</v>
      </c>
      <c r="CM33" s="131">
        <v>88906600.73195447</v>
      </c>
      <c r="CN33" s="483"/>
      <c r="CO33" s="501"/>
    </row>
    <row r="34" spans="1:94" s="90" customFormat="1" ht="33.75" hidden="1" customHeight="1" outlineLevel="1" x14ac:dyDescent="0.2">
      <c r="A34" s="299" t="s">
        <v>204</v>
      </c>
      <c r="B34" s="144" t="s">
        <v>177</v>
      </c>
      <c r="C34" s="252"/>
      <c r="D34" s="252"/>
      <c r="E34" s="121"/>
      <c r="F34" s="137"/>
      <c r="G34" s="137" t="s">
        <v>173</v>
      </c>
      <c r="H34" s="137" t="s">
        <v>173</v>
      </c>
      <c r="I34" s="137" t="s">
        <v>173</v>
      </c>
      <c r="J34" s="137"/>
      <c r="K34" s="137"/>
      <c r="L34" s="122"/>
      <c r="M34" s="152"/>
      <c r="N34" s="123"/>
      <c r="O34" s="123"/>
      <c r="P34" s="124"/>
      <c r="Q34" s="229"/>
      <c r="R34" s="124"/>
      <c r="S34" s="175"/>
      <c r="T34" s="125"/>
      <c r="U34" s="387"/>
      <c r="V34" s="126"/>
      <c r="W34" s="126"/>
      <c r="X34" s="126"/>
      <c r="Y34" s="127"/>
      <c r="Z34" s="128">
        <v>38514457.557299815</v>
      </c>
      <c r="AA34" s="128"/>
      <c r="AB34" s="365"/>
      <c r="AC34" s="128">
        <v>2283304.3739294088</v>
      </c>
      <c r="AD34" s="128">
        <v>0</v>
      </c>
      <c r="AE34" s="128">
        <v>0</v>
      </c>
      <c r="AF34" s="128">
        <v>15104017.030000001</v>
      </c>
      <c r="AG34" s="128">
        <v>18224520.140000001</v>
      </c>
      <c r="AH34" s="128">
        <v>2902616.0133704063</v>
      </c>
      <c r="AI34" s="128">
        <v>38514457.557299815</v>
      </c>
      <c r="AJ34" s="174"/>
      <c r="AK34" s="128">
        <v>285292.2782022208</v>
      </c>
      <c r="AL34" s="128">
        <v>3851445.7557299817</v>
      </c>
      <c r="AM34" s="128">
        <v>11554337.267189946</v>
      </c>
      <c r="AN34" s="128">
        <v>15120490.744717706</v>
      </c>
      <c r="AO34" s="128">
        <v>7702891.5114599634</v>
      </c>
      <c r="AP34" s="128">
        <v>0</v>
      </c>
      <c r="AQ34" s="128">
        <v>38514457.557299815</v>
      </c>
      <c r="AR34" s="169"/>
      <c r="AS34" s="128">
        <v>228330.46258826691</v>
      </c>
      <c r="AT34" s="128">
        <v>228330.46258826691</v>
      </c>
      <c r="AU34" s="128">
        <v>684991.38776480069</v>
      </c>
      <c r="AV34" s="128">
        <v>684991.38776480069</v>
      </c>
      <c r="AW34" s="128">
        <v>456660.92517653381</v>
      </c>
      <c r="AX34" s="128">
        <v>0</v>
      </c>
      <c r="AY34" s="128">
        <v>2283304.6258826689</v>
      </c>
      <c r="AZ34" s="169"/>
      <c r="BA34" s="128">
        <v>0</v>
      </c>
      <c r="BB34" s="128">
        <v>0</v>
      </c>
      <c r="BC34" s="128">
        <v>0</v>
      </c>
      <c r="BD34" s="128">
        <v>0</v>
      </c>
      <c r="BE34" s="128">
        <v>0</v>
      </c>
      <c r="BF34" s="128">
        <v>0</v>
      </c>
      <c r="BG34" s="128">
        <v>0</v>
      </c>
      <c r="BH34" s="169"/>
      <c r="BI34" s="128">
        <v>0</v>
      </c>
      <c r="BJ34" s="128">
        <v>0</v>
      </c>
      <c r="BK34" s="128">
        <v>0</v>
      </c>
      <c r="BL34" s="128">
        <v>0</v>
      </c>
      <c r="BM34" s="128">
        <v>0</v>
      </c>
      <c r="BN34" s="128">
        <v>0</v>
      </c>
      <c r="BO34" s="128">
        <v>0</v>
      </c>
      <c r="BP34" s="169"/>
      <c r="BQ34" s="128">
        <v>0</v>
      </c>
      <c r="BR34" s="128">
        <v>1510401.6272990694</v>
      </c>
      <c r="BS34" s="128">
        <v>4531204.8818972073</v>
      </c>
      <c r="BT34" s="128">
        <v>6041606.5091962777</v>
      </c>
      <c r="BU34" s="128">
        <v>3020803.2545981389</v>
      </c>
      <c r="BV34" s="128">
        <v>0</v>
      </c>
      <c r="BW34" s="128">
        <v>15104016.272990692</v>
      </c>
      <c r="BX34" s="169"/>
      <c r="BY34" s="128">
        <v>0</v>
      </c>
      <c r="BZ34" s="128">
        <v>1822452.051698843</v>
      </c>
      <c r="CA34" s="128">
        <v>5467356.1550965291</v>
      </c>
      <c r="CB34" s="128">
        <v>7289808.2067953721</v>
      </c>
      <c r="CC34" s="128">
        <v>3644903.103397686</v>
      </c>
      <c r="CD34" s="128">
        <v>0</v>
      </c>
      <c r="CE34" s="128">
        <v>18224519.51698843</v>
      </c>
      <c r="CF34" s="169"/>
      <c r="CG34" s="128">
        <v>56961.815613953906</v>
      </c>
      <c r="CH34" s="128">
        <v>290261.61414380284</v>
      </c>
      <c r="CI34" s="128">
        <v>870784.84243140847</v>
      </c>
      <c r="CJ34" s="128">
        <v>1104084.6409612575</v>
      </c>
      <c r="CK34" s="128">
        <v>580523.22828760569</v>
      </c>
      <c r="CL34" s="128">
        <v>0</v>
      </c>
      <c r="CM34" s="128">
        <v>2902616.1414380283</v>
      </c>
      <c r="CN34" s="169"/>
      <c r="CO34" s="501"/>
    </row>
    <row r="35" spans="1:94" s="288" customFormat="1" hidden="1" outlineLevel="1" x14ac:dyDescent="0.2">
      <c r="A35" s="150" t="s">
        <v>181</v>
      </c>
      <c r="B35" s="243" t="s">
        <v>206</v>
      </c>
      <c r="C35" s="284" t="s">
        <v>192</v>
      </c>
      <c r="D35" s="300"/>
      <c r="E35" s="243"/>
      <c r="F35" s="329"/>
      <c r="G35" s="329" t="s">
        <v>173</v>
      </c>
      <c r="H35" s="329" t="s">
        <v>173</v>
      </c>
      <c r="I35" s="329" t="s">
        <v>173</v>
      </c>
      <c r="J35" s="329"/>
      <c r="K35" s="329"/>
      <c r="L35" s="329"/>
      <c r="M35" s="160"/>
      <c r="N35" s="534" t="s">
        <v>29</v>
      </c>
      <c r="O35" s="534" t="s">
        <v>14</v>
      </c>
      <c r="P35" s="534" t="s">
        <v>94</v>
      </c>
      <c r="Q35" s="540">
        <v>0</v>
      </c>
      <c r="R35" s="537" t="s">
        <v>175</v>
      </c>
      <c r="S35" s="175"/>
      <c r="T35" s="49" t="s">
        <v>133</v>
      </c>
      <c r="U35" s="388">
        <v>1</v>
      </c>
      <c r="V35" s="31"/>
      <c r="W35" s="31"/>
      <c r="X35" s="31"/>
      <c r="Y35" s="27">
        <v>9544606.8310000021</v>
      </c>
      <c r="Z35" s="27">
        <v>9544606.8310000021</v>
      </c>
      <c r="AA35" s="339"/>
      <c r="AB35" s="365"/>
      <c r="AC35" s="67"/>
      <c r="AD35" s="67"/>
      <c r="AE35" s="67"/>
      <c r="AF35" s="67">
        <v>8920193.3000000007</v>
      </c>
      <c r="AG35" s="67"/>
      <c r="AH35" s="67">
        <v>624413.53100000136</v>
      </c>
      <c r="AI35" s="67">
        <v>9544606.8310000021</v>
      </c>
      <c r="AJ35" s="175"/>
      <c r="AK35" s="89">
        <v>0</v>
      </c>
      <c r="AL35" s="89">
        <v>954460.68310000026</v>
      </c>
      <c r="AM35" s="89">
        <v>2863382.0493000005</v>
      </c>
      <c r="AN35" s="89">
        <v>3817842.732400001</v>
      </c>
      <c r="AO35" s="89">
        <v>1908921.3662000005</v>
      </c>
      <c r="AP35" s="89">
        <v>0</v>
      </c>
      <c r="AQ35" s="89">
        <v>9544606.8310000021</v>
      </c>
      <c r="AR35" s="169"/>
      <c r="AS35" s="67">
        <v>0</v>
      </c>
      <c r="AT35" s="67">
        <v>0</v>
      </c>
      <c r="AU35" s="67">
        <v>0</v>
      </c>
      <c r="AV35" s="67">
        <v>0</v>
      </c>
      <c r="AW35" s="67">
        <v>0</v>
      </c>
      <c r="AX35" s="67">
        <v>0</v>
      </c>
      <c r="AY35" s="89">
        <v>0</v>
      </c>
      <c r="AZ35" s="169"/>
      <c r="BA35" s="67"/>
      <c r="BB35" s="67"/>
      <c r="BC35" s="67"/>
      <c r="BD35" s="67"/>
      <c r="BE35" s="67"/>
      <c r="BF35" s="67"/>
      <c r="BG35" s="89">
        <v>0</v>
      </c>
      <c r="BH35" s="169"/>
      <c r="BI35" s="67"/>
      <c r="BJ35" s="67"/>
      <c r="BK35" s="67"/>
      <c r="BL35" s="67"/>
      <c r="BM35" s="67"/>
      <c r="BN35" s="67"/>
      <c r="BO35" s="89">
        <v>0</v>
      </c>
      <c r="BP35" s="169"/>
      <c r="BQ35" s="67">
        <v>0</v>
      </c>
      <c r="BR35" s="67">
        <v>892019.28420560854</v>
      </c>
      <c r="BS35" s="67">
        <v>2676057.8526168256</v>
      </c>
      <c r="BT35" s="67">
        <v>3568077.1368224341</v>
      </c>
      <c r="BU35" s="67">
        <v>1784038.5684112171</v>
      </c>
      <c r="BV35" s="67">
        <v>0</v>
      </c>
      <c r="BW35" s="89">
        <v>8920192.8420560844</v>
      </c>
      <c r="BX35" s="169"/>
      <c r="BY35" s="67">
        <v>0</v>
      </c>
      <c r="BZ35" s="67">
        <v>0</v>
      </c>
      <c r="CA35" s="67">
        <v>0</v>
      </c>
      <c r="CB35" s="67">
        <v>0</v>
      </c>
      <c r="CC35" s="67">
        <v>0</v>
      </c>
      <c r="CD35" s="67">
        <v>0</v>
      </c>
      <c r="CE35" s="89">
        <v>0</v>
      </c>
      <c r="CF35" s="169"/>
      <c r="CG35" s="67">
        <v>0</v>
      </c>
      <c r="CH35" s="67">
        <v>62441.398894391736</v>
      </c>
      <c r="CI35" s="67">
        <v>187324.19668317519</v>
      </c>
      <c r="CJ35" s="67">
        <v>249765.59557756694</v>
      </c>
      <c r="CK35" s="67">
        <v>124882.79778878347</v>
      </c>
      <c r="CL35" s="67">
        <v>0</v>
      </c>
      <c r="CM35" s="89">
        <v>624413.98894391733</v>
      </c>
      <c r="CN35" s="169"/>
      <c r="CO35" s="501"/>
    </row>
    <row r="36" spans="1:94" s="288" customFormat="1" hidden="1" outlineLevel="1" x14ac:dyDescent="0.2">
      <c r="A36" s="150" t="s">
        <v>182</v>
      </c>
      <c r="B36" s="243" t="s">
        <v>207</v>
      </c>
      <c r="C36" s="284" t="s">
        <v>192</v>
      </c>
      <c r="D36" s="300"/>
      <c r="E36" s="243"/>
      <c r="F36" s="329"/>
      <c r="G36" s="329" t="s">
        <v>173</v>
      </c>
      <c r="H36" s="329" t="s">
        <v>173</v>
      </c>
      <c r="I36" s="329" t="s">
        <v>173</v>
      </c>
      <c r="J36" s="329"/>
      <c r="K36" s="329"/>
      <c r="L36" s="329"/>
      <c r="M36" s="160"/>
      <c r="N36" s="535"/>
      <c r="O36" s="535"/>
      <c r="P36" s="535"/>
      <c r="Q36" s="541"/>
      <c r="R36" s="538"/>
      <c r="S36" s="175"/>
      <c r="T36" s="49" t="s">
        <v>133</v>
      </c>
      <c r="U36" s="388">
        <v>1</v>
      </c>
      <c r="V36" s="31"/>
      <c r="W36" s="31"/>
      <c r="X36" s="31"/>
      <c r="Y36" s="27">
        <v>6616691.3911000006</v>
      </c>
      <c r="Z36" s="27">
        <v>6616691.3911000006</v>
      </c>
      <c r="AA36" s="339"/>
      <c r="AB36" s="365"/>
      <c r="AC36" s="67"/>
      <c r="AD36" s="67"/>
      <c r="AE36" s="67"/>
      <c r="AF36" s="67">
        <v>6183823.7300000004</v>
      </c>
      <c r="AG36" s="67"/>
      <c r="AH36" s="27">
        <v>432867.66110000014</v>
      </c>
      <c r="AI36" s="67">
        <v>6616691.3911000006</v>
      </c>
      <c r="AJ36" s="175"/>
      <c r="AK36" s="89">
        <v>0</v>
      </c>
      <c r="AL36" s="89">
        <v>661669.13911000011</v>
      </c>
      <c r="AM36" s="89">
        <v>1985007.4173300001</v>
      </c>
      <c r="AN36" s="89">
        <v>2646676.5564400004</v>
      </c>
      <c r="AO36" s="89">
        <v>1323338.2782200002</v>
      </c>
      <c r="AP36" s="89">
        <v>0</v>
      </c>
      <c r="AQ36" s="89">
        <v>6616691.3911000006</v>
      </c>
      <c r="AR36" s="169"/>
      <c r="AS36" s="67">
        <v>0</v>
      </c>
      <c r="AT36" s="67">
        <v>0</v>
      </c>
      <c r="AU36" s="67">
        <v>0</v>
      </c>
      <c r="AV36" s="67">
        <v>0</v>
      </c>
      <c r="AW36" s="67">
        <v>0</v>
      </c>
      <c r="AX36" s="67">
        <v>0</v>
      </c>
      <c r="AY36" s="89">
        <v>0</v>
      </c>
      <c r="AZ36" s="169"/>
      <c r="BA36" s="67"/>
      <c r="BB36" s="67"/>
      <c r="BC36" s="67"/>
      <c r="BD36" s="67"/>
      <c r="BE36" s="67"/>
      <c r="BF36" s="67"/>
      <c r="BG36" s="89">
        <v>0</v>
      </c>
      <c r="BH36" s="169"/>
      <c r="BI36" s="67"/>
      <c r="BJ36" s="67"/>
      <c r="BK36" s="67"/>
      <c r="BL36" s="67"/>
      <c r="BM36" s="67"/>
      <c r="BN36" s="67"/>
      <c r="BO36" s="89">
        <v>0</v>
      </c>
      <c r="BP36" s="169"/>
      <c r="BQ36" s="67">
        <v>0</v>
      </c>
      <c r="BR36" s="67">
        <v>618382.34309346077</v>
      </c>
      <c r="BS36" s="67">
        <v>1855147.0292803822</v>
      </c>
      <c r="BT36" s="67">
        <v>2473529.3723738431</v>
      </c>
      <c r="BU36" s="67">
        <v>1236764.6861869215</v>
      </c>
      <c r="BV36" s="67">
        <v>0</v>
      </c>
      <c r="BW36" s="89">
        <v>6183823.430934608</v>
      </c>
      <c r="BX36" s="169"/>
      <c r="BY36" s="67">
        <v>0</v>
      </c>
      <c r="BZ36" s="67">
        <v>0</v>
      </c>
      <c r="CA36" s="67">
        <v>0</v>
      </c>
      <c r="CB36" s="67">
        <v>0</v>
      </c>
      <c r="CC36" s="67">
        <v>0</v>
      </c>
      <c r="CD36" s="67">
        <v>0</v>
      </c>
      <c r="CE36" s="89">
        <v>0</v>
      </c>
      <c r="CF36" s="169"/>
      <c r="CG36" s="67">
        <v>0</v>
      </c>
      <c r="CH36" s="67">
        <v>43286.796016539316</v>
      </c>
      <c r="CI36" s="67">
        <v>129860.38804961793</v>
      </c>
      <c r="CJ36" s="67">
        <v>173147.18406615726</v>
      </c>
      <c r="CK36" s="67">
        <v>86573.592033078632</v>
      </c>
      <c r="CL36" s="67">
        <v>0</v>
      </c>
      <c r="CM36" s="89">
        <v>432867.96016539319</v>
      </c>
      <c r="CN36" s="169"/>
      <c r="CO36" s="501"/>
    </row>
    <row r="37" spans="1:94" s="288" customFormat="1" hidden="1" outlineLevel="1" x14ac:dyDescent="0.2">
      <c r="A37" s="150" t="s">
        <v>209</v>
      </c>
      <c r="B37" s="243" t="s">
        <v>208</v>
      </c>
      <c r="C37" s="284" t="s">
        <v>192</v>
      </c>
      <c r="D37" s="300"/>
      <c r="E37" s="243"/>
      <c r="F37" s="329"/>
      <c r="G37" s="329" t="s">
        <v>173</v>
      </c>
      <c r="H37" s="329" t="s">
        <v>173</v>
      </c>
      <c r="I37" s="329" t="s">
        <v>173</v>
      </c>
      <c r="J37" s="329"/>
      <c r="K37" s="329"/>
      <c r="L37" s="329"/>
      <c r="M37" s="160"/>
      <c r="N37" s="536"/>
      <c r="O37" s="536"/>
      <c r="P37" s="536"/>
      <c r="Q37" s="542"/>
      <c r="R37" s="539"/>
      <c r="S37" s="175"/>
      <c r="T37" s="49" t="s">
        <v>133</v>
      </c>
      <c r="U37" s="388">
        <v>1</v>
      </c>
      <c r="V37" s="31"/>
      <c r="W37" s="31"/>
      <c r="X37" s="31"/>
      <c r="Y37" s="27">
        <v>19500236.553177606</v>
      </c>
      <c r="Z37" s="27">
        <v>19500236.553177606</v>
      </c>
      <c r="AA37" s="339"/>
      <c r="AB37" s="365"/>
      <c r="AC37" s="67"/>
      <c r="AD37" s="67"/>
      <c r="AE37" s="67"/>
      <c r="AF37" s="67"/>
      <c r="AG37" s="67">
        <v>18224520.140000001</v>
      </c>
      <c r="AH37" s="67">
        <v>1275716.4131776057</v>
      </c>
      <c r="AI37" s="67">
        <v>19500236.553177606</v>
      </c>
      <c r="AJ37" s="175"/>
      <c r="AK37" s="89">
        <v>0</v>
      </c>
      <c r="AL37" s="89">
        <v>1950023.6553177608</v>
      </c>
      <c r="AM37" s="89">
        <v>5850070.9659532821</v>
      </c>
      <c r="AN37" s="89">
        <v>7800094.6212710431</v>
      </c>
      <c r="AO37" s="89">
        <v>3900047.3106355215</v>
      </c>
      <c r="AP37" s="89">
        <v>0</v>
      </c>
      <c r="AQ37" s="89">
        <v>19500236.553177606</v>
      </c>
      <c r="AR37" s="169"/>
      <c r="AS37" s="67">
        <v>0</v>
      </c>
      <c r="AT37" s="67">
        <v>0</v>
      </c>
      <c r="AU37" s="67">
        <v>0</v>
      </c>
      <c r="AV37" s="67">
        <v>0</v>
      </c>
      <c r="AW37" s="67">
        <v>0</v>
      </c>
      <c r="AX37" s="67">
        <v>0</v>
      </c>
      <c r="AY37" s="89">
        <v>0</v>
      </c>
      <c r="AZ37" s="169"/>
      <c r="BA37" s="67"/>
      <c r="BB37" s="67"/>
      <c r="BC37" s="67"/>
      <c r="BD37" s="67"/>
      <c r="BE37" s="67"/>
      <c r="BF37" s="67"/>
      <c r="BG37" s="89">
        <v>0</v>
      </c>
      <c r="BH37" s="169"/>
      <c r="BI37" s="67"/>
      <c r="BJ37" s="67"/>
      <c r="BK37" s="67"/>
      <c r="BL37" s="67"/>
      <c r="BM37" s="67"/>
      <c r="BN37" s="67"/>
      <c r="BO37" s="89">
        <v>0</v>
      </c>
      <c r="BP37" s="169"/>
      <c r="BQ37" s="67">
        <v>0</v>
      </c>
      <c r="BR37" s="67">
        <v>0</v>
      </c>
      <c r="BS37" s="67">
        <v>0</v>
      </c>
      <c r="BT37" s="67">
        <v>0</v>
      </c>
      <c r="BU37" s="67">
        <v>0</v>
      </c>
      <c r="BV37" s="67">
        <v>0</v>
      </c>
      <c r="BW37" s="89">
        <v>0</v>
      </c>
      <c r="BX37" s="169"/>
      <c r="BY37" s="67">
        <v>0</v>
      </c>
      <c r="BZ37" s="67">
        <v>1822452.051698843</v>
      </c>
      <c r="CA37" s="67">
        <v>5467356.1550965291</v>
      </c>
      <c r="CB37" s="67">
        <v>7289808.2067953721</v>
      </c>
      <c r="CC37" s="67">
        <v>3644903.103397686</v>
      </c>
      <c r="CD37" s="67">
        <v>0</v>
      </c>
      <c r="CE37" s="89">
        <v>18224519.51698843</v>
      </c>
      <c r="CF37" s="169"/>
      <c r="CG37" s="67">
        <v>0</v>
      </c>
      <c r="CH37" s="67">
        <v>127571.60361891788</v>
      </c>
      <c r="CI37" s="67">
        <v>382714.81085675361</v>
      </c>
      <c r="CJ37" s="67">
        <v>510286.41447567154</v>
      </c>
      <c r="CK37" s="67">
        <v>255143.20723783577</v>
      </c>
      <c r="CL37" s="67">
        <v>0</v>
      </c>
      <c r="CM37" s="89">
        <v>1275716.0361891787</v>
      </c>
      <c r="CN37" s="169"/>
      <c r="CO37" s="501"/>
    </row>
    <row r="38" spans="1:94" s="288" customFormat="1" ht="33.75" hidden="1" customHeight="1" outlineLevel="1" x14ac:dyDescent="0.2">
      <c r="A38" s="150" t="s">
        <v>210</v>
      </c>
      <c r="B38" s="243" t="s">
        <v>178</v>
      </c>
      <c r="C38" s="284" t="s">
        <v>193</v>
      </c>
      <c r="D38" s="300" t="s">
        <v>20</v>
      </c>
      <c r="E38" s="243"/>
      <c r="F38" s="329" t="s">
        <v>173</v>
      </c>
      <c r="G38" s="329" t="s">
        <v>173</v>
      </c>
      <c r="H38" s="329" t="s">
        <v>173</v>
      </c>
      <c r="I38" s="329" t="s">
        <v>173</v>
      </c>
      <c r="J38" s="329"/>
      <c r="K38" s="329"/>
      <c r="L38" s="329"/>
      <c r="M38" s="160"/>
      <c r="N38" s="330" t="s">
        <v>105</v>
      </c>
      <c r="O38" s="330" t="s">
        <v>14</v>
      </c>
      <c r="P38" s="35" t="s">
        <v>95</v>
      </c>
      <c r="Q38" s="182">
        <v>6</v>
      </c>
      <c r="R38" s="331" t="s">
        <v>176</v>
      </c>
      <c r="S38" s="175"/>
      <c r="T38" s="49" t="s">
        <v>113</v>
      </c>
      <c r="U38" s="384">
        <v>0.08</v>
      </c>
      <c r="V38" s="31"/>
      <c r="W38" s="31"/>
      <c r="X38" s="31"/>
      <c r="Y38" s="27">
        <v>2852922.7820222084</v>
      </c>
      <c r="Z38" s="67">
        <v>2852922.7820222084</v>
      </c>
      <c r="AA38" s="339"/>
      <c r="AB38" s="365"/>
      <c r="AC38" s="67">
        <v>2283304.3739294088</v>
      </c>
      <c r="AD38" s="67"/>
      <c r="AE38" s="67"/>
      <c r="AF38" s="67"/>
      <c r="AG38" s="67"/>
      <c r="AH38" s="67">
        <v>569618.40809279925</v>
      </c>
      <c r="AI38" s="67">
        <v>2852922.782022208</v>
      </c>
      <c r="AJ38" s="175"/>
      <c r="AK38" s="89">
        <v>285292.2782022208</v>
      </c>
      <c r="AL38" s="89">
        <v>285292.2782022208</v>
      </c>
      <c r="AM38" s="89">
        <v>855876.83460666239</v>
      </c>
      <c r="AN38" s="89">
        <v>855876.83460666239</v>
      </c>
      <c r="AO38" s="89">
        <v>570584.5564044416</v>
      </c>
      <c r="AP38" s="89">
        <v>0</v>
      </c>
      <c r="AQ38" s="89">
        <v>2852922.782022208</v>
      </c>
      <c r="AR38" s="169"/>
      <c r="AS38" s="67">
        <v>228330.46258826691</v>
      </c>
      <c r="AT38" s="67">
        <v>228330.46258826691</v>
      </c>
      <c r="AU38" s="67">
        <v>684991.38776480069</v>
      </c>
      <c r="AV38" s="67">
        <v>684991.38776480069</v>
      </c>
      <c r="AW38" s="67">
        <v>456660.92517653381</v>
      </c>
      <c r="AX38" s="67">
        <v>0</v>
      </c>
      <c r="AY38" s="89">
        <v>2283304.6258826689</v>
      </c>
      <c r="AZ38" s="190"/>
      <c r="BA38" s="67"/>
      <c r="BB38" s="67"/>
      <c r="BC38" s="67"/>
      <c r="BD38" s="67"/>
      <c r="BE38" s="67"/>
      <c r="BF38" s="67"/>
      <c r="BG38" s="89">
        <v>0</v>
      </c>
      <c r="BH38" s="169"/>
      <c r="BI38" s="67"/>
      <c r="BJ38" s="67"/>
      <c r="BK38" s="67"/>
      <c r="BL38" s="67"/>
      <c r="BM38" s="67"/>
      <c r="BN38" s="67"/>
      <c r="BO38" s="89">
        <v>0</v>
      </c>
      <c r="BP38" s="169"/>
      <c r="BQ38" s="67">
        <v>0</v>
      </c>
      <c r="BR38" s="67">
        <v>0</v>
      </c>
      <c r="BS38" s="67">
        <v>0</v>
      </c>
      <c r="BT38" s="67">
        <v>0</v>
      </c>
      <c r="BU38" s="67">
        <v>0</v>
      </c>
      <c r="BV38" s="67">
        <v>0</v>
      </c>
      <c r="BW38" s="89">
        <v>0</v>
      </c>
      <c r="BX38" s="169"/>
      <c r="BY38" s="67">
        <v>0</v>
      </c>
      <c r="BZ38" s="67">
        <v>0</v>
      </c>
      <c r="CA38" s="67">
        <v>0</v>
      </c>
      <c r="CB38" s="67">
        <v>0</v>
      </c>
      <c r="CC38" s="67">
        <v>0</v>
      </c>
      <c r="CD38" s="67">
        <v>0</v>
      </c>
      <c r="CE38" s="89">
        <v>0</v>
      </c>
      <c r="CF38" s="169"/>
      <c r="CG38" s="67">
        <v>56961.815613953906</v>
      </c>
      <c r="CH38" s="67">
        <v>56961.815613953906</v>
      </c>
      <c r="CI38" s="67">
        <v>170885.44684186173</v>
      </c>
      <c r="CJ38" s="67">
        <v>170885.44684186173</v>
      </c>
      <c r="CK38" s="67">
        <v>113923.63122790781</v>
      </c>
      <c r="CL38" s="67">
        <v>0</v>
      </c>
      <c r="CM38" s="89">
        <v>569618.15613953909</v>
      </c>
      <c r="CN38" s="169"/>
      <c r="CO38" s="501"/>
      <c r="CP38" s="358"/>
    </row>
    <row r="39" spans="1:94" s="90" customFormat="1" ht="32.25" hidden="1" customHeight="1" outlineLevel="1" x14ac:dyDescent="0.2">
      <c r="A39" s="299" t="s">
        <v>96</v>
      </c>
      <c r="B39" s="144" t="s">
        <v>221</v>
      </c>
      <c r="C39" s="252"/>
      <c r="D39" s="252"/>
      <c r="E39" s="121"/>
      <c r="F39" s="137"/>
      <c r="G39" s="137" t="s">
        <v>173</v>
      </c>
      <c r="H39" s="137" t="s">
        <v>173</v>
      </c>
      <c r="I39" s="137" t="s">
        <v>173</v>
      </c>
      <c r="J39" s="137" t="s">
        <v>173</v>
      </c>
      <c r="K39" s="137"/>
      <c r="L39" s="122"/>
      <c r="M39" s="152"/>
      <c r="N39" s="123"/>
      <c r="O39" s="123"/>
      <c r="P39" s="124"/>
      <c r="Q39" s="229"/>
      <c r="R39" s="124"/>
      <c r="S39" s="175"/>
      <c r="T39" s="125"/>
      <c r="U39" s="387"/>
      <c r="V39" s="126"/>
      <c r="W39" s="126"/>
      <c r="X39" s="126"/>
      <c r="Y39" s="127"/>
      <c r="Z39" s="128">
        <v>96921736.777585357</v>
      </c>
      <c r="AA39" s="128"/>
      <c r="AB39" s="365"/>
      <c r="AC39" s="128">
        <v>1599322.964213297</v>
      </c>
      <c r="AD39" s="128">
        <v>0</v>
      </c>
      <c r="AE39" s="128">
        <v>25294873</v>
      </c>
      <c r="AF39" s="128">
        <v>47817875.159999996</v>
      </c>
      <c r="AG39" s="128">
        <v>1388061</v>
      </c>
      <c r="AH39" s="128">
        <v>20821604.653372072</v>
      </c>
      <c r="AI39" s="128">
        <v>96921736.777585357</v>
      </c>
      <c r="AJ39" s="174"/>
      <c r="AK39" s="128">
        <v>717938.79094507685</v>
      </c>
      <c r="AL39" s="128">
        <v>717938.79094507685</v>
      </c>
      <c r="AM39" s="128">
        <v>20676263.729585391</v>
      </c>
      <c r="AN39" s="128">
        <v>33795757.116915606</v>
      </c>
      <c r="AO39" s="128">
        <v>33875073.964337483</v>
      </c>
      <c r="AP39" s="128">
        <v>7138764.3848567307</v>
      </c>
      <c r="AQ39" s="128">
        <v>96921736.777585357</v>
      </c>
      <c r="AR39" s="169"/>
      <c r="AS39" s="128">
        <v>159932.29798287168</v>
      </c>
      <c r="AT39" s="128">
        <v>159932.29798287168</v>
      </c>
      <c r="AU39" s="128">
        <v>319864.59596574336</v>
      </c>
      <c r="AV39" s="128">
        <v>399830.74495717912</v>
      </c>
      <c r="AW39" s="128">
        <v>399830.74495717912</v>
      </c>
      <c r="AX39" s="128">
        <v>159932.29798287168</v>
      </c>
      <c r="AY39" s="128">
        <v>1599322.9798287167</v>
      </c>
      <c r="AZ39" s="169"/>
      <c r="BA39" s="128">
        <v>0</v>
      </c>
      <c r="BB39" s="128">
        <v>0</v>
      </c>
      <c r="BC39" s="128">
        <v>0</v>
      </c>
      <c r="BD39" s="128">
        <v>0</v>
      </c>
      <c r="BE39" s="128">
        <v>0</v>
      </c>
      <c r="BF39" s="128">
        <v>0</v>
      </c>
      <c r="BG39" s="128">
        <v>0</v>
      </c>
      <c r="BH39" s="169"/>
      <c r="BI39" s="128">
        <v>0</v>
      </c>
      <c r="BJ39" s="128">
        <v>0</v>
      </c>
      <c r="BK39" s="128">
        <v>4937433.2054422963</v>
      </c>
      <c r="BL39" s="128">
        <v>8545379.1221577898</v>
      </c>
      <c r="BM39" s="128">
        <v>9839490.4800039269</v>
      </c>
      <c r="BN39" s="128">
        <v>1972569.9968735555</v>
      </c>
      <c r="BO39" s="128">
        <v>25294872.804477565</v>
      </c>
      <c r="BP39" s="169"/>
      <c r="BQ39" s="128">
        <v>0</v>
      </c>
      <c r="BR39" s="128">
        <v>0</v>
      </c>
      <c r="BS39" s="128">
        <v>9536035.4125264753</v>
      </c>
      <c r="BT39" s="128">
        <v>16099712.54989823</v>
      </c>
      <c r="BU39" s="128">
        <v>18551546.86766132</v>
      </c>
      <c r="BV39" s="128">
        <v>3630580.7966249567</v>
      </c>
      <c r="BW39" s="128">
        <v>47817875.626710981</v>
      </c>
      <c r="BX39" s="169"/>
      <c r="BY39" s="128">
        <v>0</v>
      </c>
      <c r="BZ39" s="128">
        <v>0</v>
      </c>
      <c r="CA39" s="128">
        <v>277612.20056653634</v>
      </c>
      <c r="CB39" s="128">
        <v>416418.30084980448</v>
      </c>
      <c r="CC39" s="128">
        <v>555224.40113307268</v>
      </c>
      <c r="CD39" s="128">
        <v>138806.10028326817</v>
      </c>
      <c r="CE39" s="128">
        <v>1388061.0028326816</v>
      </c>
      <c r="CF39" s="169"/>
      <c r="CG39" s="128">
        <v>558006.4929622052</v>
      </c>
      <c r="CH39" s="128">
        <v>558006.4929622052</v>
      </c>
      <c r="CI39" s="128">
        <v>5605318.3150843373</v>
      </c>
      <c r="CJ39" s="128">
        <v>8334416.3990526032</v>
      </c>
      <c r="CK39" s="128">
        <v>4528981.470581986</v>
      </c>
      <c r="CL39" s="128">
        <v>1236875.193092078</v>
      </c>
      <c r="CM39" s="128">
        <v>20821604.363735415</v>
      </c>
      <c r="CN39" s="169"/>
      <c r="CO39" s="501"/>
    </row>
    <row r="40" spans="1:94" s="288" customFormat="1" ht="15.75" hidden="1" customHeight="1" outlineLevel="1" x14ac:dyDescent="0.2">
      <c r="A40" s="150" t="s">
        <v>183</v>
      </c>
      <c r="B40" s="243" t="s">
        <v>211</v>
      </c>
      <c r="C40" s="284" t="s">
        <v>192</v>
      </c>
      <c r="D40" s="300"/>
      <c r="E40" s="243"/>
      <c r="F40" s="329"/>
      <c r="G40" s="329" t="s">
        <v>173</v>
      </c>
      <c r="H40" s="329" t="s">
        <v>173</v>
      </c>
      <c r="I40" s="329" t="s">
        <v>173</v>
      </c>
      <c r="J40" s="329" t="s">
        <v>173</v>
      </c>
      <c r="K40" s="329"/>
      <c r="L40" s="329"/>
      <c r="M40" s="160"/>
      <c r="N40" s="534" t="s">
        <v>29</v>
      </c>
      <c r="O40" s="534" t="s">
        <v>14</v>
      </c>
      <c r="P40" s="534" t="s">
        <v>94</v>
      </c>
      <c r="Q40" s="540">
        <v>2</v>
      </c>
      <c r="R40" s="537" t="s">
        <v>175</v>
      </c>
      <c r="S40" s="175"/>
      <c r="T40" s="49" t="s">
        <v>133</v>
      </c>
      <c r="U40" s="388">
        <v>1</v>
      </c>
      <c r="V40" s="31"/>
      <c r="W40" s="31"/>
      <c r="X40" s="31"/>
      <c r="Y40" s="27">
        <v>42740994.087223567</v>
      </c>
      <c r="Z40" s="27">
        <v>42740994.087223567</v>
      </c>
      <c r="AA40" s="67"/>
      <c r="AB40" s="365"/>
      <c r="AC40" s="67"/>
      <c r="AD40" s="67"/>
      <c r="AE40" s="67">
        <v>11725700</v>
      </c>
      <c r="AF40" s="67">
        <v>24242946</v>
      </c>
      <c r="AG40" s="67">
        <v>1388061</v>
      </c>
      <c r="AH40" s="67">
        <v>5384287.0872235671</v>
      </c>
      <c r="AI40" s="67">
        <v>42740994.087223567</v>
      </c>
      <c r="AJ40" s="175"/>
      <c r="AK40" s="89">
        <v>0</v>
      </c>
      <c r="AL40" s="89">
        <v>0</v>
      </c>
      <c r="AM40" s="89">
        <v>8548198.8174447138</v>
      </c>
      <c r="AN40" s="89">
        <v>12822298.22616707</v>
      </c>
      <c r="AO40" s="89">
        <v>17096397.634889428</v>
      </c>
      <c r="AP40" s="89">
        <v>4274099.4087223569</v>
      </c>
      <c r="AQ40" s="89">
        <v>42740994.087223567</v>
      </c>
      <c r="AR40" s="169"/>
      <c r="AS40" s="67">
        <v>0</v>
      </c>
      <c r="AT40" s="67">
        <v>0</v>
      </c>
      <c r="AU40" s="67">
        <v>0</v>
      </c>
      <c r="AV40" s="67">
        <v>0</v>
      </c>
      <c r="AW40" s="67">
        <v>0</v>
      </c>
      <c r="AX40" s="67">
        <v>0</v>
      </c>
      <c r="AY40" s="89">
        <v>0</v>
      </c>
      <c r="AZ40" s="169"/>
      <c r="BA40" s="67"/>
      <c r="BB40" s="67"/>
      <c r="BC40" s="67"/>
      <c r="BD40" s="67"/>
      <c r="BE40" s="67"/>
      <c r="BF40" s="67"/>
      <c r="BG40" s="89">
        <v>0</v>
      </c>
      <c r="BH40" s="169"/>
      <c r="BI40" s="67">
        <v>0</v>
      </c>
      <c r="BJ40" s="67">
        <v>0</v>
      </c>
      <c r="BK40" s="67">
        <v>2345140.0047858385</v>
      </c>
      <c r="BL40" s="67">
        <v>3517710.0071787573</v>
      </c>
      <c r="BM40" s="67">
        <v>4690280.0095716771</v>
      </c>
      <c r="BN40" s="67">
        <v>1172570.0023929193</v>
      </c>
      <c r="BO40" s="89">
        <v>11725700.023929192</v>
      </c>
      <c r="BP40" s="169"/>
      <c r="BQ40" s="67">
        <v>0</v>
      </c>
      <c r="BR40" s="67">
        <v>0</v>
      </c>
      <c r="BS40" s="67">
        <v>4848589.2098947447</v>
      </c>
      <c r="BT40" s="67">
        <v>7272883.814842117</v>
      </c>
      <c r="BU40" s="67">
        <v>9697178.4197894894</v>
      </c>
      <c r="BV40" s="67">
        <v>2424294.6049473723</v>
      </c>
      <c r="BW40" s="89">
        <v>24242946.049473725</v>
      </c>
      <c r="BX40" s="169"/>
      <c r="BY40" s="67">
        <v>0</v>
      </c>
      <c r="BZ40" s="67">
        <v>0</v>
      </c>
      <c r="CA40" s="67">
        <v>277612.20056653634</v>
      </c>
      <c r="CB40" s="67">
        <v>416418.30084980448</v>
      </c>
      <c r="CC40" s="67">
        <v>555224.40113307268</v>
      </c>
      <c r="CD40" s="67">
        <v>138806.10028326817</v>
      </c>
      <c r="CE40" s="89">
        <v>1388061.0028326816</v>
      </c>
      <c r="CF40" s="169"/>
      <c r="CG40" s="67">
        <v>0</v>
      </c>
      <c r="CH40" s="67">
        <v>0</v>
      </c>
      <c r="CI40" s="67">
        <v>1076857.4021975938</v>
      </c>
      <c r="CJ40" s="67">
        <v>1615286.1032963905</v>
      </c>
      <c r="CK40" s="67">
        <v>2153714.8043951876</v>
      </c>
      <c r="CL40" s="67">
        <v>538428.70109879691</v>
      </c>
      <c r="CM40" s="89">
        <v>5384287.0109879691</v>
      </c>
      <c r="CN40" s="169"/>
      <c r="CO40" s="501"/>
    </row>
    <row r="41" spans="1:94" s="288" customFormat="1" ht="15.75" hidden="1" customHeight="1" outlineLevel="1" x14ac:dyDescent="0.2">
      <c r="A41" s="150" t="s">
        <v>214</v>
      </c>
      <c r="B41" s="243" t="s">
        <v>222</v>
      </c>
      <c r="C41" s="284" t="s">
        <v>192</v>
      </c>
      <c r="D41" s="300"/>
      <c r="E41" s="243"/>
      <c r="F41" s="329"/>
      <c r="G41" s="329" t="s">
        <v>173</v>
      </c>
      <c r="H41" s="329" t="s">
        <v>173</v>
      </c>
      <c r="I41" s="329" t="s">
        <v>173</v>
      </c>
      <c r="J41" s="329" t="s">
        <v>173</v>
      </c>
      <c r="K41" s="329"/>
      <c r="L41" s="329"/>
      <c r="M41" s="160"/>
      <c r="N41" s="535"/>
      <c r="O41" s="535"/>
      <c r="P41" s="535"/>
      <c r="Q41" s="541"/>
      <c r="R41" s="538"/>
      <c r="S41" s="175"/>
      <c r="T41" s="49" t="s">
        <v>133</v>
      </c>
      <c r="U41" s="388">
        <v>1</v>
      </c>
      <c r="V41" s="31"/>
      <c r="W41" s="31"/>
      <c r="X41" s="31"/>
      <c r="Y41" s="27">
        <v>21467261.851892963</v>
      </c>
      <c r="Z41" s="27">
        <v>21467261.851892963</v>
      </c>
      <c r="AA41" s="67"/>
      <c r="AB41" s="365"/>
      <c r="AC41" s="67"/>
      <c r="AD41" s="67"/>
      <c r="AE41" s="358">
        <v>8000000</v>
      </c>
      <c r="AF41" s="67">
        <v>12062861.539999999</v>
      </c>
      <c r="AG41" s="67">
        <v>0</v>
      </c>
      <c r="AH41" s="27">
        <v>1404400.3118929639</v>
      </c>
      <c r="AI41" s="67">
        <v>21467261.851892963</v>
      </c>
      <c r="AJ41" s="175"/>
      <c r="AK41" s="89">
        <v>0</v>
      </c>
      <c r="AL41" s="89">
        <v>0</v>
      </c>
      <c r="AM41" s="89">
        <v>3220089.2777839447</v>
      </c>
      <c r="AN41" s="89">
        <v>7513541.6481625373</v>
      </c>
      <c r="AO41" s="89">
        <v>8586904.740757186</v>
      </c>
      <c r="AP41" s="89">
        <v>2146726.1851892965</v>
      </c>
      <c r="AQ41" s="89">
        <v>21467261.851892963</v>
      </c>
      <c r="AR41" s="169"/>
      <c r="AS41" s="67">
        <v>0</v>
      </c>
      <c r="AT41" s="67">
        <v>0</v>
      </c>
      <c r="AU41" s="67">
        <v>0</v>
      </c>
      <c r="AV41" s="67">
        <v>0</v>
      </c>
      <c r="AW41" s="67">
        <v>0</v>
      </c>
      <c r="AX41" s="67">
        <v>0</v>
      </c>
      <c r="AY41" s="89">
        <v>0</v>
      </c>
      <c r="AZ41" s="169"/>
      <c r="BA41" s="67"/>
      <c r="BB41" s="67"/>
      <c r="BC41" s="67"/>
      <c r="BD41" s="67"/>
      <c r="BE41" s="67"/>
      <c r="BF41" s="67"/>
      <c r="BG41" s="89">
        <v>0</v>
      </c>
      <c r="BH41" s="169"/>
      <c r="BI41" s="67">
        <v>0</v>
      </c>
      <c r="BJ41" s="67">
        <v>0</v>
      </c>
      <c r="BK41" s="67">
        <v>1199999.9917209544</v>
      </c>
      <c r="BL41" s="67">
        <v>2799999.9806822268</v>
      </c>
      <c r="BM41" s="67">
        <v>3199999.9779225448</v>
      </c>
      <c r="BN41" s="67">
        <v>799999.9944806362</v>
      </c>
      <c r="BO41" s="89">
        <v>7999999.9448063616</v>
      </c>
      <c r="BP41" s="169"/>
      <c r="BQ41" s="67">
        <v>0</v>
      </c>
      <c r="BR41" s="67">
        <v>0</v>
      </c>
      <c r="BS41" s="67">
        <v>1809429.2875163769</v>
      </c>
      <c r="BT41" s="67">
        <v>4222001.6708715456</v>
      </c>
      <c r="BU41" s="67">
        <v>4825144.7667103382</v>
      </c>
      <c r="BV41" s="67">
        <v>1206286.1916775845</v>
      </c>
      <c r="BW41" s="89">
        <v>12062861.916775845</v>
      </c>
      <c r="BX41" s="169"/>
      <c r="BY41" s="67">
        <v>0</v>
      </c>
      <c r="BZ41" s="67">
        <v>0</v>
      </c>
      <c r="CA41" s="67">
        <v>0</v>
      </c>
      <c r="CB41" s="67">
        <v>0</v>
      </c>
      <c r="CC41" s="67">
        <v>0</v>
      </c>
      <c r="CD41" s="67">
        <v>0</v>
      </c>
      <c r="CE41" s="89">
        <v>0</v>
      </c>
      <c r="CF41" s="169"/>
      <c r="CG41" s="67">
        <v>0</v>
      </c>
      <c r="CH41" s="67">
        <v>0</v>
      </c>
      <c r="CI41" s="67">
        <v>210659.99854661353</v>
      </c>
      <c r="CJ41" s="67">
        <v>491539.99660876486</v>
      </c>
      <c r="CK41" s="67">
        <v>561759.99612430274</v>
      </c>
      <c r="CL41" s="67">
        <v>140439.99903107568</v>
      </c>
      <c r="CM41" s="89">
        <v>1404399.990310757</v>
      </c>
      <c r="CN41" s="169"/>
      <c r="CO41" s="501"/>
    </row>
    <row r="42" spans="1:94" s="288" customFormat="1" ht="15.75" hidden="1" customHeight="1" outlineLevel="1" x14ac:dyDescent="0.2">
      <c r="A42" s="150" t="s">
        <v>215</v>
      </c>
      <c r="B42" s="243" t="s">
        <v>212</v>
      </c>
      <c r="C42" s="284" t="s">
        <v>192</v>
      </c>
      <c r="D42" s="300"/>
      <c r="E42" s="243"/>
      <c r="F42" s="329"/>
      <c r="G42" s="329" t="s">
        <v>173</v>
      </c>
      <c r="H42" s="329" t="s">
        <v>173</v>
      </c>
      <c r="I42" s="329" t="s">
        <v>173</v>
      </c>
      <c r="J42" s="329" t="s">
        <v>173</v>
      </c>
      <c r="K42" s="329"/>
      <c r="L42" s="329"/>
      <c r="M42" s="160"/>
      <c r="N42" s="535"/>
      <c r="O42" s="535"/>
      <c r="P42" s="535"/>
      <c r="Q42" s="541"/>
      <c r="R42" s="538"/>
      <c r="S42" s="175"/>
      <c r="T42" s="49" t="s">
        <v>133</v>
      </c>
      <c r="U42" s="388">
        <v>1</v>
      </c>
      <c r="V42" s="31"/>
      <c r="W42" s="31"/>
      <c r="X42" s="31"/>
      <c r="Y42" s="27">
        <v>18276927.460937664</v>
      </c>
      <c r="Z42" s="27">
        <v>18276927.460937664</v>
      </c>
      <c r="AA42" s="339"/>
      <c r="AB42" s="365"/>
      <c r="AC42" s="67"/>
      <c r="AD42" s="67"/>
      <c r="AE42" s="67">
        <v>5569173</v>
      </c>
      <c r="AF42" s="67">
        <v>11512067.619999999</v>
      </c>
      <c r="AG42" s="67"/>
      <c r="AH42" s="67">
        <v>1195686.8409376666</v>
      </c>
      <c r="AI42" s="67">
        <v>18276927.460937664</v>
      </c>
      <c r="AJ42" s="175"/>
      <c r="AK42" s="89">
        <v>0</v>
      </c>
      <c r="AL42" s="89">
        <v>0</v>
      </c>
      <c r="AM42" s="89">
        <v>4569231.865234416</v>
      </c>
      <c r="AN42" s="89">
        <v>7310770.9843750661</v>
      </c>
      <c r="AO42" s="89">
        <v>6396924.6113281818</v>
      </c>
      <c r="AP42" s="89">
        <v>0</v>
      </c>
      <c r="AQ42" s="89">
        <v>18276927.460937664</v>
      </c>
      <c r="AR42" s="169"/>
      <c r="AS42" s="67">
        <v>0</v>
      </c>
      <c r="AT42" s="67">
        <v>0</v>
      </c>
      <c r="AU42" s="67">
        <v>0</v>
      </c>
      <c r="AV42" s="67">
        <v>0</v>
      </c>
      <c r="AW42" s="67">
        <v>0</v>
      </c>
      <c r="AX42" s="67">
        <v>0</v>
      </c>
      <c r="AY42" s="89">
        <v>0</v>
      </c>
      <c r="AZ42" s="169"/>
      <c r="BA42" s="67"/>
      <c r="BB42" s="67"/>
      <c r="BC42" s="67"/>
      <c r="BD42" s="67"/>
      <c r="BE42" s="67"/>
      <c r="BF42" s="67"/>
      <c r="BG42" s="89">
        <v>0</v>
      </c>
      <c r="BH42" s="169"/>
      <c r="BI42" s="67">
        <v>0</v>
      </c>
      <c r="BJ42" s="67">
        <v>0</v>
      </c>
      <c r="BK42" s="67">
        <v>1392293.2089355031</v>
      </c>
      <c r="BL42" s="67">
        <v>2227669.1342968051</v>
      </c>
      <c r="BM42" s="67">
        <v>1949210.4925097043</v>
      </c>
      <c r="BN42" s="67">
        <v>0</v>
      </c>
      <c r="BO42" s="89">
        <v>5569172.8357420126</v>
      </c>
      <c r="BP42" s="169"/>
      <c r="BQ42" s="67">
        <v>0</v>
      </c>
      <c r="BR42" s="67">
        <v>0</v>
      </c>
      <c r="BS42" s="67">
        <v>2878016.9151153537</v>
      </c>
      <c r="BT42" s="67">
        <v>4604827.064184566</v>
      </c>
      <c r="BU42" s="67">
        <v>4029223.6811614949</v>
      </c>
      <c r="BV42" s="67">
        <v>0</v>
      </c>
      <c r="BW42" s="89">
        <v>11512067.660461415</v>
      </c>
      <c r="BX42" s="169"/>
      <c r="BY42" s="67">
        <v>0</v>
      </c>
      <c r="BZ42" s="67">
        <v>0</v>
      </c>
      <c r="CA42" s="67">
        <v>0</v>
      </c>
      <c r="CB42" s="67">
        <v>0</v>
      </c>
      <c r="CC42" s="67">
        <v>0</v>
      </c>
      <c r="CD42" s="67">
        <v>0</v>
      </c>
      <c r="CE42" s="89">
        <v>0</v>
      </c>
      <c r="CF42" s="169"/>
      <c r="CG42" s="67">
        <v>0</v>
      </c>
      <c r="CH42" s="67">
        <v>0</v>
      </c>
      <c r="CI42" s="67">
        <v>298921.741183559</v>
      </c>
      <c r="CJ42" s="67">
        <v>478274.78589369444</v>
      </c>
      <c r="CK42" s="67">
        <v>418490.43765698257</v>
      </c>
      <c r="CL42" s="67">
        <v>0</v>
      </c>
      <c r="CM42" s="89">
        <v>1195686.964734236</v>
      </c>
      <c r="CN42" s="169"/>
      <c r="CO42" s="501"/>
    </row>
    <row r="43" spans="1:94" s="288" customFormat="1" ht="15.75" hidden="1" customHeight="1" outlineLevel="1" x14ac:dyDescent="0.2">
      <c r="A43" s="150" t="s">
        <v>216</v>
      </c>
      <c r="B43" s="243" t="s">
        <v>231</v>
      </c>
      <c r="C43" s="284" t="s">
        <v>192</v>
      </c>
      <c r="D43" s="300"/>
      <c r="E43" s="243"/>
      <c r="F43" s="329"/>
      <c r="G43" s="329" t="s">
        <v>173</v>
      </c>
      <c r="H43" s="329" t="s">
        <v>173</v>
      </c>
      <c r="I43" s="329" t="s">
        <v>173</v>
      </c>
      <c r="J43" s="329" t="s">
        <v>173</v>
      </c>
      <c r="K43" s="329"/>
      <c r="L43" s="329"/>
      <c r="M43" s="160"/>
      <c r="N43" s="536"/>
      <c r="O43" s="536"/>
      <c r="P43" s="536"/>
      <c r="Q43" s="542"/>
      <c r="R43" s="539"/>
      <c r="S43" s="175"/>
      <c r="T43" s="49" t="s">
        <v>133</v>
      </c>
      <c r="U43" s="388">
        <v>1</v>
      </c>
      <c r="V43" s="31"/>
      <c r="W43" s="31"/>
      <c r="X43" s="31"/>
      <c r="Y43" s="27">
        <v>7257165.4680804005</v>
      </c>
      <c r="Z43" s="27">
        <v>7257165.4680804005</v>
      </c>
      <c r="AA43" s="67"/>
      <c r="AB43" s="365"/>
      <c r="AC43" s="67"/>
      <c r="AD43" s="67"/>
      <c r="AE43" s="67"/>
      <c r="AF43" s="67"/>
      <c r="AG43" s="67"/>
      <c r="AH43" s="67">
        <v>7257165.4680804005</v>
      </c>
      <c r="AI43" s="67">
        <v>7257165.4680804005</v>
      </c>
      <c r="AJ43" s="175"/>
      <c r="AK43" s="89">
        <v>0</v>
      </c>
      <c r="AL43" s="89">
        <v>0</v>
      </c>
      <c r="AM43" s="89">
        <v>2902866.1872321605</v>
      </c>
      <c r="AN43" s="89">
        <v>4354299.2808482405</v>
      </c>
      <c r="AO43" s="89">
        <v>0</v>
      </c>
      <c r="AP43" s="89">
        <v>0</v>
      </c>
      <c r="AQ43" s="89">
        <v>7257165.4680804014</v>
      </c>
      <c r="AR43" s="169"/>
      <c r="AS43" s="67">
        <v>0</v>
      </c>
      <c r="AT43" s="67">
        <v>0</v>
      </c>
      <c r="AU43" s="67">
        <v>0</v>
      </c>
      <c r="AV43" s="67">
        <v>0</v>
      </c>
      <c r="AW43" s="67">
        <v>0</v>
      </c>
      <c r="AX43" s="67">
        <v>0</v>
      </c>
      <c r="AY43" s="89">
        <v>0</v>
      </c>
      <c r="AZ43" s="169"/>
      <c r="BA43" s="67"/>
      <c r="BB43" s="67"/>
      <c r="BC43" s="67"/>
      <c r="BD43" s="67"/>
      <c r="BE43" s="67"/>
      <c r="BF43" s="67"/>
      <c r="BG43" s="89">
        <v>0</v>
      </c>
      <c r="BH43" s="169"/>
      <c r="BI43" s="67">
        <v>0</v>
      </c>
      <c r="BJ43" s="67">
        <v>0</v>
      </c>
      <c r="BK43" s="67">
        <v>0</v>
      </c>
      <c r="BL43" s="67">
        <v>0</v>
      </c>
      <c r="BM43" s="67">
        <v>0</v>
      </c>
      <c r="BN43" s="67">
        <v>0</v>
      </c>
      <c r="BO43" s="89">
        <v>0</v>
      </c>
      <c r="BP43" s="169"/>
      <c r="BQ43" s="67">
        <v>0</v>
      </c>
      <c r="BR43" s="67">
        <v>0</v>
      </c>
      <c r="BS43" s="67">
        <v>0</v>
      </c>
      <c r="BT43" s="67">
        <v>0</v>
      </c>
      <c r="BU43" s="67">
        <v>0</v>
      </c>
      <c r="BV43" s="67">
        <v>0</v>
      </c>
      <c r="BW43" s="89">
        <v>0</v>
      </c>
      <c r="BX43" s="169"/>
      <c r="BY43" s="67">
        <v>0</v>
      </c>
      <c r="BZ43" s="67">
        <v>0</v>
      </c>
      <c r="CA43" s="67">
        <v>0</v>
      </c>
      <c r="CB43" s="67">
        <v>0</v>
      </c>
      <c r="CC43" s="67">
        <v>0</v>
      </c>
      <c r="CD43" s="67">
        <v>0</v>
      </c>
      <c r="CE43" s="89">
        <v>0</v>
      </c>
      <c r="CF43" s="169"/>
      <c r="CG43" s="67">
        <v>0</v>
      </c>
      <c r="CH43" s="67">
        <v>0</v>
      </c>
      <c r="CI43" s="67">
        <v>2902866.1872321605</v>
      </c>
      <c r="CJ43" s="67">
        <v>4354299.2808482405</v>
      </c>
      <c r="CK43" s="67">
        <v>0</v>
      </c>
      <c r="CL43" s="67">
        <v>0</v>
      </c>
      <c r="CM43" s="89">
        <v>7257165.4680804014</v>
      </c>
      <c r="CN43" s="169"/>
      <c r="CO43" s="501"/>
    </row>
    <row r="44" spans="1:94" s="288" customFormat="1" ht="18" hidden="1" customHeight="1" outlineLevel="1" x14ac:dyDescent="0.2">
      <c r="A44" s="150" t="s">
        <v>253</v>
      </c>
      <c r="B44" s="243" t="s">
        <v>179</v>
      </c>
      <c r="C44" s="284" t="s">
        <v>193</v>
      </c>
      <c r="D44" s="300" t="s">
        <v>20</v>
      </c>
      <c r="E44" s="243"/>
      <c r="F44" s="329" t="s">
        <v>173</v>
      </c>
      <c r="G44" s="329" t="s">
        <v>173</v>
      </c>
      <c r="H44" s="329" t="s">
        <v>173</v>
      </c>
      <c r="I44" s="329" t="s">
        <v>173</v>
      </c>
      <c r="J44" s="329" t="s">
        <v>173</v>
      </c>
      <c r="K44" s="329"/>
      <c r="L44" s="329"/>
      <c r="M44" s="160"/>
      <c r="N44" s="330" t="s">
        <v>105</v>
      </c>
      <c r="O44" s="330" t="s">
        <v>14</v>
      </c>
      <c r="P44" s="35" t="s">
        <v>95</v>
      </c>
      <c r="Q44" s="182">
        <v>7</v>
      </c>
      <c r="R44" s="331" t="s">
        <v>176</v>
      </c>
      <c r="S44" s="175"/>
      <c r="T44" s="49" t="s">
        <v>113</v>
      </c>
      <c r="U44" s="384">
        <v>0.08</v>
      </c>
      <c r="V44" s="31"/>
      <c r="W44" s="31"/>
      <c r="X44" s="31"/>
      <c r="Y44" s="27">
        <v>7179387.9094507676</v>
      </c>
      <c r="Z44" s="67">
        <v>7179387.9094507676</v>
      </c>
      <c r="AA44" s="339"/>
      <c r="AB44" s="365"/>
      <c r="AC44" s="67">
        <v>1599322.964213297</v>
      </c>
      <c r="AD44" s="67"/>
      <c r="AE44" s="67"/>
      <c r="AF44" s="67"/>
      <c r="AG44" s="67"/>
      <c r="AH44" s="67">
        <v>5580064.9452374708</v>
      </c>
      <c r="AI44" s="67">
        <v>7179387.9094507676</v>
      </c>
      <c r="AJ44" s="175"/>
      <c r="AK44" s="89">
        <v>717938.79094507685</v>
      </c>
      <c r="AL44" s="89">
        <v>717938.79094507685</v>
      </c>
      <c r="AM44" s="89">
        <v>1435877.5818901537</v>
      </c>
      <c r="AN44" s="89">
        <v>1794846.9773626919</v>
      </c>
      <c r="AO44" s="89">
        <v>1794846.9773626919</v>
      </c>
      <c r="AP44" s="89">
        <v>717938.79094507685</v>
      </c>
      <c r="AQ44" s="89">
        <v>7179387.9094507694</v>
      </c>
      <c r="AR44" s="169"/>
      <c r="AS44" s="67">
        <v>159932.29798287168</v>
      </c>
      <c r="AT44" s="67">
        <v>159932.29798287168</v>
      </c>
      <c r="AU44" s="67">
        <v>319864.59596574336</v>
      </c>
      <c r="AV44" s="67">
        <v>399830.74495717912</v>
      </c>
      <c r="AW44" s="67">
        <v>399830.74495717912</v>
      </c>
      <c r="AX44" s="67">
        <v>159932.29798287168</v>
      </c>
      <c r="AY44" s="89">
        <v>1599322.9798287167</v>
      </c>
      <c r="AZ44" s="190"/>
      <c r="BA44" s="67"/>
      <c r="BB44" s="67"/>
      <c r="BC44" s="67"/>
      <c r="BD44" s="67"/>
      <c r="BE44" s="67"/>
      <c r="BF44" s="67"/>
      <c r="BG44" s="89">
        <v>0</v>
      </c>
      <c r="BH44" s="169"/>
      <c r="BI44" s="67">
        <v>0</v>
      </c>
      <c r="BJ44" s="67">
        <v>0</v>
      </c>
      <c r="BK44" s="67">
        <v>0</v>
      </c>
      <c r="BL44" s="67">
        <v>0</v>
      </c>
      <c r="BM44" s="67">
        <v>0</v>
      </c>
      <c r="BN44" s="67">
        <v>0</v>
      </c>
      <c r="BO44" s="89">
        <v>0</v>
      </c>
      <c r="BP44" s="169"/>
      <c r="BQ44" s="67">
        <v>0</v>
      </c>
      <c r="BR44" s="67">
        <v>0</v>
      </c>
      <c r="BS44" s="67">
        <v>0</v>
      </c>
      <c r="BT44" s="67">
        <v>0</v>
      </c>
      <c r="BU44" s="67">
        <v>0</v>
      </c>
      <c r="BV44" s="67">
        <v>0</v>
      </c>
      <c r="BW44" s="89">
        <v>0</v>
      </c>
      <c r="BX44" s="169"/>
      <c r="BY44" s="67">
        <v>0</v>
      </c>
      <c r="BZ44" s="67">
        <v>0</v>
      </c>
      <c r="CA44" s="67">
        <v>0</v>
      </c>
      <c r="CB44" s="67">
        <v>0</v>
      </c>
      <c r="CC44" s="67">
        <v>0</v>
      </c>
      <c r="CD44" s="67">
        <v>0</v>
      </c>
      <c r="CE44" s="89">
        <v>0</v>
      </c>
      <c r="CF44" s="169"/>
      <c r="CG44" s="67">
        <v>558006.4929622052</v>
      </c>
      <c r="CH44" s="67">
        <v>558006.4929622052</v>
      </c>
      <c r="CI44" s="67">
        <v>1116012.9859244104</v>
      </c>
      <c r="CJ44" s="67">
        <v>1395016.2324055128</v>
      </c>
      <c r="CK44" s="67">
        <v>1395016.2324055128</v>
      </c>
      <c r="CL44" s="67">
        <v>558006.4929622052</v>
      </c>
      <c r="CM44" s="89">
        <v>5580064.9296220513</v>
      </c>
      <c r="CN44" s="169"/>
      <c r="CO44" s="501"/>
    </row>
    <row r="45" spans="1:94" s="90" customFormat="1" ht="30" hidden="1" customHeight="1" outlineLevel="1" x14ac:dyDescent="0.2">
      <c r="A45" s="299" t="s">
        <v>224</v>
      </c>
      <c r="B45" s="144" t="s">
        <v>239</v>
      </c>
      <c r="C45" s="252"/>
      <c r="D45" s="252"/>
      <c r="E45" s="121"/>
      <c r="F45" s="137"/>
      <c r="G45" s="137"/>
      <c r="H45" s="137"/>
      <c r="I45" s="137" t="s">
        <v>173</v>
      </c>
      <c r="J45" s="137" t="s">
        <v>173</v>
      </c>
      <c r="K45" s="137" t="s">
        <v>173</v>
      </c>
      <c r="L45" s="122"/>
      <c r="M45" s="152"/>
      <c r="N45" s="123"/>
      <c r="O45" s="123"/>
      <c r="P45" s="124"/>
      <c r="Q45" s="229"/>
      <c r="R45" s="124"/>
      <c r="S45" s="175"/>
      <c r="T45" s="125"/>
      <c r="U45" s="387"/>
      <c r="V45" s="126"/>
      <c r="W45" s="126"/>
      <c r="X45" s="126"/>
      <c r="Y45" s="127"/>
      <c r="Z45" s="128">
        <v>66276013.071194552</v>
      </c>
      <c r="AA45" s="128"/>
      <c r="AB45" s="365"/>
      <c r="AC45" s="128">
        <v>1093632.6343427263</v>
      </c>
      <c r="AD45" s="128">
        <v>0</v>
      </c>
      <c r="AE45" s="128">
        <v>0</v>
      </c>
      <c r="AF45" s="128">
        <v>0</v>
      </c>
      <c r="AG45" s="128">
        <v>0</v>
      </c>
      <c r="AH45" s="128">
        <v>65182380.436851822</v>
      </c>
      <c r="AI45" s="128">
        <v>66276013.071194552</v>
      </c>
      <c r="AJ45" s="174"/>
      <c r="AK45" s="128">
        <v>490933.43015699671</v>
      </c>
      <c r="AL45" s="128">
        <v>245466.71507849835</v>
      </c>
      <c r="AM45" s="128">
        <v>18174218.144351892</v>
      </c>
      <c r="AN45" s="128">
        <v>25047286.166549847</v>
      </c>
      <c r="AO45" s="128">
        <v>17447499.227659408</v>
      </c>
      <c r="AP45" s="128">
        <v>4870609.3873979105</v>
      </c>
      <c r="AQ45" s="128">
        <v>66276013.071194552</v>
      </c>
      <c r="AR45" s="169"/>
      <c r="AS45" s="128">
        <v>109363.2844413524</v>
      </c>
      <c r="AT45" s="128">
        <v>54681.6422206762</v>
      </c>
      <c r="AU45" s="128">
        <v>164044.92666202859</v>
      </c>
      <c r="AV45" s="128">
        <v>328089.85332405719</v>
      </c>
      <c r="AW45" s="128">
        <v>218726.5688827048</v>
      </c>
      <c r="AX45" s="128">
        <v>218726.5688827048</v>
      </c>
      <c r="AY45" s="128">
        <v>1093632.844413524</v>
      </c>
      <c r="AZ45" s="169"/>
      <c r="BA45" s="128">
        <v>0</v>
      </c>
      <c r="BB45" s="128">
        <v>0</v>
      </c>
      <c r="BC45" s="128">
        <v>0</v>
      </c>
      <c r="BD45" s="128">
        <v>0</v>
      </c>
      <c r="BE45" s="128">
        <v>0</v>
      </c>
      <c r="BF45" s="128">
        <v>0</v>
      </c>
      <c r="BG45" s="128">
        <v>0</v>
      </c>
      <c r="BH45" s="169"/>
      <c r="BI45" s="128">
        <v>0</v>
      </c>
      <c r="BJ45" s="128">
        <v>0</v>
      </c>
      <c r="BK45" s="128">
        <v>0</v>
      </c>
      <c r="BL45" s="128">
        <v>0</v>
      </c>
      <c r="BM45" s="128">
        <v>0</v>
      </c>
      <c r="BN45" s="128">
        <v>0</v>
      </c>
      <c r="BO45" s="128">
        <v>0</v>
      </c>
      <c r="BP45" s="169"/>
      <c r="BQ45" s="128">
        <v>0</v>
      </c>
      <c r="BR45" s="128">
        <v>0</v>
      </c>
      <c r="BS45" s="128">
        <v>0</v>
      </c>
      <c r="BT45" s="128">
        <v>0</v>
      </c>
      <c r="BU45" s="128">
        <v>0</v>
      </c>
      <c r="BV45" s="128">
        <v>0</v>
      </c>
      <c r="BW45" s="128">
        <v>0</v>
      </c>
      <c r="BX45" s="169"/>
      <c r="BY45" s="128">
        <v>0</v>
      </c>
      <c r="BZ45" s="128">
        <v>0</v>
      </c>
      <c r="CA45" s="128">
        <v>0</v>
      </c>
      <c r="CB45" s="128">
        <v>0</v>
      </c>
      <c r="CC45" s="128">
        <v>0</v>
      </c>
      <c r="CD45" s="128">
        <v>0</v>
      </c>
      <c r="CE45" s="128">
        <v>0</v>
      </c>
      <c r="CF45" s="169"/>
      <c r="CG45" s="128">
        <v>381570.14571564435</v>
      </c>
      <c r="CH45" s="128">
        <v>190785.07285782218</v>
      </c>
      <c r="CI45" s="128">
        <v>18010173.217689864</v>
      </c>
      <c r="CJ45" s="128">
        <v>24719196.313225787</v>
      </c>
      <c r="CK45" s="128">
        <v>17228772.658776704</v>
      </c>
      <c r="CL45" s="128">
        <v>4651882.8185152058</v>
      </c>
      <c r="CM45" s="128">
        <v>65182380.226781026</v>
      </c>
      <c r="CN45" s="169"/>
      <c r="CO45" s="501"/>
    </row>
    <row r="46" spans="1:94" s="288" customFormat="1" ht="15.75" hidden="1" customHeight="1" outlineLevel="1" x14ac:dyDescent="0.2">
      <c r="A46" s="150" t="s">
        <v>225</v>
      </c>
      <c r="B46" s="243" t="s">
        <v>223</v>
      </c>
      <c r="C46" s="284" t="s">
        <v>192</v>
      </c>
      <c r="D46" s="300"/>
      <c r="E46" s="243"/>
      <c r="F46" s="329"/>
      <c r="G46" s="329"/>
      <c r="H46" s="329"/>
      <c r="I46" s="329" t="s">
        <v>173</v>
      </c>
      <c r="J46" s="329" t="s">
        <v>173</v>
      </c>
      <c r="K46" s="329" t="s">
        <v>173</v>
      </c>
      <c r="L46" s="329"/>
      <c r="M46" s="160"/>
      <c r="N46" s="534" t="s">
        <v>29</v>
      </c>
      <c r="O46" s="534" t="s">
        <v>14</v>
      </c>
      <c r="P46" s="534" t="s">
        <v>94</v>
      </c>
      <c r="Q46" s="540">
        <v>3</v>
      </c>
      <c r="R46" s="537" t="s">
        <v>175</v>
      </c>
      <c r="S46" s="175"/>
      <c r="T46" s="49" t="s">
        <v>133</v>
      </c>
      <c r="U46" s="388">
        <v>1</v>
      </c>
      <c r="V46" s="31"/>
      <c r="W46" s="31"/>
      <c r="X46" s="31"/>
      <c r="Y46" s="27">
        <v>19443712.635419585</v>
      </c>
      <c r="Z46" s="27">
        <v>19443712.635419585</v>
      </c>
      <c r="AA46" s="67"/>
      <c r="AB46" s="365"/>
      <c r="AC46" s="67"/>
      <c r="AD46" s="67"/>
      <c r="AE46" s="67"/>
      <c r="AF46" s="67"/>
      <c r="AG46" s="67"/>
      <c r="AH46" s="67">
        <v>19443712.635419585</v>
      </c>
      <c r="AI46" s="67">
        <v>19443712.635419585</v>
      </c>
      <c r="AJ46" s="175"/>
      <c r="AK46" s="89">
        <v>0</v>
      </c>
      <c r="AL46" s="89">
        <v>0</v>
      </c>
      <c r="AM46" s="89">
        <v>4860928.1588548962</v>
      </c>
      <c r="AN46" s="89">
        <v>6805299.4223968545</v>
      </c>
      <c r="AO46" s="89">
        <v>3888742.5270839171</v>
      </c>
      <c r="AP46" s="89">
        <v>3888742.5270839171</v>
      </c>
      <c r="AQ46" s="89">
        <v>19443712.635419585</v>
      </c>
      <c r="AR46" s="169"/>
      <c r="AS46" s="67">
        <v>0</v>
      </c>
      <c r="AT46" s="67">
        <v>0</v>
      </c>
      <c r="AU46" s="67">
        <v>0</v>
      </c>
      <c r="AV46" s="67">
        <v>0</v>
      </c>
      <c r="AW46" s="67">
        <v>0</v>
      </c>
      <c r="AX46" s="67">
        <v>0</v>
      </c>
      <c r="AY46" s="89">
        <v>0</v>
      </c>
      <c r="AZ46" s="169"/>
      <c r="BA46" s="67"/>
      <c r="BB46" s="67"/>
      <c r="BC46" s="67"/>
      <c r="BD46" s="67"/>
      <c r="BE46" s="67"/>
      <c r="BF46" s="67"/>
      <c r="BG46" s="89">
        <v>0</v>
      </c>
      <c r="BH46" s="169"/>
      <c r="BI46" s="67"/>
      <c r="BJ46" s="67"/>
      <c r="BK46" s="67"/>
      <c r="BL46" s="67"/>
      <c r="BM46" s="67"/>
      <c r="BN46" s="67"/>
      <c r="BO46" s="89">
        <v>0</v>
      </c>
      <c r="BP46" s="169"/>
      <c r="BQ46" s="67"/>
      <c r="BR46" s="67"/>
      <c r="BS46" s="67"/>
      <c r="BT46" s="67"/>
      <c r="BU46" s="67"/>
      <c r="BV46" s="67"/>
      <c r="BW46" s="89">
        <v>0</v>
      </c>
      <c r="BX46" s="169"/>
      <c r="BY46" s="67"/>
      <c r="BZ46" s="67"/>
      <c r="CA46" s="67"/>
      <c r="CB46" s="67"/>
      <c r="CC46" s="67"/>
      <c r="CD46" s="67"/>
      <c r="CE46" s="89">
        <v>0</v>
      </c>
      <c r="CF46" s="169"/>
      <c r="CG46" s="67">
        <v>0</v>
      </c>
      <c r="CH46" s="67">
        <v>0</v>
      </c>
      <c r="CI46" s="67">
        <v>4860928.1588548962</v>
      </c>
      <c r="CJ46" s="67">
        <v>6805299.4223968545</v>
      </c>
      <c r="CK46" s="67">
        <v>3888742.5270839171</v>
      </c>
      <c r="CL46" s="67">
        <v>3888742.5270839171</v>
      </c>
      <c r="CM46" s="89">
        <v>19443712.635419585</v>
      </c>
      <c r="CN46" s="169"/>
      <c r="CO46" s="501"/>
    </row>
    <row r="47" spans="1:94" s="288" customFormat="1" ht="15.75" hidden="1" customHeight="1" outlineLevel="1" x14ac:dyDescent="0.2">
      <c r="A47" s="150" t="s">
        <v>226</v>
      </c>
      <c r="B47" s="243" t="s">
        <v>213</v>
      </c>
      <c r="C47" s="284" t="s">
        <v>192</v>
      </c>
      <c r="D47" s="300"/>
      <c r="E47" s="243"/>
      <c r="F47" s="329"/>
      <c r="G47" s="329"/>
      <c r="H47" s="329"/>
      <c r="I47" s="329" t="s">
        <v>173</v>
      </c>
      <c r="J47" s="329" t="s">
        <v>173</v>
      </c>
      <c r="K47" s="329" t="s">
        <v>173</v>
      </c>
      <c r="L47" s="329"/>
      <c r="M47" s="160"/>
      <c r="N47" s="536"/>
      <c r="O47" s="536"/>
      <c r="P47" s="536"/>
      <c r="Q47" s="542"/>
      <c r="R47" s="539"/>
      <c r="S47" s="175"/>
      <c r="T47" s="49" t="s">
        <v>133</v>
      </c>
      <c r="U47" s="388">
        <v>1</v>
      </c>
      <c r="V47" s="31"/>
      <c r="W47" s="31"/>
      <c r="X47" s="31"/>
      <c r="Y47" s="27">
        <v>41922966.134204999</v>
      </c>
      <c r="Z47" s="27">
        <v>41922966.134204999</v>
      </c>
      <c r="AA47" s="67"/>
      <c r="AB47" s="365"/>
      <c r="AC47" s="67"/>
      <c r="AD47" s="67"/>
      <c r="AE47" s="67"/>
      <c r="AF47" s="67"/>
      <c r="AG47" s="67"/>
      <c r="AH47" s="27">
        <v>41922966.134204999</v>
      </c>
      <c r="AI47" s="67">
        <v>41922966.134204999</v>
      </c>
      <c r="AJ47" s="175"/>
      <c r="AK47" s="89">
        <v>0</v>
      </c>
      <c r="AL47" s="89">
        <v>0</v>
      </c>
      <c r="AM47" s="89">
        <v>12576889.8402615</v>
      </c>
      <c r="AN47" s="89">
        <v>16769186.453682</v>
      </c>
      <c r="AO47" s="89">
        <v>12576889.840261498</v>
      </c>
      <c r="AP47" s="89">
        <v>0</v>
      </c>
      <c r="AQ47" s="89">
        <v>41922966.134204999</v>
      </c>
      <c r="AR47" s="169"/>
      <c r="AS47" s="67">
        <v>0</v>
      </c>
      <c r="AT47" s="67">
        <v>0</v>
      </c>
      <c r="AU47" s="67">
        <v>0</v>
      </c>
      <c r="AV47" s="67">
        <v>0</v>
      </c>
      <c r="AW47" s="67">
        <v>0</v>
      </c>
      <c r="AX47" s="67">
        <v>0</v>
      </c>
      <c r="AY47" s="89">
        <v>0</v>
      </c>
      <c r="AZ47" s="169"/>
      <c r="BA47" s="67"/>
      <c r="BB47" s="67"/>
      <c r="BC47" s="67"/>
      <c r="BD47" s="67"/>
      <c r="BE47" s="67"/>
      <c r="BF47" s="67"/>
      <c r="BG47" s="89">
        <v>0</v>
      </c>
      <c r="BH47" s="169"/>
      <c r="BI47" s="67"/>
      <c r="BJ47" s="67"/>
      <c r="BK47" s="67"/>
      <c r="BL47" s="67"/>
      <c r="BM47" s="67"/>
      <c r="BN47" s="67"/>
      <c r="BO47" s="89">
        <v>0</v>
      </c>
      <c r="BP47" s="169"/>
      <c r="BQ47" s="67"/>
      <c r="BR47" s="67"/>
      <c r="BS47" s="67"/>
      <c r="BT47" s="67"/>
      <c r="BU47" s="67"/>
      <c r="BV47" s="67"/>
      <c r="BW47" s="89">
        <v>0</v>
      </c>
      <c r="BX47" s="169"/>
      <c r="BY47" s="67"/>
      <c r="BZ47" s="67"/>
      <c r="CA47" s="67"/>
      <c r="CB47" s="67"/>
      <c r="CC47" s="67"/>
      <c r="CD47" s="67"/>
      <c r="CE47" s="89">
        <v>0</v>
      </c>
      <c r="CF47" s="169"/>
      <c r="CG47" s="67">
        <v>0</v>
      </c>
      <c r="CH47" s="67">
        <v>0</v>
      </c>
      <c r="CI47" s="67">
        <v>12576889.8402615</v>
      </c>
      <c r="CJ47" s="67">
        <v>16769186.453682</v>
      </c>
      <c r="CK47" s="67">
        <v>12576889.840261498</v>
      </c>
      <c r="CL47" s="67">
        <v>0</v>
      </c>
      <c r="CM47" s="89">
        <v>41922966.134204999</v>
      </c>
      <c r="CN47" s="169"/>
      <c r="CO47" s="501"/>
    </row>
    <row r="48" spans="1:94" s="288" customFormat="1" ht="21.75" hidden="1" customHeight="1" outlineLevel="1" x14ac:dyDescent="0.2">
      <c r="A48" s="150" t="s">
        <v>254</v>
      </c>
      <c r="B48" s="243" t="s">
        <v>180</v>
      </c>
      <c r="C48" s="284" t="s">
        <v>193</v>
      </c>
      <c r="D48" s="300" t="s">
        <v>20</v>
      </c>
      <c r="E48" s="243"/>
      <c r="F48" s="329"/>
      <c r="G48" s="329" t="s">
        <v>173</v>
      </c>
      <c r="H48" s="329" t="s">
        <v>173</v>
      </c>
      <c r="I48" s="329" t="s">
        <v>173</v>
      </c>
      <c r="J48" s="329" t="s">
        <v>173</v>
      </c>
      <c r="K48" s="329" t="s">
        <v>173</v>
      </c>
      <c r="L48" s="329"/>
      <c r="M48" s="160"/>
      <c r="N48" s="330" t="s">
        <v>105</v>
      </c>
      <c r="O48" s="330" t="s">
        <v>14</v>
      </c>
      <c r="P48" s="35" t="s">
        <v>95</v>
      </c>
      <c r="Q48" s="182">
        <v>8</v>
      </c>
      <c r="R48" s="331" t="s">
        <v>176</v>
      </c>
      <c r="S48" s="175"/>
      <c r="T48" s="49" t="s">
        <v>113</v>
      </c>
      <c r="U48" s="384">
        <v>0.08</v>
      </c>
      <c r="V48" s="31"/>
      <c r="W48" s="31"/>
      <c r="X48" s="31"/>
      <c r="Y48" s="27">
        <v>4909334.3015699666</v>
      </c>
      <c r="Z48" s="67">
        <v>4909334.3015699666</v>
      </c>
      <c r="AA48" s="67"/>
      <c r="AB48" s="365"/>
      <c r="AC48" s="67">
        <v>1093632.6343427263</v>
      </c>
      <c r="AD48" s="67"/>
      <c r="AE48" s="67"/>
      <c r="AF48" s="67"/>
      <c r="AG48" s="67"/>
      <c r="AH48" s="67">
        <v>3815701.6672272403</v>
      </c>
      <c r="AI48" s="67">
        <v>4909334.3015699666</v>
      </c>
      <c r="AJ48" s="175"/>
      <c r="AK48" s="89">
        <v>490933.43015699671</v>
      </c>
      <c r="AL48" s="89">
        <v>245466.71507849835</v>
      </c>
      <c r="AM48" s="89">
        <v>736400.14523549506</v>
      </c>
      <c r="AN48" s="89">
        <v>1472800.2904709901</v>
      </c>
      <c r="AO48" s="89">
        <v>981866.86031399341</v>
      </c>
      <c r="AP48" s="89">
        <v>981866.86031399341</v>
      </c>
      <c r="AQ48" s="89">
        <v>4909334.3015699666</v>
      </c>
      <c r="AR48" s="169"/>
      <c r="AS48" s="67">
        <v>109363.2844413524</v>
      </c>
      <c r="AT48" s="67">
        <v>54681.6422206762</v>
      </c>
      <c r="AU48" s="67">
        <v>164044.92666202859</v>
      </c>
      <c r="AV48" s="67">
        <v>328089.85332405719</v>
      </c>
      <c r="AW48" s="67">
        <v>218726.5688827048</v>
      </c>
      <c r="AX48" s="67">
        <v>218726.5688827048</v>
      </c>
      <c r="AY48" s="89">
        <v>1093632.844413524</v>
      </c>
      <c r="AZ48" s="190"/>
      <c r="BA48" s="67"/>
      <c r="BB48" s="67"/>
      <c r="BC48" s="67"/>
      <c r="BD48" s="67"/>
      <c r="BE48" s="67"/>
      <c r="BF48" s="67"/>
      <c r="BG48" s="89">
        <v>0</v>
      </c>
      <c r="BH48" s="169"/>
      <c r="BI48" s="67"/>
      <c r="BJ48" s="67"/>
      <c r="BK48" s="67"/>
      <c r="BL48" s="67"/>
      <c r="BM48" s="67"/>
      <c r="BN48" s="67"/>
      <c r="BO48" s="89">
        <v>0</v>
      </c>
      <c r="BP48" s="169"/>
      <c r="BQ48" s="67"/>
      <c r="BR48" s="67"/>
      <c r="BS48" s="67"/>
      <c r="BT48" s="67"/>
      <c r="BU48" s="67"/>
      <c r="BV48" s="67"/>
      <c r="BW48" s="89">
        <v>0</v>
      </c>
      <c r="BX48" s="169"/>
      <c r="BY48" s="67"/>
      <c r="BZ48" s="67"/>
      <c r="CA48" s="67"/>
      <c r="CB48" s="67"/>
      <c r="CC48" s="67"/>
      <c r="CD48" s="67"/>
      <c r="CE48" s="89">
        <v>0</v>
      </c>
      <c r="CF48" s="169"/>
      <c r="CG48" s="67">
        <v>381570.14571564435</v>
      </c>
      <c r="CH48" s="67">
        <v>190785.07285782218</v>
      </c>
      <c r="CI48" s="67">
        <v>572355.21857346653</v>
      </c>
      <c r="CJ48" s="67">
        <v>1144710.4371469331</v>
      </c>
      <c r="CK48" s="67">
        <v>763140.2914312887</v>
      </c>
      <c r="CL48" s="67">
        <v>763140.2914312887</v>
      </c>
      <c r="CM48" s="89">
        <v>3815701.4571564435</v>
      </c>
      <c r="CN48" s="169"/>
      <c r="CO48" s="501"/>
    </row>
    <row r="49" spans="1:95" s="132" customFormat="1" ht="31.5" customHeight="1" collapsed="1" x14ac:dyDescent="0.2">
      <c r="A49" s="71" t="s">
        <v>85</v>
      </c>
      <c r="B49" s="129" t="s">
        <v>309</v>
      </c>
      <c r="C49" s="75"/>
      <c r="D49" s="301"/>
      <c r="E49" s="129" t="s">
        <v>104</v>
      </c>
      <c r="F49" s="135">
        <v>0</v>
      </c>
      <c r="G49" s="135">
        <v>0</v>
      </c>
      <c r="H49" s="135">
        <v>0</v>
      </c>
      <c r="I49" s="135">
        <v>4380</v>
      </c>
      <c r="J49" s="135">
        <v>6670</v>
      </c>
      <c r="K49" s="135">
        <v>5750</v>
      </c>
      <c r="L49" s="135">
        <v>16800</v>
      </c>
      <c r="M49" s="159"/>
      <c r="N49" s="75"/>
      <c r="O49" s="73"/>
      <c r="P49" s="73"/>
      <c r="Q49" s="129"/>
      <c r="R49" s="73"/>
      <c r="S49" s="162"/>
      <c r="T49" s="75"/>
      <c r="U49" s="386"/>
      <c r="V49" s="130"/>
      <c r="W49" s="130"/>
      <c r="X49" s="130"/>
      <c r="Y49" s="131"/>
      <c r="Z49" s="131">
        <v>49266323.124371998</v>
      </c>
      <c r="AA49" s="205"/>
      <c r="AB49" s="364"/>
      <c r="AC49" s="131">
        <v>1361976.3284345213</v>
      </c>
      <c r="AD49" s="131">
        <v>0</v>
      </c>
      <c r="AE49" s="131">
        <v>0</v>
      </c>
      <c r="AF49" s="131">
        <v>15714514.950000001</v>
      </c>
      <c r="AG49" s="131">
        <v>5182418.8599999994</v>
      </c>
      <c r="AH49" s="131">
        <v>27007412.985937484</v>
      </c>
      <c r="AI49" s="131">
        <v>49266323.124371998</v>
      </c>
      <c r="AJ49" s="162"/>
      <c r="AK49" s="131">
        <v>364935.62684720004</v>
      </c>
      <c r="AL49" s="131">
        <v>262285.9294424</v>
      </c>
      <c r="AM49" s="131">
        <v>8879654.4715096019</v>
      </c>
      <c r="AN49" s="131">
        <v>19151582.284737401</v>
      </c>
      <c r="AO49" s="131">
        <v>15752953.977683203</v>
      </c>
      <c r="AP49" s="131">
        <v>4854910.8341522003</v>
      </c>
      <c r="AQ49" s="131">
        <v>49266323.124371998</v>
      </c>
      <c r="AR49" s="187"/>
      <c r="AS49" s="131">
        <v>136197.66300664304</v>
      </c>
      <c r="AT49" s="131">
        <v>85879.573933474036</v>
      </c>
      <c r="AU49" s="131">
        <v>222077.23694011706</v>
      </c>
      <c r="AV49" s="131">
        <v>542968.18922920886</v>
      </c>
      <c r="AW49" s="131">
        <v>290176.06844343862</v>
      </c>
      <c r="AX49" s="131">
        <v>84677.898513548716</v>
      </c>
      <c r="AY49" s="131">
        <v>1361976.6300664307</v>
      </c>
      <c r="AZ49" s="190"/>
      <c r="BA49" s="131">
        <v>0</v>
      </c>
      <c r="BB49" s="131">
        <v>0</v>
      </c>
      <c r="BC49" s="131">
        <v>0</v>
      </c>
      <c r="BD49" s="131">
        <v>0</v>
      </c>
      <c r="BE49" s="131">
        <v>0</v>
      </c>
      <c r="BF49" s="131">
        <v>0</v>
      </c>
      <c r="BG49" s="131">
        <v>0</v>
      </c>
      <c r="BH49" s="187"/>
      <c r="BI49" s="131">
        <v>0</v>
      </c>
      <c r="BJ49" s="131">
        <v>0</v>
      </c>
      <c r="BK49" s="131">
        <v>0</v>
      </c>
      <c r="BL49" s="131">
        <v>0</v>
      </c>
      <c r="BM49" s="131">
        <v>0</v>
      </c>
      <c r="BN49" s="131">
        <v>0</v>
      </c>
      <c r="BO49" s="131">
        <v>0</v>
      </c>
      <c r="BP49" s="483"/>
      <c r="BQ49" s="131">
        <v>0</v>
      </c>
      <c r="BR49" s="131">
        <v>0</v>
      </c>
      <c r="BS49" s="131">
        <v>2923949.5042430256</v>
      </c>
      <c r="BT49" s="131">
        <v>6962055.3433879158</v>
      </c>
      <c r="BU49" s="131">
        <v>4933308.4832804073</v>
      </c>
      <c r="BV49" s="131">
        <v>895202.64413551672</v>
      </c>
      <c r="BW49" s="131">
        <v>15714515.975046866</v>
      </c>
      <c r="BX49" s="187"/>
      <c r="BY49" s="131">
        <v>0</v>
      </c>
      <c r="BZ49" s="131">
        <v>1322410.3297931033</v>
      </c>
      <c r="CA49" s="131">
        <v>1930004.2651034484</v>
      </c>
      <c r="CB49" s="131">
        <v>1930004.2651034484</v>
      </c>
      <c r="CC49" s="131">
        <v>0</v>
      </c>
      <c r="CD49" s="131">
        <v>0</v>
      </c>
      <c r="CE49" s="131">
        <v>5182418.8600000003</v>
      </c>
      <c r="CF49" s="187"/>
      <c r="CG49" s="131">
        <v>228737.96384055697</v>
      </c>
      <c r="CH49" s="131">
        <v>176406.355508926</v>
      </c>
      <c r="CI49" s="131">
        <v>4178902.0728030964</v>
      </c>
      <c r="CJ49" s="131">
        <v>9055349.322914673</v>
      </c>
      <c r="CK49" s="131">
        <v>9492985.6542771161</v>
      </c>
      <c r="CL49" s="131">
        <v>3875030.2915031351</v>
      </c>
      <c r="CM49" s="131">
        <v>27007411.6608475</v>
      </c>
      <c r="CN49" s="483"/>
      <c r="CO49" s="501"/>
    </row>
    <row r="50" spans="1:95" s="90" customFormat="1" ht="25.5" hidden="1" outlineLevel="1" x14ac:dyDescent="0.2">
      <c r="A50" s="299" t="s">
        <v>115</v>
      </c>
      <c r="B50" s="144" t="s">
        <v>184</v>
      </c>
      <c r="C50" s="252"/>
      <c r="D50" s="252"/>
      <c r="E50" s="121"/>
      <c r="F50" s="137"/>
      <c r="G50" s="137" t="s">
        <v>173</v>
      </c>
      <c r="H50" s="137" t="s">
        <v>173</v>
      </c>
      <c r="I50" s="137" t="s">
        <v>173</v>
      </c>
      <c r="J50" s="137"/>
      <c r="K50" s="137"/>
      <c r="L50" s="122"/>
      <c r="M50" s="152"/>
      <c r="N50" s="123"/>
      <c r="O50" s="123"/>
      <c r="P50" s="124"/>
      <c r="Q50" s="229"/>
      <c r="R50" s="124"/>
      <c r="S50" s="175"/>
      <c r="T50" s="125"/>
      <c r="U50" s="387"/>
      <c r="V50" s="126"/>
      <c r="W50" s="126"/>
      <c r="X50" s="126"/>
      <c r="Y50" s="127"/>
      <c r="Z50" s="128">
        <v>12832730.662248001</v>
      </c>
      <c r="AA50" s="128"/>
      <c r="AB50" s="365"/>
      <c r="AC50" s="128">
        <v>760780.02674648468</v>
      </c>
      <c r="AD50" s="128">
        <v>0</v>
      </c>
      <c r="AE50" s="128">
        <v>0</v>
      </c>
      <c r="AF50" s="128">
        <v>5922403.7799999993</v>
      </c>
      <c r="AG50" s="128">
        <v>5182418.8599999994</v>
      </c>
      <c r="AH50" s="128">
        <v>967127.99550151743</v>
      </c>
      <c r="AI50" s="128">
        <v>12832730.662248001</v>
      </c>
      <c r="AJ50" s="174"/>
      <c r="AK50" s="128">
        <v>95057.264164799999</v>
      </c>
      <c r="AL50" s="128">
        <v>47528.632082399999</v>
      </c>
      <c r="AM50" s="128">
        <v>3707233.3024272006</v>
      </c>
      <c r="AN50" s="128">
        <v>6416365.3311240003</v>
      </c>
      <c r="AO50" s="128">
        <v>2566546.1324496004</v>
      </c>
      <c r="AP50" s="128">
        <v>0</v>
      </c>
      <c r="AQ50" s="128">
        <v>12832730.662248001</v>
      </c>
      <c r="AR50" s="169"/>
      <c r="AS50" s="128">
        <v>76077.971319716162</v>
      </c>
      <c r="AT50" s="128">
        <v>38038.985659858081</v>
      </c>
      <c r="AU50" s="128">
        <v>114116.95697957423</v>
      </c>
      <c r="AV50" s="128">
        <v>380389.85659858078</v>
      </c>
      <c r="AW50" s="128">
        <v>152155.94263943232</v>
      </c>
      <c r="AX50" s="128">
        <v>0</v>
      </c>
      <c r="AY50" s="128">
        <v>760779.71319716168</v>
      </c>
      <c r="AZ50" s="169"/>
      <c r="BA50" s="128">
        <v>0</v>
      </c>
      <c r="BB50" s="128">
        <v>0</v>
      </c>
      <c r="BC50" s="128">
        <v>0</v>
      </c>
      <c r="BD50" s="128">
        <v>0</v>
      </c>
      <c r="BE50" s="128">
        <v>0</v>
      </c>
      <c r="BF50" s="128">
        <v>0</v>
      </c>
      <c r="BG50" s="128">
        <v>0</v>
      </c>
      <c r="BH50" s="169"/>
      <c r="BI50" s="128">
        <v>0</v>
      </c>
      <c r="BJ50" s="128">
        <v>0</v>
      </c>
      <c r="BK50" s="128">
        <v>0</v>
      </c>
      <c r="BL50" s="128">
        <v>0</v>
      </c>
      <c r="BM50" s="128">
        <v>0</v>
      </c>
      <c r="BN50" s="128">
        <v>0</v>
      </c>
      <c r="BO50" s="128">
        <v>0</v>
      </c>
      <c r="BP50" s="169"/>
      <c r="BQ50" s="128">
        <v>0</v>
      </c>
      <c r="BR50" s="128">
        <v>0</v>
      </c>
      <c r="BS50" s="128">
        <v>1776721.2482523634</v>
      </c>
      <c r="BT50" s="128">
        <v>2961202.0804206058</v>
      </c>
      <c r="BU50" s="128">
        <v>1184480.8321682424</v>
      </c>
      <c r="BV50" s="128">
        <v>0</v>
      </c>
      <c r="BW50" s="128">
        <v>5922404.1608412117</v>
      </c>
      <c r="BX50" s="169"/>
      <c r="BY50" s="128">
        <v>0</v>
      </c>
      <c r="BZ50" s="128">
        <v>1322410.3297931033</v>
      </c>
      <c r="CA50" s="128">
        <v>1930004.2651034484</v>
      </c>
      <c r="CB50" s="128">
        <v>1930004.2651034484</v>
      </c>
      <c r="CC50" s="128">
        <v>0</v>
      </c>
      <c r="CD50" s="128">
        <v>0</v>
      </c>
      <c r="CE50" s="128">
        <v>5182418.8600000003</v>
      </c>
      <c r="CF50" s="169"/>
      <c r="CG50" s="128">
        <v>18979.292845083848</v>
      </c>
      <c r="CH50" s="128">
        <v>9489.646422541924</v>
      </c>
      <c r="CI50" s="128">
        <v>261669.43967190062</v>
      </c>
      <c r="CJ50" s="128">
        <v>483563.96489921061</v>
      </c>
      <c r="CK50" s="128">
        <v>193425.58595968425</v>
      </c>
      <c r="CL50" s="128">
        <v>0</v>
      </c>
      <c r="CM50" s="128">
        <v>967127.92979842122</v>
      </c>
      <c r="CN50" s="169"/>
      <c r="CO50" s="501"/>
    </row>
    <row r="51" spans="1:95" s="288" customFormat="1" hidden="1" outlineLevel="1" x14ac:dyDescent="0.2">
      <c r="A51" s="150" t="s">
        <v>185</v>
      </c>
      <c r="B51" s="243" t="s">
        <v>351</v>
      </c>
      <c r="C51" s="284" t="s">
        <v>192</v>
      </c>
      <c r="D51" s="300"/>
      <c r="E51" s="243"/>
      <c r="F51" s="329"/>
      <c r="G51" s="329" t="s">
        <v>173</v>
      </c>
      <c r="H51" s="329" t="s">
        <v>173</v>
      </c>
      <c r="I51" s="329" t="s">
        <v>173</v>
      </c>
      <c r="J51" s="329"/>
      <c r="K51" s="329"/>
      <c r="L51" s="329"/>
      <c r="M51" s="160"/>
      <c r="N51" s="534" t="s">
        <v>29</v>
      </c>
      <c r="O51" s="534" t="s">
        <v>14</v>
      </c>
      <c r="P51" s="534" t="s">
        <v>94</v>
      </c>
      <c r="Q51" s="540">
        <v>0</v>
      </c>
      <c r="R51" s="537" t="s">
        <v>175</v>
      </c>
      <c r="S51" s="175"/>
      <c r="T51" s="49" t="s">
        <v>133</v>
      </c>
      <c r="U51" s="388">
        <v>1</v>
      </c>
      <c r="V51" s="31"/>
      <c r="W51" s="31"/>
      <c r="X51" s="31"/>
      <c r="Y51" s="27">
        <v>4183973.0319000003</v>
      </c>
      <c r="Z51" s="27">
        <v>4183973.0319000003</v>
      </c>
      <c r="AA51" s="339"/>
      <c r="AB51" s="365"/>
      <c r="AC51" s="67"/>
      <c r="AD51" s="67"/>
      <c r="AE51" s="67"/>
      <c r="AF51" s="67">
        <v>3910256.1099999994</v>
      </c>
      <c r="AG51" s="67"/>
      <c r="AH51" s="67">
        <v>273716.92190000089</v>
      </c>
      <c r="AI51" s="67">
        <v>4183973.0319000003</v>
      </c>
      <c r="AJ51" s="175"/>
      <c r="AK51" s="89">
        <v>0</v>
      </c>
      <c r="AL51" s="89">
        <v>0</v>
      </c>
      <c r="AM51" s="89">
        <v>1255191.9095700001</v>
      </c>
      <c r="AN51" s="89">
        <v>2091986.5159500001</v>
      </c>
      <c r="AO51" s="89">
        <v>836794.60638000013</v>
      </c>
      <c r="AP51" s="89">
        <v>0</v>
      </c>
      <c r="AQ51" s="89">
        <v>4183973.0319000003</v>
      </c>
      <c r="AR51" s="169"/>
      <c r="AS51" s="67">
        <v>0</v>
      </c>
      <c r="AT51" s="67">
        <v>0</v>
      </c>
      <c r="AU51" s="67">
        <v>0</v>
      </c>
      <c r="AV51" s="67">
        <v>0</v>
      </c>
      <c r="AW51" s="67">
        <v>0</v>
      </c>
      <c r="AX51" s="67">
        <v>0</v>
      </c>
      <c r="AY51" s="89">
        <v>0</v>
      </c>
      <c r="AZ51" s="169"/>
      <c r="BA51" s="67"/>
      <c r="BB51" s="67"/>
      <c r="BC51" s="67"/>
      <c r="BD51" s="67"/>
      <c r="BE51" s="67"/>
      <c r="BF51" s="67"/>
      <c r="BG51" s="89">
        <v>0</v>
      </c>
      <c r="BH51" s="169"/>
      <c r="BI51" s="67"/>
      <c r="BJ51" s="67"/>
      <c r="BK51" s="67"/>
      <c r="BL51" s="67"/>
      <c r="BM51" s="67"/>
      <c r="BN51" s="67"/>
      <c r="BO51" s="89">
        <v>0</v>
      </c>
      <c r="BP51" s="169"/>
      <c r="BQ51" s="67">
        <v>0</v>
      </c>
      <c r="BR51" s="67">
        <v>0</v>
      </c>
      <c r="BS51" s="67">
        <v>1173076.8089439273</v>
      </c>
      <c r="BT51" s="67">
        <v>1955128.0149065456</v>
      </c>
      <c r="BU51" s="67">
        <v>782051.20596261835</v>
      </c>
      <c r="BV51" s="67">
        <v>0</v>
      </c>
      <c r="BW51" s="89">
        <v>3910256.0298130913</v>
      </c>
      <c r="BX51" s="169"/>
      <c r="BY51" s="67"/>
      <c r="BZ51" s="67"/>
      <c r="CA51" s="67"/>
      <c r="CB51" s="67"/>
      <c r="CC51" s="67"/>
      <c r="CD51" s="67"/>
      <c r="CE51" s="89">
        <v>0</v>
      </c>
      <c r="CF51" s="169"/>
      <c r="CG51" s="67">
        <v>0</v>
      </c>
      <c r="CH51" s="67">
        <v>0</v>
      </c>
      <c r="CI51" s="67">
        <v>82115.100626072803</v>
      </c>
      <c r="CJ51" s="67">
        <v>136858.50104345469</v>
      </c>
      <c r="CK51" s="67">
        <v>54743.400417381876</v>
      </c>
      <c r="CL51" s="67">
        <v>0</v>
      </c>
      <c r="CM51" s="89">
        <v>273717.00208690937</v>
      </c>
      <c r="CN51" s="169"/>
      <c r="CO51" s="501"/>
      <c r="CP51" s="358"/>
      <c r="CQ51" s="359"/>
    </row>
    <row r="52" spans="1:95" s="288" customFormat="1" hidden="1" outlineLevel="1" x14ac:dyDescent="0.2">
      <c r="A52" s="150" t="s">
        <v>186</v>
      </c>
      <c r="B52" s="243" t="s">
        <v>352</v>
      </c>
      <c r="C52" s="284" t="s">
        <v>192</v>
      </c>
      <c r="D52" s="300"/>
      <c r="E52" s="243"/>
      <c r="F52" s="329"/>
      <c r="G52" s="329" t="s">
        <v>173</v>
      </c>
      <c r="H52" s="329" t="s">
        <v>173</v>
      </c>
      <c r="I52" s="329" t="s">
        <v>173</v>
      </c>
      <c r="J52" s="329"/>
      <c r="K52" s="329"/>
      <c r="L52" s="329"/>
      <c r="M52" s="160"/>
      <c r="N52" s="535"/>
      <c r="O52" s="535"/>
      <c r="P52" s="535"/>
      <c r="Q52" s="541"/>
      <c r="R52" s="538"/>
      <c r="S52" s="175"/>
      <c r="T52" s="49" t="s">
        <v>133</v>
      </c>
      <c r="U52" s="388">
        <v>1</v>
      </c>
      <c r="V52" s="31"/>
      <c r="W52" s="31"/>
      <c r="X52" s="31"/>
      <c r="Y52" s="27">
        <v>2152997.1402000003</v>
      </c>
      <c r="Z52" s="27">
        <v>2152997.1402000003</v>
      </c>
      <c r="AA52" s="339"/>
      <c r="AB52" s="365"/>
      <c r="AC52" s="67"/>
      <c r="AD52" s="67"/>
      <c r="AE52" s="67"/>
      <c r="AF52" s="67">
        <v>2012147.67</v>
      </c>
      <c r="AG52" s="67"/>
      <c r="AH52" s="27">
        <v>140849.47020000033</v>
      </c>
      <c r="AI52" s="67">
        <v>2152997.1402000003</v>
      </c>
      <c r="AJ52" s="175"/>
      <c r="AK52" s="89">
        <v>0</v>
      </c>
      <c r="AL52" s="89">
        <v>0</v>
      </c>
      <c r="AM52" s="89">
        <v>645899.1420600001</v>
      </c>
      <c r="AN52" s="89">
        <v>1076498.5701000001</v>
      </c>
      <c r="AO52" s="89">
        <v>430599.42804000009</v>
      </c>
      <c r="AP52" s="89">
        <v>0</v>
      </c>
      <c r="AQ52" s="89">
        <v>2152997.1402000003</v>
      </c>
      <c r="AR52" s="169"/>
      <c r="AS52" s="67">
        <v>0</v>
      </c>
      <c r="AT52" s="67">
        <v>0</v>
      </c>
      <c r="AU52" s="67">
        <v>0</v>
      </c>
      <c r="AV52" s="67">
        <v>0</v>
      </c>
      <c r="AW52" s="67">
        <v>0</v>
      </c>
      <c r="AX52" s="67">
        <v>0</v>
      </c>
      <c r="AY52" s="89">
        <v>0</v>
      </c>
      <c r="AZ52" s="169"/>
      <c r="BA52" s="67"/>
      <c r="BB52" s="67"/>
      <c r="BC52" s="67"/>
      <c r="BD52" s="67"/>
      <c r="BE52" s="67"/>
      <c r="BF52" s="67"/>
      <c r="BG52" s="89">
        <v>0</v>
      </c>
      <c r="BH52" s="169"/>
      <c r="BI52" s="67"/>
      <c r="BJ52" s="67"/>
      <c r="BK52" s="67"/>
      <c r="BL52" s="67"/>
      <c r="BM52" s="67"/>
      <c r="BN52" s="67"/>
      <c r="BO52" s="89">
        <v>0</v>
      </c>
      <c r="BP52" s="169"/>
      <c r="BQ52" s="67">
        <v>0</v>
      </c>
      <c r="BR52" s="67">
        <v>0</v>
      </c>
      <c r="BS52" s="67">
        <v>603644.43930843612</v>
      </c>
      <c r="BT52" s="67">
        <v>1006074.0655140602</v>
      </c>
      <c r="BU52" s="67">
        <v>402429.62620562414</v>
      </c>
      <c r="BV52" s="67">
        <v>0</v>
      </c>
      <c r="BW52" s="89">
        <v>2012148.1310281204</v>
      </c>
      <c r="BX52" s="169"/>
      <c r="BY52" s="67"/>
      <c r="BZ52" s="67"/>
      <c r="CA52" s="67"/>
      <c r="CB52" s="67"/>
      <c r="CC52" s="67"/>
      <c r="CD52" s="67"/>
      <c r="CE52" s="89">
        <v>0</v>
      </c>
      <c r="CF52" s="169"/>
      <c r="CG52" s="67">
        <v>0</v>
      </c>
      <c r="CH52" s="67">
        <v>0</v>
      </c>
      <c r="CI52" s="67">
        <v>42254.702751563964</v>
      </c>
      <c r="CJ52" s="67">
        <v>70424.50458593994</v>
      </c>
      <c r="CK52" s="67">
        <v>28169.801834375976</v>
      </c>
      <c r="CL52" s="67">
        <v>0</v>
      </c>
      <c r="CM52" s="89">
        <v>140849.00917187988</v>
      </c>
      <c r="CN52" s="169"/>
      <c r="CO52" s="501"/>
      <c r="CQ52" s="502"/>
    </row>
    <row r="53" spans="1:95" s="288" customFormat="1" hidden="1" outlineLevel="1" x14ac:dyDescent="0.2">
      <c r="A53" s="150" t="s">
        <v>227</v>
      </c>
      <c r="B53" s="243" t="s">
        <v>353</v>
      </c>
      <c r="C53" s="284" t="s">
        <v>192</v>
      </c>
      <c r="D53" s="300"/>
      <c r="E53" s="243"/>
      <c r="F53" s="329"/>
      <c r="G53" s="329" t="s">
        <v>173</v>
      </c>
      <c r="H53" s="329" t="s">
        <v>173</v>
      </c>
      <c r="I53" s="329" t="s">
        <v>173</v>
      </c>
      <c r="J53" s="329"/>
      <c r="K53" s="329"/>
      <c r="L53" s="329"/>
      <c r="M53" s="160"/>
      <c r="N53" s="536"/>
      <c r="O53" s="536"/>
      <c r="P53" s="536"/>
      <c r="Q53" s="542"/>
      <c r="R53" s="539"/>
      <c r="S53" s="175"/>
      <c r="T53" s="49" t="s">
        <v>133</v>
      </c>
      <c r="U53" s="388">
        <v>1</v>
      </c>
      <c r="V53" s="31"/>
      <c r="W53" s="31"/>
      <c r="X53" s="31"/>
      <c r="Y53" s="27">
        <v>5545187.8485000003</v>
      </c>
      <c r="Z53" s="27">
        <v>5545187.8485000003</v>
      </c>
      <c r="AA53" s="339"/>
      <c r="AB53" s="365"/>
      <c r="AC53" s="67"/>
      <c r="AD53" s="67"/>
      <c r="AE53" s="67"/>
      <c r="AF53" s="67"/>
      <c r="AG53" s="67">
        <v>5182418.8599999994</v>
      </c>
      <c r="AH53" s="67">
        <v>362768.98850000091</v>
      </c>
      <c r="AI53" s="67">
        <v>5545187.8485000003</v>
      </c>
      <c r="AJ53" s="175"/>
      <c r="AK53" s="89">
        <v>0</v>
      </c>
      <c r="AL53" s="89">
        <v>0</v>
      </c>
      <c r="AM53" s="89">
        <v>1663556.3545500003</v>
      </c>
      <c r="AN53" s="89">
        <v>2772593.9242500002</v>
      </c>
      <c r="AO53" s="89">
        <v>1109037.5697000001</v>
      </c>
      <c r="AP53" s="89">
        <v>0</v>
      </c>
      <c r="AQ53" s="89">
        <v>5545187.8485000003</v>
      </c>
      <c r="AR53" s="169"/>
      <c r="AS53" s="67">
        <v>0</v>
      </c>
      <c r="AT53" s="67">
        <v>0</v>
      </c>
      <c r="AU53" s="67">
        <v>0</v>
      </c>
      <c r="AV53" s="67">
        <v>0</v>
      </c>
      <c r="AW53" s="67">
        <v>0</v>
      </c>
      <c r="AX53" s="67">
        <v>0</v>
      </c>
      <c r="AY53" s="89">
        <v>0</v>
      </c>
      <c r="AZ53" s="169"/>
      <c r="BA53" s="67"/>
      <c r="BB53" s="67"/>
      <c r="BC53" s="67"/>
      <c r="BD53" s="67"/>
      <c r="BE53" s="67"/>
      <c r="BF53" s="67"/>
      <c r="BG53" s="89">
        <v>0</v>
      </c>
      <c r="BH53" s="169"/>
      <c r="BI53" s="67"/>
      <c r="BJ53" s="67"/>
      <c r="BK53" s="67"/>
      <c r="BL53" s="67"/>
      <c r="BM53" s="67"/>
      <c r="BN53" s="67"/>
      <c r="BO53" s="89">
        <v>0</v>
      </c>
      <c r="BP53" s="169"/>
      <c r="BQ53" s="67">
        <v>0</v>
      </c>
      <c r="BR53" s="67">
        <v>0</v>
      </c>
      <c r="BS53" s="67">
        <v>0</v>
      </c>
      <c r="BT53" s="67">
        <v>0</v>
      </c>
      <c r="BU53" s="67">
        <v>0</v>
      </c>
      <c r="BV53" s="67">
        <v>0</v>
      </c>
      <c r="BW53" s="89">
        <v>0</v>
      </c>
      <c r="BX53" s="169"/>
      <c r="BY53" s="67"/>
      <c r="BZ53" s="67">
        <v>1322410.3297931033</v>
      </c>
      <c r="CA53" s="67">
        <v>1930004.2651034484</v>
      </c>
      <c r="CB53" s="67">
        <v>1930004.2651034484</v>
      </c>
      <c r="CC53" s="67"/>
      <c r="CD53" s="67"/>
      <c r="CE53" s="89">
        <v>5182418.8600000003</v>
      </c>
      <c r="CF53" s="169"/>
      <c r="CG53" s="67">
        <v>0</v>
      </c>
      <c r="CH53" s="67">
        <v>0</v>
      </c>
      <c r="CI53" s="67">
        <v>108830.69702663807</v>
      </c>
      <c r="CJ53" s="67">
        <v>181384.49504439675</v>
      </c>
      <c r="CK53" s="67">
        <v>72553.798017758701</v>
      </c>
      <c r="CL53" s="67">
        <v>0</v>
      </c>
      <c r="CM53" s="89">
        <v>362768.99008879351</v>
      </c>
      <c r="CN53" s="169"/>
      <c r="CO53" s="501"/>
    </row>
    <row r="54" spans="1:95" s="288" customFormat="1" ht="30" hidden="1" customHeight="1" outlineLevel="1" x14ac:dyDescent="0.2">
      <c r="A54" s="150" t="s">
        <v>228</v>
      </c>
      <c r="B54" s="243" t="s">
        <v>234</v>
      </c>
      <c r="C54" s="284" t="s">
        <v>193</v>
      </c>
      <c r="D54" s="300" t="s">
        <v>20</v>
      </c>
      <c r="E54" s="243"/>
      <c r="F54" s="329" t="s">
        <v>173</v>
      </c>
      <c r="G54" s="329" t="s">
        <v>173</v>
      </c>
      <c r="H54" s="329" t="s">
        <v>173</v>
      </c>
      <c r="I54" s="329" t="s">
        <v>173</v>
      </c>
      <c r="J54" s="329"/>
      <c r="K54" s="329"/>
      <c r="L54" s="155"/>
      <c r="M54" s="160"/>
      <c r="N54" s="330" t="s">
        <v>105</v>
      </c>
      <c r="O54" s="330" t="s">
        <v>14</v>
      </c>
      <c r="P54" s="35" t="s">
        <v>95</v>
      </c>
      <c r="Q54" s="182">
        <v>6</v>
      </c>
      <c r="R54" s="331" t="s">
        <v>176</v>
      </c>
      <c r="S54" s="175"/>
      <c r="T54" s="49" t="s">
        <v>113</v>
      </c>
      <c r="U54" s="384">
        <v>0.08</v>
      </c>
      <c r="V54" s="31"/>
      <c r="W54" s="31"/>
      <c r="X54" s="31"/>
      <c r="Y54" s="27">
        <v>950572.64164800011</v>
      </c>
      <c r="Z54" s="67">
        <v>950572.64164800011</v>
      </c>
      <c r="AA54" s="340"/>
      <c r="AB54" s="365"/>
      <c r="AC54" s="67">
        <v>760780.02674648468</v>
      </c>
      <c r="AD54" s="67"/>
      <c r="AE54" s="67"/>
      <c r="AF54" s="67"/>
      <c r="AG54" s="67"/>
      <c r="AH54" s="67">
        <v>189792.61490151534</v>
      </c>
      <c r="AI54" s="67">
        <v>950572.64164799999</v>
      </c>
      <c r="AJ54" s="175"/>
      <c r="AK54" s="89">
        <v>95057.264164799999</v>
      </c>
      <c r="AL54" s="89">
        <v>47528.632082399999</v>
      </c>
      <c r="AM54" s="89">
        <v>142585.8962472</v>
      </c>
      <c r="AN54" s="89">
        <v>475286.32082399999</v>
      </c>
      <c r="AO54" s="89">
        <v>190114.5283296</v>
      </c>
      <c r="AP54" s="89">
        <v>0</v>
      </c>
      <c r="AQ54" s="89">
        <v>950572.64164799999</v>
      </c>
      <c r="AR54" s="169"/>
      <c r="AS54" s="67">
        <v>76077.971319716162</v>
      </c>
      <c r="AT54" s="67">
        <v>38038.985659858081</v>
      </c>
      <c r="AU54" s="67">
        <v>114116.95697957423</v>
      </c>
      <c r="AV54" s="67">
        <v>380389.85659858078</v>
      </c>
      <c r="AW54" s="67">
        <v>152155.94263943232</v>
      </c>
      <c r="AX54" s="67">
        <v>0</v>
      </c>
      <c r="AY54" s="89">
        <v>760779.71319716168</v>
      </c>
      <c r="AZ54" s="190"/>
      <c r="BA54" s="67"/>
      <c r="BB54" s="67"/>
      <c r="BC54" s="67"/>
      <c r="BD54" s="67"/>
      <c r="BE54" s="67"/>
      <c r="BF54" s="67"/>
      <c r="BG54" s="89">
        <v>0</v>
      </c>
      <c r="BH54" s="169"/>
      <c r="BI54" s="67"/>
      <c r="BJ54" s="67"/>
      <c r="BK54" s="67"/>
      <c r="BL54" s="67"/>
      <c r="BM54" s="67"/>
      <c r="BN54" s="67"/>
      <c r="BO54" s="89">
        <v>0</v>
      </c>
      <c r="BP54" s="169"/>
      <c r="BQ54" s="67">
        <v>0</v>
      </c>
      <c r="BR54" s="67">
        <v>0</v>
      </c>
      <c r="BS54" s="67">
        <v>0</v>
      </c>
      <c r="BT54" s="67">
        <v>0</v>
      </c>
      <c r="BU54" s="67">
        <v>0</v>
      </c>
      <c r="BV54" s="67">
        <v>0</v>
      </c>
      <c r="BW54" s="89">
        <v>0</v>
      </c>
      <c r="BX54" s="169"/>
      <c r="BY54" s="67"/>
      <c r="BZ54" s="67"/>
      <c r="CA54" s="67"/>
      <c r="CB54" s="67"/>
      <c r="CC54" s="67"/>
      <c r="CD54" s="67"/>
      <c r="CE54" s="89">
        <v>0</v>
      </c>
      <c r="CF54" s="169"/>
      <c r="CG54" s="67">
        <v>18979.292845083848</v>
      </c>
      <c r="CH54" s="67">
        <v>9489.646422541924</v>
      </c>
      <c r="CI54" s="67">
        <v>28468.93926762577</v>
      </c>
      <c r="CJ54" s="67">
        <v>94896.464225419229</v>
      </c>
      <c r="CK54" s="67">
        <v>37958.585690167696</v>
      </c>
      <c r="CL54" s="67">
        <v>0</v>
      </c>
      <c r="CM54" s="89">
        <v>189792.92845083846</v>
      </c>
      <c r="CN54" s="169"/>
      <c r="CO54" s="501"/>
    </row>
    <row r="55" spans="1:95" s="90" customFormat="1" ht="41.25" hidden="1" customHeight="1" outlineLevel="1" x14ac:dyDescent="0.2">
      <c r="A55" s="299" t="s">
        <v>116</v>
      </c>
      <c r="B55" s="144" t="s">
        <v>249</v>
      </c>
      <c r="C55" s="252"/>
      <c r="D55" s="252"/>
      <c r="E55" s="121"/>
      <c r="F55" s="137"/>
      <c r="G55" s="137" t="s">
        <v>173</v>
      </c>
      <c r="H55" s="137" t="s">
        <v>173</v>
      </c>
      <c r="I55" s="137" t="s">
        <v>173</v>
      </c>
      <c r="J55" s="137" t="s">
        <v>173</v>
      </c>
      <c r="K55" s="137"/>
      <c r="L55" s="122"/>
      <c r="M55" s="152"/>
      <c r="N55" s="123"/>
      <c r="O55" s="123"/>
      <c r="P55" s="124"/>
      <c r="Q55" s="229"/>
      <c r="R55" s="124"/>
      <c r="S55" s="175"/>
      <c r="T55" s="125"/>
      <c r="U55" s="387"/>
      <c r="V55" s="126"/>
      <c r="W55" s="126"/>
      <c r="X55" s="126"/>
      <c r="Y55" s="127"/>
      <c r="Z55" s="128">
        <v>21550904.825076003</v>
      </c>
      <c r="AA55" s="128"/>
      <c r="AB55" s="365"/>
      <c r="AC55" s="128">
        <v>355614.34628102317</v>
      </c>
      <c r="AD55" s="128">
        <v>0</v>
      </c>
      <c r="AE55" s="128">
        <v>0</v>
      </c>
      <c r="AF55" s="128">
        <v>9792111.1700000018</v>
      </c>
      <c r="AG55" s="128">
        <v>0</v>
      </c>
      <c r="AH55" s="128">
        <v>11403179.308794979</v>
      </c>
      <c r="AI55" s="128">
        <v>21550904.825076003</v>
      </c>
      <c r="AJ55" s="174"/>
      <c r="AK55" s="128">
        <v>159636.23203760001</v>
      </c>
      <c r="AL55" s="128">
        <v>159636.23203760001</v>
      </c>
      <c r="AM55" s="128">
        <v>3629031.3400552003</v>
      </c>
      <c r="AN55" s="128">
        <v>8270410.6624990003</v>
      </c>
      <c r="AO55" s="128">
        <v>7453817.0517040007</v>
      </c>
      <c r="AP55" s="128">
        <v>1878373.3067426002</v>
      </c>
      <c r="AQ55" s="128">
        <v>21550904.825076003</v>
      </c>
      <c r="AR55" s="169"/>
      <c r="AS55" s="128">
        <v>35561.484860305034</v>
      </c>
      <c r="AT55" s="128">
        <v>35561.484860305034</v>
      </c>
      <c r="AU55" s="128">
        <v>71122.969720610068</v>
      </c>
      <c r="AV55" s="128">
        <v>88903.712150762585</v>
      </c>
      <c r="AW55" s="128">
        <v>88903.712150762585</v>
      </c>
      <c r="AX55" s="128">
        <v>35561.484860305034</v>
      </c>
      <c r="AY55" s="128">
        <v>355614.84860305034</v>
      </c>
      <c r="AZ55" s="169"/>
      <c r="BA55" s="128">
        <v>0</v>
      </c>
      <c r="BB55" s="128">
        <v>0</v>
      </c>
      <c r="BC55" s="128">
        <v>0</v>
      </c>
      <c r="BD55" s="128">
        <v>0</v>
      </c>
      <c r="BE55" s="128">
        <v>0</v>
      </c>
      <c r="BF55" s="128">
        <v>0</v>
      </c>
      <c r="BG55" s="128">
        <v>0</v>
      </c>
      <c r="BH55" s="169"/>
      <c r="BI55" s="128">
        <v>0</v>
      </c>
      <c r="BJ55" s="128">
        <v>0</v>
      </c>
      <c r="BK55" s="128">
        <v>0</v>
      </c>
      <c r="BL55" s="128">
        <v>0</v>
      </c>
      <c r="BM55" s="128">
        <v>0</v>
      </c>
      <c r="BN55" s="128">
        <v>0</v>
      </c>
      <c r="BO55" s="128">
        <v>0</v>
      </c>
      <c r="BP55" s="169"/>
      <c r="BQ55" s="128">
        <v>0</v>
      </c>
      <c r="BR55" s="128">
        <v>0</v>
      </c>
      <c r="BS55" s="128">
        <v>1147228.2559906624</v>
      </c>
      <c r="BT55" s="128">
        <v>4000853.2629673099</v>
      </c>
      <c r="BU55" s="128">
        <v>3748827.6511121644</v>
      </c>
      <c r="BV55" s="128">
        <v>895202.64413551672</v>
      </c>
      <c r="BW55" s="128">
        <v>9792111.814205654</v>
      </c>
      <c r="BX55" s="169"/>
      <c r="BY55" s="128">
        <v>0</v>
      </c>
      <c r="BZ55" s="128">
        <v>0</v>
      </c>
      <c r="CA55" s="128">
        <v>0</v>
      </c>
      <c r="CB55" s="128">
        <v>0</v>
      </c>
      <c r="CC55" s="128">
        <v>0</v>
      </c>
      <c r="CD55" s="128">
        <v>0</v>
      </c>
      <c r="CE55" s="128">
        <v>0</v>
      </c>
      <c r="CF55" s="169"/>
      <c r="CG55" s="128">
        <v>124074.74717729498</v>
      </c>
      <c r="CH55" s="128">
        <v>124074.74717729498</v>
      </c>
      <c r="CI55" s="128">
        <v>2410680.1143439282</v>
      </c>
      <c r="CJ55" s="128">
        <v>4180653.6873809285</v>
      </c>
      <c r="CK55" s="128">
        <v>3616085.688441074</v>
      </c>
      <c r="CL55" s="128">
        <v>947609.17774677835</v>
      </c>
      <c r="CM55" s="128">
        <v>11403178.162267299</v>
      </c>
      <c r="CN55" s="169"/>
      <c r="CO55" s="501"/>
    </row>
    <row r="56" spans="1:95" s="288" customFormat="1" ht="33.75" hidden="1" customHeight="1" outlineLevel="1" x14ac:dyDescent="0.2">
      <c r="A56" s="150" t="s">
        <v>188</v>
      </c>
      <c r="B56" s="243" t="s">
        <v>354</v>
      </c>
      <c r="C56" s="284" t="s">
        <v>192</v>
      </c>
      <c r="D56" s="300"/>
      <c r="E56" s="243"/>
      <c r="F56" s="329"/>
      <c r="G56" s="329" t="s">
        <v>173</v>
      </c>
      <c r="H56" s="329" t="s">
        <v>173</v>
      </c>
      <c r="I56" s="329" t="s">
        <v>173</v>
      </c>
      <c r="J56" s="329" t="s">
        <v>173</v>
      </c>
      <c r="K56" s="329"/>
      <c r="L56" s="329"/>
      <c r="M56" s="160"/>
      <c r="N56" s="534" t="s">
        <v>29</v>
      </c>
      <c r="O56" s="534" t="s">
        <v>14</v>
      </c>
      <c r="P56" s="534" t="s">
        <v>94</v>
      </c>
      <c r="Q56" s="540">
        <v>2</v>
      </c>
      <c r="R56" s="537" t="s">
        <v>175</v>
      </c>
      <c r="S56" s="175"/>
      <c r="T56" s="49" t="s">
        <v>133</v>
      </c>
      <c r="U56" s="388">
        <v>1</v>
      </c>
      <c r="V56" s="31"/>
      <c r="W56" s="31"/>
      <c r="X56" s="31"/>
      <c r="Y56" s="27">
        <v>7608702.7398000015</v>
      </c>
      <c r="Z56" s="27">
        <v>7608702.7398000015</v>
      </c>
      <c r="AA56" s="67"/>
      <c r="AB56" s="365"/>
      <c r="AC56" s="67"/>
      <c r="AD56" s="67"/>
      <c r="AE56" s="67"/>
      <c r="AF56" s="67"/>
      <c r="AG56" s="67"/>
      <c r="AH56" s="67">
        <v>7608702.7398000015</v>
      </c>
      <c r="AI56" s="67">
        <v>7608702.7398000015</v>
      </c>
      <c r="AJ56" s="175"/>
      <c r="AK56" s="89">
        <v>0</v>
      </c>
      <c r="AL56" s="89">
        <v>0</v>
      </c>
      <c r="AM56" s="89">
        <v>1521740.5479600003</v>
      </c>
      <c r="AN56" s="89">
        <v>2282610.8219400002</v>
      </c>
      <c r="AO56" s="89">
        <v>3043481.0959200007</v>
      </c>
      <c r="AP56" s="89">
        <v>760870.27398000017</v>
      </c>
      <c r="AQ56" s="89">
        <v>7608702.7398000015</v>
      </c>
      <c r="AR56" s="169"/>
      <c r="AS56" s="67">
        <v>0</v>
      </c>
      <c r="AT56" s="67">
        <v>0</v>
      </c>
      <c r="AU56" s="67">
        <v>0</v>
      </c>
      <c r="AV56" s="67">
        <v>0</v>
      </c>
      <c r="AW56" s="67">
        <v>0</v>
      </c>
      <c r="AX56" s="67">
        <v>0</v>
      </c>
      <c r="AY56" s="89">
        <v>0</v>
      </c>
      <c r="AZ56" s="169"/>
      <c r="BA56" s="67"/>
      <c r="BB56" s="67"/>
      <c r="BC56" s="67"/>
      <c r="BD56" s="67"/>
      <c r="BE56" s="67"/>
      <c r="BF56" s="67"/>
      <c r="BG56" s="89">
        <v>0</v>
      </c>
      <c r="BH56" s="169"/>
      <c r="BI56" s="67"/>
      <c r="BJ56" s="67"/>
      <c r="BK56" s="67"/>
      <c r="BL56" s="67"/>
      <c r="BM56" s="67"/>
      <c r="BN56" s="67"/>
      <c r="BO56" s="89">
        <v>0</v>
      </c>
      <c r="BP56" s="169"/>
      <c r="BQ56" s="67">
        <v>0</v>
      </c>
      <c r="BR56" s="67">
        <v>0</v>
      </c>
      <c r="BS56" s="67">
        <v>0</v>
      </c>
      <c r="BT56" s="67">
        <v>0</v>
      </c>
      <c r="BU56" s="67">
        <v>0</v>
      </c>
      <c r="BV56" s="67">
        <v>0</v>
      </c>
      <c r="BW56" s="89">
        <v>0</v>
      </c>
      <c r="BX56" s="169"/>
      <c r="BY56" s="67"/>
      <c r="BZ56" s="67"/>
      <c r="CA56" s="67"/>
      <c r="CB56" s="67"/>
      <c r="CC56" s="67"/>
      <c r="CD56" s="67"/>
      <c r="CE56" s="89">
        <v>0</v>
      </c>
      <c r="CF56" s="169"/>
      <c r="CG56" s="67">
        <v>0</v>
      </c>
      <c r="CH56" s="67">
        <v>0</v>
      </c>
      <c r="CI56" s="67">
        <v>1521740.5479600003</v>
      </c>
      <c r="CJ56" s="67">
        <v>2282610.8219400002</v>
      </c>
      <c r="CK56" s="67">
        <v>3043481.0959200007</v>
      </c>
      <c r="CL56" s="67">
        <v>760870.27398000017</v>
      </c>
      <c r="CM56" s="89">
        <v>7608702.7398000015</v>
      </c>
      <c r="CN56" s="169"/>
      <c r="CO56" s="501"/>
    </row>
    <row r="57" spans="1:95" s="288" customFormat="1" ht="30" hidden="1" customHeight="1" outlineLevel="1" x14ac:dyDescent="0.2">
      <c r="A57" s="150" t="s">
        <v>229</v>
      </c>
      <c r="B57" s="243" t="s">
        <v>355</v>
      </c>
      <c r="C57" s="284" t="s">
        <v>192</v>
      </c>
      <c r="D57" s="300"/>
      <c r="E57" s="243"/>
      <c r="F57" s="329"/>
      <c r="G57" s="329" t="s">
        <v>173</v>
      </c>
      <c r="H57" s="329" t="s">
        <v>173</v>
      </c>
      <c r="I57" s="329" t="s">
        <v>173</v>
      </c>
      <c r="J57" s="329" t="s">
        <v>173</v>
      </c>
      <c r="K57" s="329"/>
      <c r="L57" s="329"/>
      <c r="M57" s="160"/>
      <c r="N57" s="535"/>
      <c r="O57" s="535"/>
      <c r="P57" s="535"/>
      <c r="Q57" s="541"/>
      <c r="R57" s="538"/>
      <c r="S57" s="175"/>
      <c r="T57" s="49" t="s">
        <v>133</v>
      </c>
      <c r="U57" s="388">
        <v>1</v>
      </c>
      <c r="V57" s="31"/>
      <c r="W57" s="31"/>
      <c r="X57" s="31"/>
      <c r="Y57" s="27">
        <v>6385778.6715000002</v>
      </c>
      <c r="Z57" s="27">
        <v>6385778.6715000002</v>
      </c>
      <c r="AA57" s="67"/>
      <c r="AB57" s="365"/>
      <c r="AC57" s="67"/>
      <c r="AD57" s="67"/>
      <c r="AE57" s="67"/>
      <c r="AF57" s="67">
        <v>5968017.4600000009</v>
      </c>
      <c r="AG57" s="67"/>
      <c r="AH57" s="27">
        <v>417761.21149999928</v>
      </c>
      <c r="AI57" s="67">
        <v>6385778.6715000002</v>
      </c>
      <c r="AJ57" s="175"/>
      <c r="AK57" s="89">
        <v>0</v>
      </c>
      <c r="AL57" s="89">
        <v>0</v>
      </c>
      <c r="AM57" s="89">
        <v>0</v>
      </c>
      <c r="AN57" s="89">
        <v>2235022.5350250001</v>
      </c>
      <c r="AO57" s="89">
        <v>3192889.3357500001</v>
      </c>
      <c r="AP57" s="89">
        <v>957866.80072499998</v>
      </c>
      <c r="AQ57" s="89">
        <v>6385778.6715000002</v>
      </c>
      <c r="AR57" s="169"/>
      <c r="AS57" s="67">
        <v>0</v>
      </c>
      <c r="AT57" s="67">
        <v>0</v>
      </c>
      <c r="AU57" s="67">
        <v>0</v>
      </c>
      <c r="AV57" s="67">
        <v>0</v>
      </c>
      <c r="AW57" s="67">
        <v>0</v>
      </c>
      <c r="AX57" s="67">
        <v>0</v>
      </c>
      <c r="AY57" s="89">
        <v>0</v>
      </c>
      <c r="AZ57" s="169"/>
      <c r="BA57" s="67"/>
      <c r="BB57" s="67"/>
      <c r="BC57" s="67"/>
      <c r="BD57" s="67"/>
      <c r="BE57" s="67"/>
      <c r="BF57" s="67"/>
      <c r="BG57" s="89">
        <v>0</v>
      </c>
      <c r="BH57" s="169"/>
      <c r="BI57" s="67"/>
      <c r="BJ57" s="67"/>
      <c r="BK57" s="67"/>
      <c r="BL57" s="67"/>
      <c r="BM57" s="67"/>
      <c r="BN57" s="67"/>
      <c r="BO57" s="89">
        <v>0</v>
      </c>
      <c r="BP57" s="169"/>
      <c r="BQ57" s="67">
        <v>0</v>
      </c>
      <c r="BR57" s="67">
        <v>0</v>
      </c>
      <c r="BS57" s="67">
        <v>0</v>
      </c>
      <c r="BT57" s="67">
        <v>2088806.1696495393</v>
      </c>
      <c r="BU57" s="67">
        <v>2984008.8137850561</v>
      </c>
      <c r="BV57" s="67">
        <v>895202.64413551672</v>
      </c>
      <c r="BW57" s="89">
        <v>5968017.6275701122</v>
      </c>
      <c r="BX57" s="169"/>
      <c r="BY57" s="67"/>
      <c r="BZ57" s="67"/>
      <c r="CA57" s="67"/>
      <c r="CB57" s="67"/>
      <c r="CC57" s="67"/>
      <c r="CD57" s="67"/>
      <c r="CE57" s="89">
        <v>0</v>
      </c>
      <c r="CF57" s="169"/>
      <c r="CG57" s="67">
        <v>0</v>
      </c>
      <c r="CH57" s="67">
        <v>0</v>
      </c>
      <c r="CI57" s="67">
        <v>0</v>
      </c>
      <c r="CJ57" s="67">
        <v>146216.36537546077</v>
      </c>
      <c r="CK57" s="67">
        <v>208880.52196494394</v>
      </c>
      <c r="CL57" s="67">
        <v>62664.15658948318</v>
      </c>
      <c r="CM57" s="89">
        <v>417761.04392988788</v>
      </c>
      <c r="CN57" s="169"/>
      <c r="CO57" s="501"/>
    </row>
    <row r="58" spans="1:95" s="288" customFormat="1" ht="18.75" hidden="1" customHeight="1" outlineLevel="1" x14ac:dyDescent="0.2">
      <c r="A58" s="150" t="s">
        <v>189</v>
      </c>
      <c r="B58" s="243" t="s">
        <v>356</v>
      </c>
      <c r="C58" s="284" t="s">
        <v>192</v>
      </c>
      <c r="D58" s="300"/>
      <c r="E58" s="243"/>
      <c r="F58" s="329"/>
      <c r="G58" s="329" t="s">
        <v>173</v>
      </c>
      <c r="H58" s="329" t="s">
        <v>173</v>
      </c>
      <c r="I58" s="329" t="s">
        <v>173</v>
      </c>
      <c r="J58" s="329" t="s">
        <v>173</v>
      </c>
      <c r="K58" s="329"/>
      <c r="L58" s="329"/>
      <c r="M58" s="160"/>
      <c r="N58" s="536"/>
      <c r="O58" s="536"/>
      <c r="P58" s="536"/>
      <c r="Q58" s="542"/>
      <c r="R58" s="539"/>
      <c r="S58" s="175"/>
      <c r="T58" s="49" t="s">
        <v>133</v>
      </c>
      <c r="U58" s="388">
        <v>1</v>
      </c>
      <c r="V58" s="31"/>
      <c r="W58" s="31"/>
      <c r="X58" s="31"/>
      <c r="Y58" s="27">
        <v>4091779.1997000002</v>
      </c>
      <c r="Z58" s="27">
        <v>4091779.1997000002</v>
      </c>
      <c r="AA58" s="339"/>
      <c r="AB58" s="365"/>
      <c r="AC58" s="67"/>
      <c r="AD58" s="67"/>
      <c r="AE58" s="67"/>
      <c r="AF58" s="67">
        <v>3824093.71</v>
      </c>
      <c r="AG58" s="67"/>
      <c r="AH58" s="67">
        <v>267686.48970000027</v>
      </c>
      <c r="AI58" s="67">
        <v>4091780.1997000002</v>
      </c>
      <c r="AJ58" s="175"/>
      <c r="AK58" s="89">
        <v>0</v>
      </c>
      <c r="AL58" s="89">
        <v>0</v>
      </c>
      <c r="AM58" s="89">
        <v>1227534.0599100001</v>
      </c>
      <c r="AN58" s="89">
        <v>2045890.0998500001</v>
      </c>
      <c r="AO58" s="89">
        <v>818356.03994000005</v>
      </c>
      <c r="AP58" s="89">
        <v>0</v>
      </c>
      <c r="AQ58" s="89">
        <v>4091780.1997000002</v>
      </c>
      <c r="AR58" s="169"/>
      <c r="AS58" s="67">
        <v>0</v>
      </c>
      <c r="AT58" s="67">
        <v>0</v>
      </c>
      <c r="AU58" s="67">
        <v>0</v>
      </c>
      <c r="AV58" s="67">
        <v>0</v>
      </c>
      <c r="AW58" s="67">
        <v>0</v>
      </c>
      <c r="AX58" s="67">
        <v>0</v>
      </c>
      <c r="AY58" s="89">
        <v>0</v>
      </c>
      <c r="AZ58" s="169"/>
      <c r="BA58" s="67"/>
      <c r="BB58" s="67"/>
      <c r="BC58" s="67"/>
      <c r="BD58" s="67"/>
      <c r="BE58" s="67"/>
      <c r="BF58" s="67"/>
      <c r="BG58" s="89">
        <v>0</v>
      </c>
      <c r="BH58" s="169"/>
      <c r="BI58" s="67"/>
      <c r="BJ58" s="67"/>
      <c r="BK58" s="67"/>
      <c r="BL58" s="67"/>
      <c r="BM58" s="67"/>
      <c r="BN58" s="67"/>
      <c r="BO58" s="89">
        <v>0</v>
      </c>
      <c r="BP58" s="169"/>
      <c r="BQ58" s="67">
        <v>0</v>
      </c>
      <c r="BR58" s="67">
        <v>0</v>
      </c>
      <c r="BS58" s="67">
        <v>1147228.2559906624</v>
      </c>
      <c r="BT58" s="67">
        <v>1912047.0933177704</v>
      </c>
      <c r="BU58" s="67">
        <v>764818.83732710814</v>
      </c>
      <c r="BV58" s="67">
        <v>0</v>
      </c>
      <c r="BW58" s="89">
        <v>3824094.1866355413</v>
      </c>
      <c r="BX58" s="169"/>
      <c r="BY58" s="67"/>
      <c r="BZ58" s="67"/>
      <c r="CA58" s="67"/>
      <c r="CB58" s="67"/>
      <c r="CC58" s="67"/>
      <c r="CD58" s="67"/>
      <c r="CE58" s="89">
        <v>0</v>
      </c>
      <c r="CF58" s="169"/>
      <c r="CG58" s="67">
        <v>0</v>
      </c>
      <c r="CH58" s="67">
        <v>0</v>
      </c>
      <c r="CI58" s="67">
        <v>80305.803919337864</v>
      </c>
      <c r="CJ58" s="67">
        <v>133843.00653222977</v>
      </c>
      <c r="CK58" s="67">
        <v>53537.20261289191</v>
      </c>
      <c r="CL58" s="67">
        <v>0</v>
      </c>
      <c r="CM58" s="89">
        <v>267686.01306445955</v>
      </c>
      <c r="CN58" s="169"/>
      <c r="CO58" s="501"/>
    </row>
    <row r="59" spans="1:95" s="288" customFormat="1" ht="30" hidden="1" customHeight="1" outlineLevel="1" x14ac:dyDescent="0.2">
      <c r="A59" s="150" t="s">
        <v>230</v>
      </c>
      <c r="B59" s="243" t="s">
        <v>357</v>
      </c>
      <c r="C59" s="284" t="s">
        <v>192</v>
      </c>
      <c r="D59" s="300"/>
      <c r="E59" s="243"/>
      <c r="F59" s="329"/>
      <c r="G59" s="329" t="s">
        <v>173</v>
      </c>
      <c r="H59" s="329" t="s">
        <v>173</v>
      </c>
      <c r="I59" s="329" t="s">
        <v>173</v>
      </c>
      <c r="J59" s="329" t="s">
        <v>173</v>
      </c>
      <c r="K59" s="329"/>
      <c r="L59" s="155"/>
      <c r="M59" s="160"/>
      <c r="N59" s="330" t="s">
        <v>29</v>
      </c>
      <c r="O59" s="330" t="s">
        <v>14</v>
      </c>
      <c r="P59" s="35" t="s">
        <v>94</v>
      </c>
      <c r="Q59" s="182">
        <v>0</v>
      </c>
      <c r="R59" s="331" t="s">
        <v>175</v>
      </c>
      <c r="S59" s="175"/>
      <c r="T59" s="49" t="s">
        <v>133</v>
      </c>
      <c r="U59" s="388">
        <v>1</v>
      </c>
      <c r="V59" s="31"/>
      <c r="W59" s="31"/>
      <c r="X59" s="31"/>
      <c r="Y59" s="27">
        <v>1868280.8937000004</v>
      </c>
      <c r="Z59" s="67">
        <v>1868280.8937000004</v>
      </c>
      <c r="AA59" s="340"/>
      <c r="AB59" s="365"/>
      <c r="AC59" s="67"/>
      <c r="AD59" s="67"/>
      <c r="AE59" s="67"/>
      <c r="AF59" s="67"/>
      <c r="AG59" s="67"/>
      <c r="AH59" s="67">
        <v>1868280.8937000004</v>
      </c>
      <c r="AI59" s="67">
        <v>1868280.8937000004</v>
      </c>
      <c r="AJ59" s="175"/>
      <c r="AK59" s="89">
        <v>0</v>
      </c>
      <c r="AL59" s="89">
        <v>0</v>
      </c>
      <c r="AM59" s="89">
        <v>560484.26811000018</v>
      </c>
      <c r="AN59" s="89">
        <v>1307796.6255900001</v>
      </c>
      <c r="AO59" s="89">
        <v>0</v>
      </c>
      <c r="AP59" s="89">
        <v>0</v>
      </c>
      <c r="AQ59" s="89">
        <v>1868280.8937000004</v>
      </c>
      <c r="AR59" s="169"/>
      <c r="AS59" s="67">
        <v>0</v>
      </c>
      <c r="AT59" s="67">
        <v>0</v>
      </c>
      <c r="AU59" s="67">
        <v>0</v>
      </c>
      <c r="AV59" s="67">
        <v>0</v>
      </c>
      <c r="AW59" s="67">
        <v>0</v>
      </c>
      <c r="AX59" s="67">
        <v>0</v>
      </c>
      <c r="AY59" s="89">
        <v>0</v>
      </c>
      <c r="AZ59" s="169"/>
      <c r="BA59" s="67"/>
      <c r="BB59" s="67"/>
      <c r="BC59" s="67"/>
      <c r="BD59" s="67"/>
      <c r="BE59" s="67"/>
      <c r="BF59" s="67"/>
      <c r="BG59" s="89">
        <v>0</v>
      </c>
      <c r="BH59" s="169"/>
      <c r="BI59" s="67"/>
      <c r="BJ59" s="67"/>
      <c r="BK59" s="67"/>
      <c r="BL59" s="67"/>
      <c r="BM59" s="67"/>
      <c r="BN59" s="67"/>
      <c r="BO59" s="89">
        <v>0</v>
      </c>
      <c r="BP59" s="169"/>
      <c r="BQ59" s="67">
        <v>0</v>
      </c>
      <c r="BR59" s="67">
        <v>0</v>
      </c>
      <c r="BS59" s="67">
        <v>0</v>
      </c>
      <c r="BT59" s="67">
        <v>0</v>
      </c>
      <c r="BU59" s="67">
        <v>0</v>
      </c>
      <c r="BV59" s="67">
        <v>0</v>
      </c>
      <c r="BW59" s="89">
        <v>0</v>
      </c>
      <c r="BX59" s="169"/>
      <c r="BY59" s="67"/>
      <c r="BZ59" s="67"/>
      <c r="CA59" s="67"/>
      <c r="CB59" s="67"/>
      <c r="CC59" s="67"/>
      <c r="CD59" s="67"/>
      <c r="CE59" s="89">
        <v>0</v>
      </c>
      <c r="CF59" s="169"/>
      <c r="CG59" s="67">
        <v>0</v>
      </c>
      <c r="CH59" s="67">
        <v>0</v>
      </c>
      <c r="CI59" s="67">
        <v>560484.26811000018</v>
      </c>
      <c r="CJ59" s="67">
        <v>1307796.6255900001</v>
      </c>
      <c r="CK59" s="67">
        <v>0</v>
      </c>
      <c r="CL59" s="67">
        <v>0</v>
      </c>
      <c r="CM59" s="89">
        <v>1868280.8937000004</v>
      </c>
      <c r="CN59" s="169"/>
      <c r="CO59" s="501"/>
    </row>
    <row r="60" spans="1:95" s="288" customFormat="1" ht="27" hidden="1" outlineLevel="1" x14ac:dyDescent="0.2">
      <c r="A60" s="150" t="s">
        <v>258</v>
      </c>
      <c r="B60" s="243" t="s">
        <v>187</v>
      </c>
      <c r="C60" s="284" t="s">
        <v>193</v>
      </c>
      <c r="D60" s="300" t="s">
        <v>20</v>
      </c>
      <c r="E60" s="243"/>
      <c r="F60" s="329" t="s">
        <v>173</v>
      </c>
      <c r="G60" s="329" t="s">
        <v>173</v>
      </c>
      <c r="H60" s="329" t="s">
        <v>173</v>
      </c>
      <c r="I60" s="329" t="s">
        <v>173</v>
      </c>
      <c r="J60" s="329" t="s">
        <v>173</v>
      </c>
      <c r="K60" s="329"/>
      <c r="L60" s="155"/>
      <c r="M60" s="160"/>
      <c r="N60" s="330" t="s">
        <v>105</v>
      </c>
      <c r="O60" s="330" t="s">
        <v>14</v>
      </c>
      <c r="P60" s="35" t="s">
        <v>95</v>
      </c>
      <c r="Q60" s="182">
        <v>7</v>
      </c>
      <c r="R60" s="331" t="s">
        <v>176</v>
      </c>
      <c r="S60" s="175"/>
      <c r="T60" s="49" t="s">
        <v>113</v>
      </c>
      <c r="U60" s="384">
        <v>0.08</v>
      </c>
      <c r="V60" s="31"/>
      <c r="W60" s="31"/>
      <c r="X60" s="31"/>
      <c r="Y60" s="27">
        <v>1596363.3203760001</v>
      </c>
      <c r="Z60" s="67">
        <v>1596363.3203760001</v>
      </c>
      <c r="AA60" s="340"/>
      <c r="AB60" s="365"/>
      <c r="AC60" s="67">
        <v>355614.34628102317</v>
      </c>
      <c r="AD60" s="339"/>
      <c r="AE60" s="339"/>
      <c r="AF60" s="339"/>
      <c r="AG60" s="339"/>
      <c r="AH60" s="67">
        <v>1240747.9740949769</v>
      </c>
      <c r="AI60" s="67">
        <v>1596362.3203760001</v>
      </c>
      <c r="AJ60" s="175"/>
      <c r="AK60" s="89">
        <v>159636.23203760001</v>
      </c>
      <c r="AL60" s="89">
        <v>159636.23203760001</v>
      </c>
      <c r="AM60" s="89">
        <v>319272.46407520003</v>
      </c>
      <c r="AN60" s="89">
        <v>399090.58009400003</v>
      </c>
      <c r="AO60" s="89">
        <v>399090.58009400003</v>
      </c>
      <c r="AP60" s="89">
        <v>159636.23203760001</v>
      </c>
      <c r="AQ60" s="89">
        <v>1596362.3203760004</v>
      </c>
      <c r="AR60" s="169"/>
      <c r="AS60" s="67">
        <v>35561.484860305034</v>
      </c>
      <c r="AT60" s="67">
        <v>35561.484860305034</v>
      </c>
      <c r="AU60" s="67">
        <v>71122.969720610068</v>
      </c>
      <c r="AV60" s="67">
        <v>88903.712150762585</v>
      </c>
      <c r="AW60" s="67">
        <v>88903.712150762585</v>
      </c>
      <c r="AX60" s="67">
        <v>35561.484860305034</v>
      </c>
      <c r="AY60" s="89">
        <v>355614.84860305034</v>
      </c>
      <c r="AZ60" s="169"/>
      <c r="BA60" s="67"/>
      <c r="BB60" s="67"/>
      <c r="BC60" s="67"/>
      <c r="BD60" s="67"/>
      <c r="BE60" s="67"/>
      <c r="BF60" s="67"/>
      <c r="BG60" s="89">
        <v>0</v>
      </c>
      <c r="BH60" s="169"/>
      <c r="BI60" s="67"/>
      <c r="BJ60" s="67"/>
      <c r="BK60" s="67"/>
      <c r="BL60" s="67"/>
      <c r="BM60" s="67"/>
      <c r="BN60" s="67"/>
      <c r="BO60" s="89">
        <v>0</v>
      </c>
      <c r="BP60" s="169"/>
      <c r="BQ60" s="67">
        <v>0</v>
      </c>
      <c r="BR60" s="67">
        <v>0</v>
      </c>
      <c r="BS60" s="67">
        <v>0</v>
      </c>
      <c r="BT60" s="67">
        <v>0</v>
      </c>
      <c r="BU60" s="67">
        <v>0</v>
      </c>
      <c r="BV60" s="67">
        <v>0</v>
      </c>
      <c r="BW60" s="89">
        <v>0</v>
      </c>
      <c r="BX60" s="169"/>
      <c r="BY60" s="67"/>
      <c r="BZ60" s="67"/>
      <c r="CA60" s="67"/>
      <c r="CB60" s="67"/>
      <c r="CC60" s="67"/>
      <c r="CD60" s="67"/>
      <c r="CE60" s="89">
        <v>0</v>
      </c>
      <c r="CF60" s="169"/>
      <c r="CG60" s="67">
        <v>124074.74717729498</v>
      </c>
      <c r="CH60" s="67">
        <v>124074.74717729498</v>
      </c>
      <c r="CI60" s="67">
        <v>248149.49435458996</v>
      </c>
      <c r="CJ60" s="67">
        <v>310186.86794323742</v>
      </c>
      <c r="CK60" s="67">
        <v>310186.86794323742</v>
      </c>
      <c r="CL60" s="67">
        <v>124074.74717729498</v>
      </c>
      <c r="CM60" s="89">
        <v>1240747.4717729497</v>
      </c>
      <c r="CN60" s="169"/>
      <c r="CO60" s="501"/>
    </row>
    <row r="61" spans="1:95" s="90" customFormat="1" ht="31.5" hidden="1" customHeight="1" outlineLevel="1" x14ac:dyDescent="0.2">
      <c r="A61" s="299" t="s">
        <v>259</v>
      </c>
      <c r="B61" s="144" t="s">
        <v>236</v>
      </c>
      <c r="C61" s="252"/>
      <c r="D61" s="252"/>
      <c r="E61" s="121"/>
      <c r="F61" s="137"/>
      <c r="G61" s="137"/>
      <c r="H61" s="137"/>
      <c r="I61" s="137" t="s">
        <v>173</v>
      </c>
      <c r="J61" s="137" t="s">
        <v>173</v>
      </c>
      <c r="K61" s="137" t="s">
        <v>173</v>
      </c>
      <c r="L61" s="122"/>
      <c r="M61" s="152"/>
      <c r="N61" s="123"/>
      <c r="O61" s="123"/>
      <c r="P61" s="124"/>
      <c r="Q61" s="229"/>
      <c r="R61" s="124"/>
      <c r="S61" s="175"/>
      <c r="T61" s="125"/>
      <c r="U61" s="387"/>
      <c r="V61" s="126"/>
      <c r="W61" s="126"/>
      <c r="X61" s="126"/>
      <c r="Y61" s="127"/>
      <c r="Z61" s="128">
        <v>14882687.637048</v>
      </c>
      <c r="AA61" s="128"/>
      <c r="AB61" s="365"/>
      <c r="AC61" s="128">
        <v>245581.9554070133</v>
      </c>
      <c r="AD61" s="128">
        <v>0</v>
      </c>
      <c r="AE61" s="128">
        <v>0</v>
      </c>
      <c r="AF61" s="128">
        <v>0</v>
      </c>
      <c r="AG61" s="128">
        <v>0</v>
      </c>
      <c r="AH61" s="128">
        <v>14637105.681640988</v>
      </c>
      <c r="AI61" s="128">
        <v>14882687.637048</v>
      </c>
      <c r="AJ61" s="174"/>
      <c r="AK61" s="128">
        <v>110242.13064480001</v>
      </c>
      <c r="AL61" s="128">
        <v>55121.065322400005</v>
      </c>
      <c r="AM61" s="128">
        <v>1543389.8290272004</v>
      </c>
      <c r="AN61" s="128">
        <v>4464806.2911144001</v>
      </c>
      <c r="AO61" s="128">
        <v>5732590.7935296018</v>
      </c>
      <c r="AP61" s="128">
        <v>2976537.5274096001</v>
      </c>
      <c r="AQ61" s="128">
        <v>14882687.637048</v>
      </c>
      <c r="AR61" s="169"/>
      <c r="AS61" s="128">
        <v>24558.206826621841</v>
      </c>
      <c r="AT61" s="128">
        <v>12279.103413310921</v>
      </c>
      <c r="AU61" s="128">
        <v>36837.310239932754</v>
      </c>
      <c r="AV61" s="128">
        <v>73674.620479865509</v>
      </c>
      <c r="AW61" s="128">
        <v>49116.413653243682</v>
      </c>
      <c r="AX61" s="128">
        <v>49116.413653243682</v>
      </c>
      <c r="AY61" s="128">
        <v>245582.06826621841</v>
      </c>
      <c r="AZ61" s="169"/>
      <c r="BA61" s="128">
        <v>0</v>
      </c>
      <c r="BB61" s="128">
        <v>0</v>
      </c>
      <c r="BC61" s="128">
        <v>0</v>
      </c>
      <c r="BD61" s="128">
        <v>0</v>
      </c>
      <c r="BE61" s="128">
        <v>0</v>
      </c>
      <c r="BF61" s="128">
        <v>0</v>
      </c>
      <c r="BG61" s="128">
        <v>0</v>
      </c>
      <c r="BH61" s="169"/>
      <c r="BI61" s="128">
        <v>0</v>
      </c>
      <c r="BJ61" s="128">
        <v>0</v>
      </c>
      <c r="BK61" s="128">
        <v>0</v>
      </c>
      <c r="BL61" s="128">
        <v>0</v>
      </c>
      <c r="BM61" s="128">
        <v>0</v>
      </c>
      <c r="BN61" s="128">
        <v>0</v>
      </c>
      <c r="BO61" s="128">
        <v>0</v>
      </c>
      <c r="BP61" s="169"/>
      <c r="BQ61" s="128">
        <v>0</v>
      </c>
      <c r="BR61" s="128">
        <v>0</v>
      </c>
      <c r="BS61" s="128">
        <v>0</v>
      </c>
      <c r="BT61" s="128">
        <v>0</v>
      </c>
      <c r="BU61" s="128">
        <v>0</v>
      </c>
      <c r="BV61" s="128">
        <v>0</v>
      </c>
      <c r="BW61" s="128">
        <v>0</v>
      </c>
      <c r="BX61" s="169"/>
      <c r="BY61" s="128">
        <v>0</v>
      </c>
      <c r="BZ61" s="128">
        <v>0</v>
      </c>
      <c r="CA61" s="128">
        <v>0</v>
      </c>
      <c r="CB61" s="128">
        <v>0</v>
      </c>
      <c r="CC61" s="128">
        <v>0</v>
      </c>
      <c r="CD61" s="128">
        <v>0</v>
      </c>
      <c r="CE61" s="128">
        <v>0</v>
      </c>
      <c r="CF61" s="169"/>
      <c r="CG61" s="128">
        <v>85683.923818178169</v>
      </c>
      <c r="CH61" s="128">
        <v>42841.961909089085</v>
      </c>
      <c r="CI61" s="128">
        <v>1506552.5187872676</v>
      </c>
      <c r="CJ61" s="128">
        <v>4391131.6706345342</v>
      </c>
      <c r="CK61" s="128">
        <v>5683474.3798763575</v>
      </c>
      <c r="CL61" s="128">
        <v>2927421.1137563568</v>
      </c>
      <c r="CM61" s="128">
        <v>14637105.568781782</v>
      </c>
      <c r="CN61" s="169"/>
      <c r="CO61" s="501"/>
    </row>
    <row r="62" spans="1:95" s="288" customFormat="1" hidden="1" outlineLevel="1" x14ac:dyDescent="0.2">
      <c r="A62" s="150" t="s">
        <v>190</v>
      </c>
      <c r="B62" s="243" t="s">
        <v>232</v>
      </c>
      <c r="C62" s="284" t="s">
        <v>192</v>
      </c>
      <c r="D62" s="300"/>
      <c r="E62" s="243"/>
      <c r="F62" s="329"/>
      <c r="G62" s="329"/>
      <c r="H62" s="329"/>
      <c r="I62" s="329" t="s">
        <v>173</v>
      </c>
      <c r="J62" s="329" t="s">
        <v>173</v>
      </c>
      <c r="K62" s="329" t="s">
        <v>173</v>
      </c>
      <c r="L62" s="155"/>
      <c r="M62" s="160"/>
      <c r="N62" s="534" t="s">
        <v>29</v>
      </c>
      <c r="O62" s="534" t="s">
        <v>14</v>
      </c>
      <c r="P62" s="534" t="s">
        <v>94</v>
      </c>
      <c r="Q62" s="540">
        <v>3</v>
      </c>
      <c r="R62" s="549" t="s">
        <v>175</v>
      </c>
      <c r="S62" s="175"/>
      <c r="T62" s="49" t="s">
        <v>133</v>
      </c>
      <c r="U62" s="388">
        <v>1</v>
      </c>
      <c r="V62" s="31"/>
      <c r="W62" s="31"/>
      <c r="X62" s="31"/>
      <c r="Y62" s="27">
        <v>3652502.7051000004</v>
      </c>
      <c r="Z62" s="67">
        <v>3652502.7051000004</v>
      </c>
      <c r="AA62" s="340"/>
      <c r="AB62" s="365"/>
      <c r="AC62" s="67"/>
      <c r="AD62" s="67"/>
      <c r="AE62" s="67"/>
      <c r="AF62" s="67"/>
      <c r="AG62" s="67"/>
      <c r="AH62" s="27">
        <v>3652502.7051000004</v>
      </c>
      <c r="AI62" s="67">
        <v>3652502.7051000004</v>
      </c>
      <c r="AJ62" s="175"/>
      <c r="AK62" s="89">
        <v>0</v>
      </c>
      <c r="AL62" s="89">
        <v>0</v>
      </c>
      <c r="AM62" s="89">
        <v>365250.27051000006</v>
      </c>
      <c r="AN62" s="89">
        <v>1095750.8115300001</v>
      </c>
      <c r="AO62" s="89">
        <v>1461001.0820400002</v>
      </c>
      <c r="AP62" s="89">
        <v>730500.54102000012</v>
      </c>
      <c r="AQ62" s="89">
        <v>3652502.7051000008</v>
      </c>
      <c r="AR62" s="169"/>
      <c r="AS62" s="67">
        <v>0</v>
      </c>
      <c r="AT62" s="67">
        <v>0</v>
      </c>
      <c r="AU62" s="67">
        <v>0</v>
      </c>
      <c r="AV62" s="67">
        <v>0</v>
      </c>
      <c r="AW62" s="67">
        <v>0</v>
      </c>
      <c r="AX62" s="67">
        <v>0</v>
      </c>
      <c r="AY62" s="89">
        <v>0</v>
      </c>
      <c r="AZ62" s="169"/>
      <c r="BA62" s="67"/>
      <c r="BB62" s="67"/>
      <c r="BC62" s="67"/>
      <c r="BD62" s="67"/>
      <c r="BE62" s="67"/>
      <c r="BF62" s="67"/>
      <c r="BG62" s="89">
        <v>0</v>
      </c>
      <c r="BH62" s="169"/>
      <c r="BI62" s="67"/>
      <c r="BJ62" s="67"/>
      <c r="BK62" s="67"/>
      <c r="BL62" s="67"/>
      <c r="BM62" s="67"/>
      <c r="BN62" s="67"/>
      <c r="BO62" s="89">
        <v>0</v>
      </c>
      <c r="BP62" s="169"/>
      <c r="BQ62" s="67"/>
      <c r="BR62" s="67"/>
      <c r="BS62" s="67"/>
      <c r="BT62" s="67"/>
      <c r="BU62" s="67"/>
      <c r="BV62" s="67"/>
      <c r="BW62" s="89">
        <v>0</v>
      </c>
      <c r="BX62" s="169"/>
      <c r="BY62" s="67"/>
      <c r="BZ62" s="67"/>
      <c r="CA62" s="67"/>
      <c r="CB62" s="67"/>
      <c r="CC62" s="67"/>
      <c r="CD62" s="67"/>
      <c r="CE62" s="89">
        <v>0</v>
      </c>
      <c r="CF62" s="169"/>
      <c r="CG62" s="67">
        <v>0</v>
      </c>
      <c r="CH62" s="67">
        <v>0</v>
      </c>
      <c r="CI62" s="67">
        <v>365250.27051000006</v>
      </c>
      <c r="CJ62" s="67">
        <v>1095750.8115300001</v>
      </c>
      <c r="CK62" s="67">
        <v>1461001.0820400002</v>
      </c>
      <c r="CL62" s="67">
        <v>730500.54102000012</v>
      </c>
      <c r="CM62" s="89">
        <v>3652502.7051000008</v>
      </c>
      <c r="CN62" s="169"/>
      <c r="CO62" s="501"/>
    </row>
    <row r="63" spans="1:95" s="288" customFormat="1" hidden="1" outlineLevel="1" x14ac:dyDescent="0.2">
      <c r="A63" s="150" t="s">
        <v>260</v>
      </c>
      <c r="B63" s="243" t="s">
        <v>233</v>
      </c>
      <c r="C63" s="284" t="s">
        <v>192</v>
      </c>
      <c r="D63" s="300"/>
      <c r="E63" s="243"/>
      <c r="F63" s="329"/>
      <c r="G63" s="329"/>
      <c r="H63" s="329"/>
      <c r="I63" s="329"/>
      <c r="J63" s="329"/>
      <c r="K63" s="329"/>
      <c r="L63" s="155"/>
      <c r="M63" s="160"/>
      <c r="N63" s="536"/>
      <c r="O63" s="536"/>
      <c r="P63" s="536"/>
      <c r="Q63" s="542"/>
      <c r="R63" s="550"/>
      <c r="S63" s="175"/>
      <c r="T63" s="49" t="s">
        <v>133</v>
      </c>
      <c r="U63" s="388">
        <v>1</v>
      </c>
      <c r="V63" s="31"/>
      <c r="W63" s="31"/>
      <c r="X63" s="31"/>
      <c r="Y63" s="27">
        <v>10127763.625500001</v>
      </c>
      <c r="Z63" s="67">
        <v>10127763.625500001</v>
      </c>
      <c r="AA63" s="340"/>
      <c r="AB63" s="365"/>
      <c r="AC63" s="67"/>
      <c r="AD63" s="67"/>
      <c r="AE63" s="67"/>
      <c r="AF63" s="67"/>
      <c r="AG63" s="67"/>
      <c r="AH63" s="27">
        <v>10127763.625500001</v>
      </c>
      <c r="AI63" s="67">
        <v>10127763.625500001</v>
      </c>
      <c r="AJ63" s="175"/>
      <c r="AK63" s="89">
        <v>0</v>
      </c>
      <c r="AL63" s="89">
        <v>0</v>
      </c>
      <c r="AM63" s="89">
        <v>1012776.3625500002</v>
      </c>
      <c r="AN63" s="89">
        <v>3038329.0876500001</v>
      </c>
      <c r="AO63" s="89">
        <v>4051105.4502000008</v>
      </c>
      <c r="AP63" s="89">
        <v>2025552.7251000002</v>
      </c>
      <c r="AQ63" s="89">
        <v>10127763.625500001</v>
      </c>
      <c r="AR63" s="169"/>
      <c r="AS63" s="67">
        <v>0</v>
      </c>
      <c r="AT63" s="67">
        <v>0</v>
      </c>
      <c r="AU63" s="67">
        <v>0</v>
      </c>
      <c r="AV63" s="67">
        <v>0</v>
      </c>
      <c r="AW63" s="67">
        <v>0</v>
      </c>
      <c r="AX63" s="67">
        <v>0</v>
      </c>
      <c r="AY63" s="89">
        <v>0</v>
      </c>
      <c r="AZ63" s="169"/>
      <c r="BA63" s="67"/>
      <c r="BB63" s="67"/>
      <c r="BC63" s="67"/>
      <c r="BD63" s="67"/>
      <c r="BE63" s="67"/>
      <c r="BF63" s="67"/>
      <c r="BG63" s="89">
        <v>0</v>
      </c>
      <c r="BH63" s="169"/>
      <c r="BI63" s="67"/>
      <c r="BJ63" s="67"/>
      <c r="BK63" s="67"/>
      <c r="BL63" s="67"/>
      <c r="BM63" s="67"/>
      <c r="BN63" s="67"/>
      <c r="BO63" s="89">
        <v>0</v>
      </c>
      <c r="BP63" s="169"/>
      <c r="BQ63" s="67"/>
      <c r="BR63" s="67"/>
      <c r="BS63" s="67"/>
      <c r="BT63" s="67"/>
      <c r="BU63" s="67"/>
      <c r="BV63" s="67"/>
      <c r="BW63" s="89">
        <v>0</v>
      </c>
      <c r="BX63" s="169"/>
      <c r="BY63" s="67"/>
      <c r="BZ63" s="67"/>
      <c r="CA63" s="67"/>
      <c r="CB63" s="67"/>
      <c r="CC63" s="67"/>
      <c r="CD63" s="67"/>
      <c r="CE63" s="89">
        <v>0</v>
      </c>
      <c r="CF63" s="169"/>
      <c r="CG63" s="67">
        <v>0</v>
      </c>
      <c r="CH63" s="67">
        <v>0</v>
      </c>
      <c r="CI63" s="67">
        <v>1012776.3625500002</v>
      </c>
      <c r="CJ63" s="67">
        <v>3038329.0876500001</v>
      </c>
      <c r="CK63" s="67">
        <v>4051105.4502000008</v>
      </c>
      <c r="CL63" s="67">
        <v>2025552.7251000002</v>
      </c>
      <c r="CM63" s="89">
        <v>10127763.625500001</v>
      </c>
      <c r="CN63" s="169"/>
      <c r="CO63" s="501"/>
    </row>
    <row r="64" spans="1:95" s="288" customFormat="1" ht="14.25" hidden="1" customHeight="1" outlineLevel="1" x14ac:dyDescent="0.2">
      <c r="A64" s="150" t="s">
        <v>261</v>
      </c>
      <c r="B64" s="243" t="s">
        <v>187</v>
      </c>
      <c r="C64" s="284" t="s">
        <v>193</v>
      </c>
      <c r="D64" s="300" t="s">
        <v>20</v>
      </c>
      <c r="E64" s="243"/>
      <c r="F64" s="329"/>
      <c r="G64" s="329"/>
      <c r="H64" s="329"/>
      <c r="I64" s="329" t="s">
        <v>173</v>
      </c>
      <c r="J64" s="329" t="s">
        <v>173</v>
      </c>
      <c r="K64" s="329" t="s">
        <v>173</v>
      </c>
      <c r="L64" s="155"/>
      <c r="M64" s="160"/>
      <c r="N64" s="330" t="s">
        <v>105</v>
      </c>
      <c r="O64" s="330" t="s">
        <v>14</v>
      </c>
      <c r="P64" s="35" t="s">
        <v>95</v>
      </c>
      <c r="Q64" s="182">
        <v>8</v>
      </c>
      <c r="R64" s="331" t="s">
        <v>176</v>
      </c>
      <c r="S64" s="175"/>
      <c r="T64" s="49" t="s">
        <v>113</v>
      </c>
      <c r="U64" s="384">
        <v>0.08</v>
      </c>
      <c r="V64" s="31"/>
      <c r="W64" s="31"/>
      <c r="X64" s="31"/>
      <c r="Y64" s="27">
        <v>1102421.306448</v>
      </c>
      <c r="Z64" s="67">
        <v>1102421.306448</v>
      </c>
      <c r="AA64" s="340"/>
      <c r="AB64" s="365"/>
      <c r="AC64" s="67">
        <v>245581.9554070133</v>
      </c>
      <c r="AD64" s="67"/>
      <c r="AE64" s="67"/>
      <c r="AF64" s="67"/>
      <c r="AG64" s="67"/>
      <c r="AH64" s="67">
        <v>856839.35104098672</v>
      </c>
      <c r="AI64" s="67">
        <v>1102421.306448</v>
      </c>
      <c r="AJ64" s="175"/>
      <c r="AK64" s="89">
        <v>110242.13064480001</v>
      </c>
      <c r="AL64" s="89">
        <v>55121.065322400005</v>
      </c>
      <c r="AM64" s="89">
        <v>165363.19596720001</v>
      </c>
      <c r="AN64" s="89">
        <v>330726.39193440002</v>
      </c>
      <c r="AO64" s="89">
        <v>220484.26128960002</v>
      </c>
      <c r="AP64" s="89">
        <v>220484.26128960002</v>
      </c>
      <c r="AQ64" s="89">
        <v>1102421.306448</v>
      </c>
      <c r="AR64" s="169"/>
      <c r="AS64" s="67">
        <v>24558.206826621841</v>
      </c>
      <c r="AT64" s="67">
        <v>12279.103413310921</v>
      </c>
      <c r="AU64" s="67">
        <v>36837.310239932754</v>
      </c>
      <c r="AV64" s="67">
        <v>73674.620479865509</v>
      </c>
      <c r="AW64" s="67">
        <v>49116.413653243682</v>
      </c>
      <c r="AX64" s="67">
        <v>49116.413653243682</v>
      </c>
      <c r="AY64" s="89">
        <v>245582.06826621841</v>
      </c>
      <c r="AZ64" s="169"/>
      <c r="BA64" s="67"/>
      <c r="BB64" s="67"/>
      <c r="BC64" s="67"/>
      <c r="BD64" s="67"/>
      <c r="BE64" s="67"/>
      <c r="BF64" s="67"/>
      <c r="BG64" s="89">
        <v>0</v>
      </c>
      <c r="BH64" s="169"/>
      <c r="BI64" s="67"/>
      <c r="BJ64" s="67"/>
      <c r="BK64" s="67"/>
      <c r="BL64" s="67"/>
      <c r="BM64" s="67"/>
      <c r="BN64" s="67"/>
      <c r="BO64" s="89">
        <v>0</v>
      </c>
      <c r="BP64" s="169"/>
      <c r="BQ64" s="67"/>
      <c r="BR64" s="67"/>
      <c r="BS64" s="67"/>
      <c r="BT64" s="67"/>
      <c r="BU64" s="67"/>
      <c r="BV64" s="67"/>
      <c r="BW64" s="89">
        <v>0</v>
      </c>
      <c r="BX64" s="169"/>
      <c r="BY64" s="67"/>
      <c r="BZ64" s="67"/>
      <c r="CA64" s="67"/>
      <c r="CB64" s="67"/>
      <c r="CC64" s="67"/>
      <c r="CD64" s="67"/>
      <c r="CE64" s="89">
        <v>0</v>
      </c>
      <c r="CF64" s="169"/>
      <c r="CG64" s="67">
        <v>85683.923818178169</v>
      </c>
      <c r="CH64" s="67">
        <v>42841.961909089085</v>
      </c>
      <c r="CI64" s="67">
        <v>128525.88572726725</v>
      </c>
      <c r="CJ64" s="67">
        <v>257051.77145453449</v>
      </c>
      <c r="CK64" s="67">
        <v>171367.84763635634</v>
      </c>
      <c r="CL64" s="67">
        <v>171367.84763635634</v>
      </c>
      <c r="CM64" s="89">
        <v>856839.23818178172</v>
      </c>
      <c r="CN64" s="169"/>
      <c r="CO64" s="501"/>
    </row>
    <row r="65" spans="1:93" s="132" customFormat="1" ht="29.25" customHeight="1" collapsed="1" x14ac:dyDescent="0.2">
      <c r="A65" s="71" t="s">
        <v>262</v>
      </c>
      <c r="B65" s="129" t="s">
        <v>305</v>
      </c>
      <c r="C65" s="75"/>
      <c r="D65" s="75"/>
      <c r="E65" s="129" t="s">
        <v>103</v>
      </c>
      <c r="F65" s="135">
        <v>0</v>
      </c>
      <c r="G65" s="135">
        <v>0</v>
      </c>
      <c r="H65" s="135">
        <v>0</v>
      </c>
      <c r="I65" s="135">
        <v>0</v>
      </c>
      <c r="J65" s="135">
        <v>0</v>
      </c>
      <c r="K65" s="135">
        <v>1</v>
      </c>
      <c r="L65" s="135">
        <v>1</v>
      </c>
      <c r="M65" s="159"/>
      <c r="N65" s="75"/>
      <c r="O65" s="73"/>
      <c r="P65" s="73"/>
      <c r="Q65" s="129"/>
      <c r="R65" s="73"/>
      <c r="S65" s="162"/>
      <c r="T65" s="75"/>
      <c r="U65" s="130"/>
      <c r="V65" s="130"/>
      <c r="W65" s="130"/>
      <c r="X65" s="220"/>
      <c r="Y65" s="131"/>
      <c r="Z65" s="131">
        <v>15000000</v>
      </c>
      <c r="AA65" s="221"/>
      <c r="AB65" s="364"/>
      <c r="AC65" s="131">
        <v>0</v>
      </c>
      <c r="AD65" s="131">
        <v>0</v>
      </c>
      <c r="AE65" s="131">
        <v>0</v>
      </c>
      <c r="AF65" s="131">
        <v>0</v>
      </c>
      <c r="AG65" s="131">
        <v>0</v>
      </c>
      <c r="AH65" s="131">
        <v>15000000</v>
      </c>
      <c r="AI65" s="131">
        <v>15000000</v>
      </c>
      <c r="AJ65" s="162"/>
      <c r="AK65" s="131">
        <v>0</v>
      </c>
      <c r="AL65" s="131">
        <v>0</v>
      </c>
      <c r="AM65" s="131">
        <v>0</v>
      </c>
      <c r="AN65" s="131">
        <v>0</v>
      </c>
      <c r="AO65" s="131">
        <v>0</v>
      </c>
      <c r="AP65" s="131">
        <v>15000000</v>
      </c>
      <c r="AQ65" s="131">
        <v>15000000</v>
      </c>
      <c r="AR65" s="187"/>
      <c r="AS65" s="131">
        <v>0</v>
      </c>
      <c r="AT65" s="131">
        <v>0</v>
      </c>
      <c r="AU65" s="131">
        <v>0</v>
      </c>
      <c r="AV65" s="131">
        <v>0</v>
      </c>
      <c r="AW65" s="131">
        <v>0</v>
      </c>
      <c r="AX65" s="131">
        <v>0</v>
      </c>
      <c r="AY65" s="131">
        <v>0</v>
      </c>
      <c r="AZ65" s="190"/>
      <c r="BA65" s="131">
        <v>0</v>
      </c>
      <c r="BB65" s="131">
        <v>0</v>
      </c>
      <c r="BC65" s="131">
        <v>0</v>
      </c>
      <c r="BD65" s="131">
        <v>0</v>
      </c>
      <c r="BE65" s="131">
        <v>0</v>
      </c>
      <c r="BF65" s="131">
        <v>0</v>
      </c>
      <c r="BG65" s="131">
        <v>0</v>
      </c>
      <c r="BH65" s="187"/>
      <c r="BI65" s="131">
        <v>0</v>
      </c>
      <c r="BJ65" s="131">
        <v>0</v>
      </c>
      <c r="BK65" s="131">
        <v>0</v>
      </c>
      <c r="BL65" s="131">
        <v>0</v>
      </c>
      <c r="BM65" s="131">
        <v>0</v>
      </c>
      <c r="BN65" s="131">
        <v>0</v>
      </c>
      <c r="BO65" s="131">
        <v>0</v>
      </c>
      <c r="BP65" s="483"/>
      <c r="BQ65" s="131">
        <v>0</v>
      </c>
      <c r="BR65" s="131">
        <v>0</v>
      </c>
      <c r="BS65" s="131">
        <v>0</v>
      </c>
      <c r="BT65" s="131">
        <v>0</v>
      </c>
      <c r="BU65" s="131">
        <v>0</v>
      </c>
      <c r="BV65" s="131">
        <v>0</v>
      </c>
      <c r="BW65" s="131">
        <v>0</v>
      </c>
      <c r="BX65" s="187"/>
      <c r="BY65" s="131">
        <v>0</v>
      </c>
      <c r="BZ65" s="131">
        <v>0</v>
      </c>
      <c r="CA65" s="131">
        <v>0</v>
      </c>
      <c r="CB65" s="131">
        <v>0</v>
      </c>
      <c r="CC65" s="131">
        <v>0</v>
      </c>
      <c r="CD65" s="131">
        <v>0</v>
      </c>
      <c r="CE65" s="131">
        <v>0</v>
      </c>
      <c r="CF65" s="187"/>
      <c r="CG65" s="131">
        <v>0</v>
      </c>
      <c r="CH65" s="131">
        <v>0</v>
      </c>
      <c r="CI65" s="131">
        <v>0</v>
      </c>
      <c r="CJ65" s="131">
        <v>0</v>
      </c>
      <c r="CK65" s="131">
        <v>0</v>
      </c>
      <c r="CL65" s="131">
        <v>15000000</v>
      </c>
      <c r="CM65" s="131">
        <v>15000000</v>
      </c>
      <c r="CN65" s="483"/>
      <c r="CO65" s="501"/>
    </row>
    <row r="66" spans="1:93" s="288" customFormat="1" ht="31.5" hidden="1" customHeight="1" outlineLevel="1" x14ac:dyDescent="0.2">
      <c r="A66" s="150" t="s">
        <v>263</v>
      </c>
      <c r="B66" s="243" t="s">
        <v>257</v>
      </c>
      <c r="C66" s="284" t="s">
        <v>290</v>
      </c>
      <c r="D66" s="328"/>
      <c r="E66" s="243"/>
      <c r="F66" s="329"/>
      <c r="G66" s="329"/>
      <c r="H66" s="329"/>
      <c r="I66" s="329"/>
      <c r="J66" s="329"/>
      <c r="K66" s="329" t="s">
        <v>173</v>
      </c>
      <c r="L66" s="329"/>
      <c r="M66" s="160"/>
      <c r="N66" s="87" t="s">
        <v>29</v>
      </c>
      <c r="O66" s="87" t="s">
        <v>14</v>
      </c>
      <c r="P66" s="88" t="s">
        <v>94</v>
      </c>
      <c r="Q66" s="227">
        <v>1</v>
      </c>
      <c r="R66" s="308" t="s">
        <v>175</v>
      </c>
      <c r="S66" s="175"/>
      <c r="T66" s="49" t="s">
        <v>286</v>
      </c>
      <c r="U66" s="385">
        <v>1</v>
      </c>
      <c r="V66" s="31">
        <v>1</v>
      </c>
      <c r="W66" s="31"/>
      <c r="X66" s="31"/>
      <c r="Y66" s="27">
        <v>15000000</v>
      </c>
      <c r="Z66" s="67">
        <v>15000000</v>
      </c>
      <c r="AA66" s="422" t="s">
        <v>287</v>
      </c>
      <c r="AB66" s="365"/>
      <c r="AC66" s="67"/>
      <c r="AD66" s="67"/>
      <c r="AE66" s="67"/>
      <c r="AF66" s="67"/>
      <c r="AG66" s="67"/>
      <c r="AH66" s="67">
        <v>15000000</v>
      </c>
      <c r="AI66" s="67">
        <v>15000000</v>
      </c>
      <c r="AJ66" s="175"/>
      <c r="AK66" s="89">
        <v>0</v>
      </c>
      <c r="AL66" s="89">
        <v>0</v>
      </c>
      <c r="AM66" s="89">
        <v>0</v>
      </c>
      <c r="AN66" s="89">
        <v>0</v>
      </c>
      <c r="AO66" s="89">
        <v>0</v>
      </c>
      <c r="AP66" s="89">
        <v>15000000</v>
      </c>
      <c r="AQ66" s="89">
        <v>15000000</v>
      </c>
      <c r="AR66" s="169"/>
      <c r="AS66" s="67"/>
      <c r="AT66" s="67"/>
      <c r="AU66" s="67"/>
      <c r="AV66" s="67"/>
      <c r="AW66" s="67"/>
      <c r="AX66" s="67"/>
      <c r="AY66" s="89">
        <v>0</v>
      </c>
      <c r="AZ66" s="169"/>
      <c r="BA66" s="67"/>
      <c r="BB66" s="67"/>
      <c r="BC66" s="67"/>
      <c r="BD66" s="67"/>
      <c r="BE66" s="67"/>
      <c r="BF66" s="67"/>
      <c r="BG66" s="89">
        <v>0</v>
      </c>
      <c r="BH66" s="169"/>
      <c r="BI66" s="67"/>
      <c r="BJ66" s="67"/>
      <c r="BK66" s="67"/>
      <c r="BL66" s="67"/>
      <c r="BM66" s="67"/>
      <c r="BN66" s="67"/>
      <c r="BO66" s="89">
        <v>0</v>
      </c>
      <c r="BP66" s="169"/>
      <c r="BQ66" s="67"/>
      <c r="BR66" s="67"/>
      <c r="BS66" s="67"/>
      <c r="BT66" s="67"/>
      <c r="BU66" s="67"/>
      <c r="BV66" s="67"/>
      <c r="BW66" s="89">
        <v>0</v>
      </c>
      <c r="BX66" s="169"/>
      <c r="BY66" s="67"/>
      <c r="BZ66" s="67"/>
      <c r="CA66" s="67"/>
      <c r="CB66" s="67"/>
      <c r="CC66" s="67"/>
      <c r="CD66" s="67"/>
      <c r="CE66" s="89">
        <v>0</v>
      </c>
      <c r="CF66" s="169"/>
      <c r="CG66" s="67"/>
      <c r="CH66" s="67"/>
      <c r="CI66" s="67"/>
      <c r="CJ66" s="67"/>
      <c r="CK66" s="67"/>
      <c r="CL66" s="67">
        <v>15000000</v>
      </c>
      <c r="CM66" s="89">
        <v>15000000</v>
      </c>
      <c r="CN66" s="169"/>
      <c r="CO66" s="501"/>
    </row>
    <row r="67" spans="1:93" s="83" customFormat="1" ht="21" customHeight="1" collapsed="1" x14ac:dyDescent="0.2">
      <c r="A67" s="21" t="s">
        <v>22</v>
      </c>
      <c r="B67" s="80" t="s">
        <v>345</v>
      </c>
      <c r="C67" s="23"/>
      <c r="D67" s="302"/>
      <c r="E67" s="80"/>
      <c r="F67" s="80"/>
      <c r="G67" s="80"/>
      <c r="H67" s="80"/>
      <c r="I67" s="80"/>
      <c r="J67" s="80"/>
      <c r="K67" s="80"/>
      <c r="L67" s="80"/>
      <c r="M67" s="154"/>
      <c r="N67" s="23"/>
      <c r="O67" s="37"/>
      <c r="P67" s="37"/>
      <c r="Q67" s="80"/>
      <c r="R67" s="37"/>
      <c r="S67" s="280"/>
      <c r="T67" s="23"/>
      <c r="U67" s="389"/>
      <c r="V67" s="81"/>
      <c r="W67" s="81"/>
      <c r="X67" s="81"/>
      <c r="Y67" s="111"/>
      <c r="Z67" s="111">
        <v>10240017.210000001</v>
      </c>
      <c r="AA67" s="111"/>
      <c r="AB67" s="366"/>
      <c r="AC67" s="111">
        <v>7428730.5423731105</v>
      </c>
      <c r="AD67" s="111">
        <v>0</v>
      </c>
      <c r="AE67" s="111">
        <v>2141379.2987483833</v>
      </c>
      <c r="AF67" s="111">
        <v>0</v>
      </c>
      <c r="AG67" s="111">
        <v>0</v>
      </c>
      <c r="AH67" s="111">
        <v>669907.68887850526</v>
      </c>
      <c r="AI67" s="111">
        <v>10240017.530000001</v>
      </c>
      <c r="AJ67" s="312" t="e">
        <v>#REF!</v>
      </c>
      <c r="AK67" s="111">
        <v>26666.666666666668</v>
      </c>
      <c r="AL67" s="111">
        <v>1374133.2325333334</v>
      </c>
      <c r="AM67" s="111">
        <v>1688456.9700571429</v>
      </c>
      <c r="AN67" s="111">
        <v>1834415.1896336135</v>
      </c>
      <c r="AO67" s="111">
        <v>2307057.2689789915</v>
      </c>
      <c r="AP67" s="111">
        <v>3009285.8368361345</v>
      </c>
      <c r="AQ67" s="111">
        <v>10240015.164705884</v>
      </c>
      <c r="AR67" s="312" t="e">
        <v>#REF!</v>
      </c>
      <c r="AS67" s="111">
        <v>22376.333333333336</v>
      </c>
      <c r="AT67" s="111">
        <v>1085806.7653530915</v>
      </c>
      <c r="AU67" s="111">
        <v>1171867.4439430835</v>
      </c>
      <c r="AV67" s="111">
        <v>1271321.2158934285</v>
      </c>
      <c r="AW67" s="111">
        <v>1615805.2634897367</v>
      </c>
      <c r="AX67" s="111">
        <v>2261554.6900496744</v>
      </c>
      <c r="AY67" s="111">
        <v>7428731.7120623495</v>
      </c>
      <c r="AZ67" s="190"/>
      <c r="BA67" s="111">
        <v>0</v>
      </c>
      <c r="BB67" s="111">
        <v>0</v>
      </c>
      <c r="BC67" s="111">
        <v>0</v>
      </c>
      <c r="BD67" s="111">
        <v>0</v>
      </c>
      <c r="BE67" s="111">
        <v>0</v>
      </c>
      <c r="BF67" s="111">
        <v>0</v>
      </c>
      <c r="BG67" s="111">
        <v>0</v>
      </c>
      <c r="BH67" s="312" t="e">
        <v>#REF!</v>
      </c>
      <c r="BI67" s="111">
        <v>2400</v>
      </c>
      <c r="BJ67" s="111">
        <v>194715.05682761021</v>
      </c>
      <c r="BK67" s="111">
        <v>400640.66884733184</v>
      </c>
      <c r="BL67" s="111">
        <v>444416.59028247232</v>
      </c>
      <c r="BM67" s="111">
        <v>540646.48603307863</v>
      </c>
      <c r="BN67" s="111">
        <v>558559.8225358437</v>
      </c>
      <c r="BO67" s="111">
        <v>2141378.6245263368</v>
      </c>
      <c r="BP67" s="483"/>
      <c r="BQ67" s="111">
        <v>0</v>
      </c>
      <c r="BR67" s="111">
        <v>0</v>
      </c>
      <c r="BS67" s="111">
        <v>0</v>
      </c>
      <c r="BT67" s="111">
        <v>0</v>
      </c>
      <c r="BU67" s="111">
        <v>0</v>
      </c>
      <c r="BV67" s="111">
        <v>0</v>
      </c>
      <c r="BW67" s="111">
        <v>0</v>
      </c>
      <c r="BX67" s="486"/>
      <c r="BY67" s="111">
        <v>0</v>
      </c>
      <c r="BZ67" s="111">
        <v>0</v>
      </c>
      <c r="CA67" s="111">
        <v>0</v>
      </c>
      <c r="CB67" s="111">
        <v>0</v>
      </c>
      <c r="CC67" s="111">
        <v>0</v>
      </c>
      <c r="CD67" s="111">
        <v>0</v>
      </c>
      <c r="CE67" s="111">
        <v>0</v>
      </c>
      <c r="CF67" s="486"/>
      <c r="CG67" s="111">
        <v>1890.3333333333335</v>
      </c>
      <c r="CH67" s="111">
        <v>93611.410352631792</v>
      </c>
      <c r="CI67" s="111">
        <v>115948.85726672766</v>
      </c>
      <c r="CJ67" s="111">
        <v>118677.38345771258</v>
      </c>
      <c r="CK67" s="111">
        <v>150605.51945617629</v>
      </c>
      <c r="CL67" s="111">
        <v>189173.32425061608</v>
      </c>
      <c r="CM67" s="111">
        <v>669906.82811719761</v>
      </c>
      <c r="CN67" s="488"/>
      <c r="CO67" s="501"/>
    </row>
    <row r="68" spans="1:93" s="132" customFormat="1" ht="33" customHeight="1" x14ac:dyDescent="0.2">
      <c r="A68" s="71" t="s">
        <v>23</v>
      </c>
      <c r="B68" s="129" t="s">
        <v>264</v>
      </c>
      <c r="C68" s="75"/>
      <c r="D68" s="301"/>
      <c r="E68" s="129" t="s">
        <v>247</v>
      </c>
      <c r="F68" s="135">
        <v>2</v>
      </c>
      <c r="G68" s="135">
        <v>2</v>
      </c>
      <c r="H68" s="135">
        <v>2</v>
      </c>
      <c r="I68" s="135">
        <v>2</v>
      </c>
      <c r="J68" s="135">
        <v>2</v>
      </c>
      <c r="K68" s="135">
        <v>2</v>
      </c>
      <c r="L68" s="135">
        <v>12</v>
      </c>
      <c r="M68" s="159"/>
      <c r="N68" s="75"/>
      <c r="O68" s="73"/>
      <c r="P68" s="73"/>
      <c r="Q68" s="129"/>
      <c r="R68" s="73"/>
      <c r="S68" s="162"/>
      <c r="T68" s="75"/>
      <c r="U68" s="386"/>
      <c r="V68" s="130"/>
      <c r="W68" s="130"/>
      <c r="X68" s="130"/>
      <c r="Y68" s="131"/>
      <c r="Z68" s="131">
        <v>1425000</v>
      </c>
      <c r="AA68" s="131"/>
      <c r="AB68" s="364"/>
      <c r="AC68" s="131">
        <v>980825.69423199096</v>
      </c>
      <c r="AD68" s="131">
        <v>0</v>
      </c>
      <c r="AE68" s="131">
        <v>350950.30576800898</v>
      </c>
      <c r="AF68" s="131">
        <v>0</v>
      </c>
      <c r="AG68" s="131">
        <v>0</v>
      </c>
      <c r="AH68" s="131">
        <v>93224.320000000065</v>
      </c>
      <c r="AI68" s="131">
        <v>1425000.32</v>
      </c>
      <c r="AJ68" s="310"/>
      <c r="AK68" s="131">
        <v>10000</v>
      </c>
      <c r="AL68" s="131">
        <v>254800</v>
      </c>
      <c r="AM68" s="131">
        <v>429600</v>
      </c>
      <c r="AN68" s="131">
        <v>401457.24342857144</v>
      </c>
      <c r="AO68" s="131">
        <v>164571.53828571428</v>
      </c>
      <c r="AP68" s="131">
        <v>164571.53828571428</v>
      </c>
      <c r="AQ68" s="131">
        <v>1425000.32</v>
      </c>
      <c r="AR68" s="310"/>
      <c r="AS68" s="131">
        <v>6800.0000000000009</v>
      </c>
      <c r="AT68" s="131">
        <v>173264</v>
      </c>
      <c r="AU68" s="131">
        <v>292128</v>
      </c>
      <c r="AV68" s="131">
        <v>276707.6708664</v>
      </c>
      <c r="AW68" s="131">
        <v>115963.2773088</v>
      </c>
      <c r="AX68" s="131">
        <v>115963.2773088</v>
      </c>
      <c r="AY68" s="131">
        <v>980826.22548400005</v>
      </c>
      <c r="AZ68" s="190"/>
      <c r="BA68" s="131">
        <v>0</v>
      </c>
      <c r="BB68" s="131">
        <v>0</v>
      </c>
      <c r="BC68" s="131">
        <v>0</v>
      </c>
      <c r="BD68" s="131">
        <v>0</v>
      </c>
      <c r="BE68" s="131">
        <v>0</v>
      </c>
      <c r="BF68" s="131">
        <v>0</v>
      </c>
      <c r="BG68" s="131">
        <v>0</v>
      </c>
      <c r="BH68" s="310"/>
      <c r="BI68" s="131">
        <v>2400</v>
      </c>
      <c r="BJ68" s="131">
        <v>61152</v>
      </c>
      <c r="BK68" s="131">
        <v>103104</v>
      </c>
      <c r="BL68" s="131">
        <v>99162.597440952377</v>
      </c>
      <c r="BM68" s="131">
        <v>42565.742662857148</v>
      </c>
      <c r="BN68" s="131">
        <v>42565.742662857148</v>
      </c>
      <c r="BO68" s="131">
        <v>350950.08276666666</v>
      </c>
      <c r="BP68" s="483"/>
      <c r="BQ68" s="131">
        <v>0</v>
      </c>
      <c r="BR68" s="131">
        <v>0</v>
      </c>
      <c r="BS68" s="131">
        <v>0</v>
      </c>
      <c r="BT68" s="131">
        <v>0</v>
      </c>
      <c r="BU68" s="131">
        <v>0</v>
      </c>
      <c r="BV68" s="131">
        <v>0</v>
      </c>
      <c r="BW68" s="131">
        <v>0</v>
      </c>
      <c r="BX68" s="310"/>
      <c r="BY68" s="131">
        <v>0</v>
      </c>
      <c r="BZ68" s="131">
        <v>0</v>
      </c>
      <c r="CA68" s="131">
        <v>0</v>
      </c>
      <c r="CB68" s="131">
        <v>0</v>
      </c>
      <c r="CC68" s="131">
        <v>0</v>
      </c>
      <c r="CD68" s="131">
        <v>0</v>
      </c>
      <c r="CE68" s="131">
        <v>0</v>
      </c>
      <c r="CF68" s="310"/>
      <c r="CG68" s="131">
        <v>800</v>
      </c>
      <c r="CH68" s="131">
        <v>20384</v>
      </c>
      <c r="CI68" s="131">
        <v>34368</v>
      </c>
      <c r="CJ68" s="131">
        <v>25586.975121219049</v>
      </c>
      <c r="CK68" s="131">
        <v>6042.5183140571435</v>
      </c>
      <c r="CL68" s="131">
        <v>6042.5183140571435</v>
      </c>
      <c r="CM68" s="131">
        <v>93224.011749333338</v>
      </c>
      <c r="CN68" s="187"/>
      <c r="CO68" s="501"/>
    </row>
    <row r="69" spans="1:93" s="399" customFormat="1" hidden="1" outlineLevel="1" x14ac:dyDescent="0.2">
      <c r="A69" s="428" t="s">
        <v>240</v>
      </c>
      <c r="B69" s="317" t="s">
        <v>265</v>
      </c>
      <c r="C69" s="284" t="s">
        <v>292</v>
      </c>
      <c r="D69" s="296"/>
      <c r="E69" s="317"/>
      <c r="F69" s="329" t="s">
        <v>173</v>
      </c>
      <c r="G69" s="329" t="s">
        <v>173</v>
      </c>
      <c r="H69" s="329" t="s">
        <v>173</v>
      </c>
      <c r="I69" s="329" t="s">
        <v>173</v>
      </c>
      <c r="J69" s="329" t="s">
        <v>173</v>
      </c>
      <c r="K69" s="329" t="s">
        <v>173</v>
      </c>
      <c r="L69" s="329"/>
      <c r="M69" s="160"/>
      <c r="N69" s="35" t="s">
        <v>82</v>
      </c>
      <c r="O69" s="35" t="s">
        <v>14</v>
      </c>
      <c r="P69" s="35" t="s">
        <v>269</v>
      </c>
      <c r="Q69" s="395">
        <v>20</v>
      </c>
      <c r="R69" s="35"/>
      <c r="S69" s="175"/>
      <c r="T69" s="49" t="s">
        <v>69</v>
      </c>
      <c r="U69" s="388">
        <v>1</v>
      </c>
      <c r="V69" s="396"/>
      <c r="W69" s="396"/>
      <c r="X69" s="396"/>
      <c r="Y69" s="397">
        <v>50000</v>
      </c>
      <c r="Z69" s="398">
        <v>50000</v>
      </c>
      <c r="AA69" s="398"/>
      <c r="AB69" s="365"/>
      <c r="AC69" s="398">
        <v>34000</v>
      </c>
      <c r="AD69" s="398"/>
      <c r="AE69" s="398">
        <v>12000</v>
      </c>
      <c r="AF69" s="398"/>
      <c r="AG69" s="398"/>
      <c r="AH69" s="398">
        <v>4000</v>
      </c>
      <c r="AI69" s="398">
        <v>50000</v>
      </c>
      <c r="AJ69" s="175"/>
      <c r="AK69" s="89">
        <v>10000</v>
      </c>
      <c r="AL69" s="89">
        <v>40000</v>
      </c>
      <c r="AM69" s="89">
        <v>0</v>
      </c>
      <c r="AN69" s="89">
        <v>0</v>
      </c>
      <c r="AO69" s="89">
        <v>0</v>
      </c>
      <c r="AP69" s="89">
        <v>0</v>
      </c>
      <c r="AQ69" s="89">
        <v>50000</v>
      </c>
      <c r="AR69" s="184"/>
      <c r="AS69" s="398">
        <v>6800.0000000000009</v>
      </c>
      <c r="AT69" s="398">
        <v>27200.000000000004</v>
      </c>
      <c r="AU69" s="398">
        <v>0</v>
      </c>
      <c r="AV69" s="398">
        <v>0</v>
      </c>
      <c r="AW69" s="398">
        <v>0</v>
      </c>
      <c r="AX69" s="398">
        <v>0</v>
      </c>
      <c r="AY69" s="89">
        <v>34000.000000000007</v>
      </c>
      <c r="AZ69" s="169"/>
      <c r="BA69" s="398"/>
      <c r="BB69" s="398"/>
      <c r="BC69" s="398"/>
      <c r="BD69" s="398"/>
      <c r="BE69" s="398"/>
      <c r="BF69" s="398"/>
      <c r="BG69" s="89">
        <v>0</v>
      </c>
      <c r="BH69" s="184"/>
      <c r="BI69" s="398">
        <v>2400</v>
      </c>
      <c r="BJ69" s="398">
        <v>9600</v>
      </c>
      <c r="BK69" s="398">
        <v>0</v>
      </c>
      <c r="BL69" s="398">
        <v>0</v>
      </c>
      <c r="BM69" s="398">
        <v>0</v>
      </c>
      <c r="BN69" s="398">
        <v>0</v>
      </c>
      <c r="BO69" s="89">
        <v>12000</v>
      </c>
      <c r="BP69" s="169"/>
      <c r="BQ69" s="398"/>
      <c r="BR69" s="398"/>
      <c r="BS69" s="398"/>
      <c r="BT69" s="398"/>
      <c r="BU69" s="398"/>
      <c r="BV69" s="398"/>
      <c r="BW69" s="89">
        <v>0</v>
      </c>
      <c r="BX69" s="169"/>
      <c r="BY69" s="398"/>
      <c r="BZ69" s="398"/>
      <c r="CA69" s="398"/>
      <c r="CB69" s="398"/>
      <c r="CC69" s="398"/>
      <c r="CD69" s="398"/>
      <c r="CE69" s="89">
        <v>0</v>
      </c>
      <c r="CF69" s="169"/>
      <c r="CG69" s="398">
        <v>800</v>
      </c>
      <c r="CH69" s="398">
        <v>3200</v>
      </c>
      <c r="CI69" s="398">
        <v>0</v>
      </c>
      <c r="CJ69" s="398">
        <v>0</v>
      </c>
      <c r="CK69" s="398">
        <v>0</v>
      </c>
      <c r="CL69" s="398">
        <v>0</v>
      </c>
      <c r="CM69" s="89">
        <v>4000</v>
      </c>
      <c r="CN69" s="169"/>
      <c r="CO69" s="501"/>
    </row>
    <row r="70" spans="1:93" s="399" customFormat="1" ht="45.75" hidden="1" customHeight="1" outlineLevel="1" x14ac:dyDescent="0.2">
      <c r="A70" s="428" t="s">
        <v>266</v>
      </c>
      <c r="B70" s="317" t="s">
        <v>267</v>
      </c>
      <c r="C70" s="284" t="s">
        <v>292</v>
      </c>
      <c r="D70" s="296"/>
      <c r="E70" s="317"/>
      <c r="F70" s="329" t="s">
        <v>173</v>
      </c>
      <c r="G70" s="329" t="s">
        <v>173</v>
      </c>
      <c r="H70" s="329" t="s">
        <v>173</v>
      </c>
      <c r="I70" s="329" t="s">
        <v>173</v>
      </c>
      <c r="J70" s="329" t="s">
        <v>173</v>
      </c>
      <c r="K70" s="329" t="s">
        <v>173</v>
      </c>
      <c r="L70" s="329"/>
      <c r="M70" s="160"/>
      <c r="N70" s="401" t="s">
        <v>28</v>
      </c>
      <c r="O70" s="35" t="s">
        <v>14</v>
      </c>
      <c r="P70" s="88" t="s">
        <v>18</v>
      </c>
      <c r="Q70" s="182">
        <v>24</v>
      </c>
      <c r="R70" s="331" t="s">
        <v>198</v>
      </c>
      <c r="S70" s="175"/>
      <c r="T70" s="49" t="s">
        <v>69</v>
      </c>
      <c r="U70" s="388">
        <v>1</v>
      </c>
      <c r="V70" s="396"/>
      <c r="W70" s="396"/>
      <c r="X70" s="396"/>
      <c r="Y70" s="397">
        <v>895000</v>
      </c>
      <c r="Z70" s="398">
        <v>895000</v>
      </c>
      <c r="AA70" s="398"/>
      <c r="AB70" s="365"/>
      <c r="AC70" s="398">
        <v>608600</v>
      </c>
      <c r="AD70" s="398"/>
      <c r="AE70" s="398">
        <v>214800</v>
      </c>
      <c r="AF70" s="398"/>
      <c r="AG70" s="398"/>
      <c r="AH70" s="398">
        <v>71600</v>
      </c>
      <c r="AI70" s="398">
        <v>895000</v>
      </c>
      <c r="AJ70" s="175"/>
      <c r="AK70" s="89">
        <v>0</v>
      </c>
      <c r="AL70" s="89">
        <v>214800</v>
      </c>
      <c r="AM70" s="89">
        <v>429600</v>
      </c>
      <c r="AN70" s="89">
        <v>250600</v>
      </c>
      <c r="AO70" s="89">
        <v>0</v>
      </c>
      <c r="AP70" s="89">
        <v>0</v>
      </c>
      <c r="AQ70" s="89">
        <v>895000</v>
      </c>
      <c r="AR70" s="184"/>
      <c r="AS70" s="398">
        <v>0</v>
      </c>
      <c r="AT70" s="398">
        <v>146064</v>
      </c>
      <c r="AU70" s="398">
        <v>292128</v>
      </c>
      <c r="AV70" s="398">
        <v>170408</v>
      </c>
      <c r="AW70" s="398">
        <v>0</v>
      </c>
      <c r="AX70" s="398">
        <v>0</v>
      </c>
      <c r="AY70" s="89">
        <v>608600</v>
      </c>
      <c r="AZ70" s="169"/>
      <c r="BA70" s="398"/>
      <c r="BB70" s="398"/>
      <c r="BC70" s="398"/>
      <c r="BD70" s="398"/>
      <c r="BE70" s="398"/>
      <c r="BF70" s="398"/>
      <c r="BG70" s="89">
        <v>0</v>
      </c>
      <c r="BH70" s="184"/>
      <c r="BI70" s="398">
        <v>0</v>
      </c>
      <c r="BJ70" s="398">
        <v>51552</v>
      </c>
      <c r="BK70" s="398">
        <v>103104</v>
      </c>
      <c r="BL70" s="398">
        <v>60144</v>
      </c>
      <c r="BM70" s="398">
        <v>0</v>
      </c>
      <c r="BN70" s="398">
        <v>0</v>
      </c>
      <c r="BO70" s="89">
        <v>214800</v>
      </c>
      <c r="BP70" s="169"/>
      <c r="BQ70" s="398"/>
      <c r="BR70" s="398"/>
      <c r="BS70" s="398"/>
      <c r="BT70" s="398"/>
      <c r="BU70" s="398"/>
      <c r="BV70" s="398"/>
      <c r="BW70" s="89">
        <v>0</v>
      </c>
      <c r="BX70" s="169"/>
      <c r="BY70" s="398"/>
      <c r="BZ70" s="398"/>
      <c r="CA70" s="398"/>
      <c r="CB70" s="398"/>
      <c r="CC70" s="398"/>
      <c r="CD70" s="398"/>
      <c r="CE70" s="89">
        <v>0</v>
      </c>
      <c r="CF70" s="169"/>
      <c r="CG70" s="398">
        <v>0</v>
      </c>
      <c r="CH70" s="398">
        <v>17184</v>
      </c>
      <c r="CI70" s="398">
        <v>34368</v>
      </c>
      <c r="CJ70" s="398">
        <v>20048</v>
      </c>
      <c r="CK70" s="398">
        <v>0</v>
      </c>
      <c r="CL70" s="398">
        <v>0</v>
      </c>
      <c r="CM70" s="89">
        <v>71600</v>
      </c>
      <c r="CN70" s="169"/>
      <c r="CO70" s="501"/>
    </row>
    <row r="71" spans="1:93" s="399" customFormat="1" ht="32.25" hidden="1" customHeight="1" outlineLevel="1" x14ac:dyDescent="0.2">
      <c r="A71" s="428" t="s">
        <v>268</v>
      </c>
      <c r="B71" s="317" t="s">
        <v>374</v>
      </c>
      <c r="C71" s="284" t="s">
        <v>291</v>
      </c>
      <c r="D71" s="296"/>
      <c r="E71" s="317"/>
      <c r="F71" s="329" t="s">
        <v>173</v>
      </c>
      <c r="G71" s="329" t="s">
        <v>173</v>
      </c>
      <c r="H71" s="329" t="s">
        <v>173</v>
      </c>
      <c r="I71" s="329" t="s">
        <v>173</v>
      </c>
      <c r="J71" s="329" t="s">
        <v>173</v>
      </c>
      <c r="K71" s="329" t="s">
        <v>173</v>
      </c>
      <c r="L71" s="329"/>
      <c r="M71" s="160"/>
      <c r="N71" s="35" t="s">
        <v>203</v>
      </c>
      <c r="O71" s="35"/>
      <c r="P71" s="35"/>
      <c r="Q71" s="395"/>
      <c r="R71" s="35"/>
      <c r="S71" s="175"/>
      <c r="T71" s="49" t="s">
        <v>100</v>
      </c>
      <c r="U71" s="388">
        <v>1</v>
      </c>
      <c r="V71" s="396"/>
      <c r="W71" s="396"/>
      <c r="X71" s="396"/>
      <c r="Y71" s="397">
        <v>480000</v>
      </c>
      <c r="Z71" s="398">
        <v>480000</v>
      </c>
      <c r="AA71" s="398"/>
      <c r="AB71" s="365"/>
      <c r="AC71" s="398">
        <v>338225.69423199096</v>
      </c>
      <c r="AD71" s="400"/>
      <c r="AE71" s="398">
        <v>124150.30576800898</v>
      </c>
      <c r="AF71" s="400"/>
      <c r="AG71" s="400"/>
      <c r="AH71" s="398">
        <v>17624.320000000065</v>
      </c>
      <c r="AI71" s="398">
        <v>480000.32</v>
      </c>
      <c r="AJ71" s="175"/>
      <c r="AK71" s="89">
        <v>0</v>
      </c>
      <c r="AL71" s="89">
        <v>0</v>
      </c>
      <c r="AM71" s="89">
        <v>0</v>
      </c>
      <c r="AN71" s="89">
        <v>150857.24342857144</v>
      </c>
      <c r="AO71" s="89">
        <v>164571.53828571428</v>
      </c>
      <c r="AP71" s="89">
        <v>164571.53828571428</v>
      </c>
      <c r="AQ71" s="89">
        <v>480000.32</v>
      </c>
      <c r="AR71" s="184"/>
      <c r="AS71" s="398">
        <v>0</v>
      </c>
      <c r="AT71" s="398">
        <v>0</v>
      </c>
      <c r="AU71" s="398">
        <v>0</v>
      </c>
      <c r="AV71" s="398">
        <v>106299.67086640002</v>
      </c>
      <c r="AW71" s="398">
        <v>115963.2773088</v>
      </c>
      <c r="AX71" s="398">
        <v>115963.2773088</v>
      </c>
      <c r="AY71" s="89">
        <v>338226.22548400005</v>
      </c>
      <c r="AZ71" s="169"/>
      <c r="BA71" s="398"/>
      <c r="BB71" s="398"/>
      <c r="BC71" s="398"/>
      <c r="BD71" s="398"/>
      <c r="BE71" s="398"/>
      <c r="BF71" s="398"/>
      <c r="BG71" s="89">
        <v>0</v>
      </c>
      <c r="BH71" s="184"/>
      <c r="BI71" s="398">
        <v>0</v>
      </c>
      <c r="BJ71" s="398">
        <v>0</v>
      </c>
      <c r="BK71" s="398">
        <v>0</v>
      </c>
      <c r="BL71" s="398">
        <v>39018.597440952384</v>
      </c>
      <c r="BM71" s="398">
        <v>42565.742662857148</v>
      </c>
      <c r="BN71" s="398">
        <v>42565.742662857148</v>
      </c>
      <c r="BO71" s="89">
        <v>124150.08276666669</v>
      </c>
      <c r="BP71" s="169"/>
      <c r="BQ71" s="398"/>
      <c r="BR71" s="398"/>
      <c r="BS71" s="398"/>
      <c r="BT71" s="398"/>
      <c r="BU71" s="398"/>
      <c r="BV71" s="398"/>
      <c r="BW71" s="89">
        <v>0</v>
      </c>
      <c r="BX71" s="169"/>
      <c r="BY71" s="398"/>
      <c r="BZ71" s="398"/>
      <c r="CA71" s="398"/>
      <c r="CB71" s="398"/>
      <c r="CC71" s="398"/>
      <c r="CD71" s="398"/>
      <c r="CE71" s="89">
        <v>0</v>
      </c>
      <c r="CF71" s="169"/>
      <c r="CG71" s="398">
        <v>0</v>
      </c>
      <c r="CH71" s="398">
        <v>0</v>
      </c>
      <c r="CI71" s="398">
        <v>0</v>
      </c>
      <c r="CJ71" s="398">
        <v>5538.9751212190486</v>
      </c>
      <c r="CK71" s="398">
        <v>6042.5183140571435</v>
      </c>
      <c r="CL71" s="398">
        <v>6042.5183140571435</v>
      </c>
      <c r="CM71" s="89">
        <v>17624.011749333335</v>
      </c>
      <c r="CN71" s="169"/>
      <c r="CO71" s="501"/>
    </row>
    <row r="72" spans="1:93" s="399" customFormat="1" ht="17.25" hidden="1" customHeight="1" outlineLevel="1" x14ac:dyDescent="0.2">
      <c r="A72" s="428" t="s">
        <v>372</v>
      </c>
      <c r="B72" s="317" t="s">
        <v>375</v>
      </c>
      <c r="C72" s="284" t="s">
        <v>301</v>
      </c>
      <c r="D72" s="296"/>
      <c r="E72" s="317"/>
      <c r="F72" s="329"/>
      <c r="G72" s="329"/>
      <c r="H72" s="329"/>
      <c r="I72" s="329"/>
      <c r="J72" s="329"/>
      <c r="K72" s="329"/>
      <c r="L72" s="329"/>
      <c r="M72" s="160"/>
      <c r="N72" s="35" t="s">
        <v>203</v>
      </c>
      <c r="O72" s="35"/>
      <c r="P72" s="35"/>
      <c r="Q72" s="395"/>
      <c r="R72" s="35"/>
      <c r="S72" s="175"/>
      <c r="T72" s="49"/>
      <c r="U72" s="388"/>
      <c r="V72" s="396"/>
      <c r="W72" s="396"/>
      <c r="X72" s="396"/>
      <c r="Y72" s="397"/>
      <c r="Z72" s="398"/>
      <c r="AA72" s="398"/>
      <c r="AB72" s="365"/>
      <c r="AC72" s="398"/>
      <c r="AD72" s="400"/>
      <c r="AE72" s="398"/>
      <c r="AF72" s="400"/>
      <c r="AG72" s="400"/>
      <c r="AH72" s="398"/>
      <c r="AI72" s="398"/>
      <c r="AJ72" s="175"/>
      <c r="AK72" s="89">
        <v>0</v>
      </c>
      <c r="AL72" s="89">
        <v>0</v>
      </c>
      <c r="AM72" s="89">
        <v>0</v>
      </c>
      <c r="AN72" s="89">
        <v>0</v>
      </c>
      <c r="AO72" s="89">
        <v>0</v>
      </c>
      <c r="AP72" s="89">
        <v>0</v>
      </c>
      <c r="AQ72" s="89"/>
      <c r="AR72" s="184"/>
      <c r="AS72" s="398"/>
      <c r="AT72" s="398"/>
      <c r="AU72" s="398"/>
      <c r="AV72" s="398"/>
      <c r="AW72" s="398"/>
      <c r="AX72" s="398"/>
      <c r="AY72" s="89"/>
      <c r="AZ72" s="169"/>
      <c r="BA72" s="398"/>
      <c r="BB72" s="398"/>
      <c r="BC72" s="398"/>
      <c r="BD72" s="398"/>
      <c r="BE72" s="398"/>
      <c r="BF72" s="398"/>
      <c r="BG72" s="89"/>
      <c r="BH72" s="184"/>
      <c r="BI72" s="398"/>
      <c r="BJ72" s="398"/>
      <c r="BK72" s="398"/>
      <c r="BL72" s="398"/>
      <c r="BM72" s="398"/>
      <c r="BN72" s="398"/>
      <c r="BO72" s="89"/>
      <c r="BP72" s="169"/>
      <c r="BQ72" s="398"/>
      <c r="BR72" s="398"/>
      <c r="BS72" s="398"/>
      <c r="BT72" s="398"/>
      <c r="BU72" s="398"/>
      <c r="BV72" s="398"/>
      <c r="BW72" s="89"/>
      <c r="BX72" s="169"/>
      <c r="BY72" s="398"/>
      <c r="BZ72" s="398"/>
      <c r="CA72" s="398"/>
      <c r="CB72" s="398"/>
      <c r="CC72" s="398"/>
      <c r="CD72" s="398"/>
      <c r="CE72" s="89"/>
      <c r="CF72" s="169"/>
      <c r="CG72" s="398"/>
      <c r="CH72" s="398"/>
      <c r="CI72" s="398"/>
      <c r="CJ72" s="398"/>
      <c r="CK72" s="398"/>
      <c r="CL72" s="398"/>
      <c r="CM72" s="89"/>
      <c r="CN72" s="169"/>
      <c r="CO72" s="501"/>
    </row>
    <row r="73" spans="1:93" s="399" customFormat="1" ht="25.5" hidden="1" outlineLevel="1" x14ac:dyDescent="0.2">
      <c r="A73" s="428" t="s">
        <v>379</v>
      </c>
      <c r="B73" s="317" t="s">
        <v>373</v>
      </c>
      <c r="C73" s="284" t="s">
        <v>301</v>
      </c>
      <c r="D73" s="296"/>
      <c r="E73" s="317"/>
      <c r="F73" s="329"/>
      <c r="G73" s="329"/>
      <c r="H73" s="329"/>
      <c r="I73" s="329"/>
      <c r="J73" s="329"/>
      <c r="K73" s="329"/>
      <c r="L73" s="329"/>
      <c r="M73" s="160"/>
      <c r="N73" s="35" t="s">
        <v>203</v>
      </c>
      <c r="O73" s="35"/>
      <c r="P73" s="35"/>
      <c r="Q73" s="395"/>
      <c r="R73" s="35"/>
      <c r="S73" s="175"/>
      <c r="T73" s="49"/>
      <c r="U73" s="388"/>
      <c r="V73" s="396"/>
      <c r="W73" s="396"/>
      <c r="X73" s="396"/>
      <c r="Y73" s="397"/>
      <c r="Z73" s="398"/>
      <c r="AA73" s="398"/>
      <c r="AB73" s="365"/>
      <c r="AC73" s="398"/>
      <c r="AD73" s="400"/>
      <c r="AE73" s="398"/>
      <c r="AF73" s="400"/>
      <c r="AG73" s="400"/>
      <c r="AH73" s="398"/>
      <c r="AI73" s="398"/>
      <c r="AJ73" s="175"/>
      <c r="AK73" s="89">
        <v>0</v>
      </c>
      <c r="AL73" s="89">
        <v>0</v>
      </c>
      <c r="AM73" s="89">
        <v>0</v>
      </c>
      <c r="AN73" s="89">
        <v>0</v>
      </c>
      <c r="AO73" s="89">
        <v>0</v>
      </c>
      <c r="AP73" s="89">
        <v>0</v>
      </c>
      <c r="AQ73" s="89"/>
      <c r="AR73" s="184"/>
      <c r="AS73" s="398"/>
      <c r="AT73" s="398"/>
      <c r="AU73" s="398"/>
      <c r="AV73" s="398"/>
      <c r="AW73" s="398"/>
      <c r="AX73" s="398"/>
      <c r="AY73" s="89"/>
      <c r="AZ73" s="169"/>
      <c r="BA73" s="398"/>
      <c r="BB73" s="398"/>
      <c r="BC73" s="398"/>
      <c r="BD73" s="398"/>
      <c r="BE73" s="398"/>
      <c r="BF73" s="398"/>
      <c r="BG73" s="89"/>
      <c r="BH73" s="184"/>
      <c r="BI73" s="398"/>
      <c r="BJ73" s="398"/>
      <c r="BK73" s="398"/>
      <c r="BL73" s="398"/>
      <c r="BM73" s="398"/>
      <c r="BN73" s="398"/>
      <c r="BO73" s="89"/>
      <c r="BP73" s="169"/>
      <c r="BQ73" s="398"/>
      <c r="BR73" s="398"/>
      <c r="BS73" s="398"/>
      <c r="BT73" s="398"/>
      <c r="BU73" s="398"/>
      <c r="BV73" s="398"/>
      <c r="BW73" s="89"/>
      <c r="BX73" s="169"/>
      <c r="BY73" s="398"/>
      <c r="BZ73" s="398"/>
      <c r="CA73" s="398"/>
      <c r="CB73" s="398"/>
      <c r="CC73" s="398"/>
      <c r="CD73" s="398"/>
      <c r="CE73" s="89"/>
      <c r="CF73" s="169"/>
      <c r="CG73" s="398"/>
      <c r="CH73" s="398"/>
      <c r="CI73" s="398"/>
      <c r="CJ73" s="398"/>
      <c r="CK73" s="398"/>
      <c r="CL73" s="398"/>
      <c r="CM73" s="89"/>
      <c r="CN73" s="169"/>
      <c r="CO73" s="501"/>
    </row>
    <row r="74" spans="1:93" s="399" customFormat="1" ht="59.25" hidden="1" customHeight="1" outlineLevel="1" x14ac:dyDescent="0.2">
      <c r="A74" s="428" t="s">
        <v>380</v>
      </c>
      <c r="B74" s="317" t="s">
        <v>371</v>
      </c>
      <c r="C74" s="284" t="s">
        <v>301</v>
      </c>
      <c r="D74" s="296"/>
      <c r="E74" s="317"/>
      <c r="F74" s="329"/>
      <c r="G74" s="329"/>
      <c r="H74" s="329"/>
      <c r="I74" s="329"/>
      <c r="J74" s="329"/>
      <c r="K74" s="329"/>
      <c r="L74" s="329"/>
      <c r="M74" s="160"/>
      <c r="N74" s="35" t="s">
        <v>203</v>
      </c>
      <c r="O74" s="35"/>
      <c r="P74" s="35"/>
      <c r="Q74" s="395"/>
      <c r="R74" s="35"/>
      <c r="S74" s="175"/>
      <c r="T74" s="49"/>
      <c r="U74" s="388"/>
      <c r="V74" s="396"/>
      <c r="W74" s="396"/>
      <c r="X74" s="396"/>
      <c r="Y74" s="397"/>
      <c r="Z74" s="398"/>
      <c r="AA74" s="398"/>
      <c r="AB74" s="365"/>
      <c r="AC74" s="398"/>
      <c r="AD74" s="400"/>
      <c r="AE74" s="398"/>
      <c r="AF74" s="400"/>
      <c r="AG74" s="400"/>
      <c r="AH74" s="398"/>
      <c r="AI74" s="398"/>
      <c r="AJ74" s="175"/>
      <c r="AK74" s="89">
        <v>0</v>
      </c>
      <c r="AL74" s="89">
        <v>0</v>
      </c>
      <c r="AM74" s="89">
        <v>0</v>
      </c>
      <c r="AN74" s="89">
        <v>0</v>
      </c>
      <c r="AO74" s="89">
        <v>0</v>
      </c>
      <c r="AP74" s="89">
        <v>0</v>
      </c>
      <c r="AQ74" s="67"/>
      <c r="AR74" s="184"/>
      <c r="AS74" s="398"/>
      <c r="AT74" s="398"/>
      <c r="AU74" s="398"/>
      <c r="AV74" s="398"/>
      <c r="AW74" s="398"/>
      <c r="AX74" s="398"/>
      <c r="AY74" s="67"/>
      <c r="AZ74" s="169"/>
      <c r="BA74" s="398"/>
      <c r="BB74" s="398"/>
      <c r="BC74" s="398"/>
      <c r="BD74" s="398"/>
      <c r="BE74" s="398"/>
      <c r="BF74" s="398"/>
      <c r="BG74" s="67"/>
      <c r="BH74" s="184"/>
      <c r="BI74" s="398"/>
      <c r="BJ74" s="398"/>
      <c r="BK74" s="398"/>
      <c r="BL74" s="398"/>
      <c r="BM74" s="398"/>
      <c r="BN74" s="398"/>
      <c r="BO74" s="67"/>
      <c r="BP74" s="169"/>
      <c r="BQ74" s="398"/>
      <c r="BR74" s="398"/>
      <c r="BS74" s="398"/>
      <c r="BT74" s="398"/>
      <c r="BU74" s="398"/>
      <c r="BV74" s="398"/>
      <c r="BW74" s="67"/>
      <c r="BX74" s="169"/>
      <c r="BY74" s="398"/>
      <c r="BZ74" s="398"/>
      <c r="CA74" s="398"/>
      <c r="CB74" s="398"/>
      <c r="CC74" s="398"/>
      <c r="CD74" s="398"/>
      <c r="CE74" s="67"/>
      <c r="CF74" s="169"/>
      <c r="CG74" s="398"/>
      <c r="CH74" s="398"/>
      <c r="CI74" s="398"/>
      <c r="CJ74" s="398"/>
      <c r="CK74" s="398"/>
      <c r="CL74" s="398"/>
      <c r="CM74" s="67"/>
      <c r="CN74" s="169"/>
      <c r="CO74" s="501"/>
    </row>
    <row r="75" spans="1:93" s="399" customFormat="1" ht="66" hidden="1" customHeight="1" outlineLevel="1" x14ac:dyDescent="0.2">
      <c r="A75" s="428" t="s">
        <v>381</v>
      </c>
      <c r="B75" s="317" t="s">
        <v>378</v>
      </c>
      <c r="C75" s="284" t="s">
        <v>301</v>
      </c>
      <c r="D75" s="296"/>
      <c r="E75" s="317"/>
      <c r="F75" s="329"/>
      <c r="G75" s="329"/>
      <c r="H75" s="329"/>
      <c r="I75" s="329"/>
      <c r="J75" s="329"/>
      <c r="K75" s="329"/>
      <c r="L75" s="329"/>
      <c r="M75" s="160"/>
      <c r="N75" s="35" t="s">
        <v>203</v>
      </c>
      <c r="O75" s="35"/>
      <c r="P75" s="35"/>
      <c r="Q75" s="395"/>
      <c r="R75" s="35"/>
      <c r="S75" s="175"/>
      <c r="T75" s="49"/>
      <c r="U75" s="388"/>
      <c r="V75" s="396"/>
      <c r="W75" s="396"/>
      <c r="X75" s="396"/>
      <c r="Y75" s="397"/>
      <c r="Z75" s="398"/>
      <c r="AA75" s="398"/>
      <c r="AB75" s="365"/>
      <c r="AC75" s="398"/>
      <c r="AD75" s="400"/>
      <c r="AE75" s="398"/>
      <c r="AF75" s="400"/>
      <c r="AG75" s="400"/>
      <c r="AH75" s="398"/>
      <c r="AI75" s="398"/>
      <c r="AJ75" s="175"/>
      <c r="AK75" s="89">
        <v>0</v>
      </c>
      <c r="AL75" s="89">
        <v>0</v>
      </c>
      <c r="AM75" s="89">
        <v>0</v>
      </c>
      <c r="AN75" s="89">
        <v>0</v>
      </c>
      <c r="AO75" s="89">
        <v>0</v>
      </c>
      <c r="AP75" s="89">
        <v>0</v>
      </c>
      <c r="AQ75" s="67"/>
      <c r="AR75" s="184"/>
      <c r="AS75" s="398"/>
      <c r="AT75" s="398"/>
      <c r="AU75" s="398"/>
      <c r="AV75" s="398"/>
      <c r="AW75" s="398"/>
      <c r="AX75" s="398"/>
      <c r="AY75" s="67"/>
      <c r="AZ75" s="169"/>
      <c r="BA75" s="398"/>
      <c r="BB75" s="398"/>
      <c r="BC75" s="398"/>
      <c r="BD75" s="398"/>
      <c r="BE75" s="398"/>
      <c r="BF75" s="398"/>
      <c r="BG75" s="67"/>
      <c r="BH75" s="184"/>
      <c r="BI75" s="398"/>
      <c r="BJ75" s="398"/>
      <c r="BK75" s="398"/>
      <c r="BL75" s="398"/>
      <c r="BM75" s="398"/>
      <c r="BN75" s="398"/>
      <c r="BO75" s="67"/>
      <c r="BP75" s="169"/>
      <c r="BQ75" s="398"/>
      <c r="BR75" s="398"/>
      <c r="BS75" s="398"/>
      <c r="BT75" s="398"/>
      <c r="BU75" s="398"/>
      <c r="BV75" s="398"/>
      <c r="BW75" s="67"/>
      <c r="BX75" s="169"/>
      <c r="BY75" s="398"/>
      <c r="BZ75" s="398"/>
      <c r="CA75" s="398"/>
      <c r="CB75" s="398"/>
      <c r="CC75" s="398"/>
      <c r="CD75" s="398"/>
      <c r="CE75" s="67"/>
      <c r="CF75" s="169"/>
      <c r="CG75" s="398"/>
      <c r="CH75" s="398"/>
      <c r="CI75" s="398"/>
      <c r="CJ75" s="398"/>
      <c r="CK75" s="398"/>
      <c r="CL75" s="398"/>
      <c r="CM75" s="67"/>
      <c r="CN75" s="169"/>
      <c r="CO75" s="501"/>
    </row>
    <row r="76" spans="1:93" s="399" customFormat="1" ht="45" hidden="1" customHeight="1" outlineLevel="1" x14ac:dyDescent="0.2">
      <c r="A76" s="428" t="s">
        <v>382</v>
      </c>
      <c r="B76" s="317" t="s">
        <v>376</v>
      </c>
      <c r="C76" s="284" t="s">
        <v>292</v>
      </c>
      <c r="D76" s="296"/>
      <c r="E76" s="317"/>
      <c r="F76" s="329"/>
      <c r="G76" s="329"/>
      <c r="H76" s="329"/>
      <c r="I76" s="329"/>
      <c r="J76" s="329"/>
      <c r="K76" s="329"/>
      <c r="L76" s="329"/>
      <c r="M76" s="160"/>
      <c r="N76" s="35" t="s">
        <v>203</v>
      </c>
      <c r="O76" s="35"/>
      <c r="P76" s="35"/>
      <c r="Q76" s="395"/>
      <c r="R76" s="35"/>
      <c r="S76" s="175"/>
      <c r="T76" s="49"/>
      <c r="U76" s="388"/>
      <c r="V76" s="396"/>
      <c r="W76" s="396"/>
      <c r="X76" s="396"/>
      <c r="Y76" s="397"/>
      <c r="Z76" s="398"/>
      <c r="AA76" s="398"/>
      <c r="AB76" s="365"/>
      <c r="AC76" s="398"/>
      <c r="AD76" s="400"/>
      <c r="AE76" s="398"/>
      <c r="AF76" s="400"/>
      <c r="AG76" s="400"/>
      <c r="AH76" s="398"/>
      <c r="AI76" s="398"/>
      <c r="AJ76" s="175"/>
      <c r="AK76" s="89">
        <v>0</v>
      </c>
      <c r="AL76" s="89">
        <v>0</v>
      </c>
      <c r="AM76" s="89">
        <v>0</v>
      </c>
      <c r="AN76" s="89">
        <v>0</v>
      </c>
      <c r="AO76" s="89">
        <v>0</v>
      </c>
      <c r="AP76" s="89">
        <v>0</v>
      </c>
      <c r="AQ76" s="67"/>
      <c r="AR76" s="184"/>
      <c r="AS76" s="398"/>
      <c r="AT76" s="398"/>
      <c r="AU76" s="398"/>
      <c r="AV76" s="398"/>
      <c r="AW76" s="398"/>
      <c r="AX76" s="398"/>
      <c r="AY76" s="67"/>
      <c r="AZ76" s="169"/>
      <c r="BA76" s="398"/>
      <c r="BB76" s="398"/>
      <c r="BC76" s="398"/>
      <c r="BD76" s="398"/>
      <c r="BE76" s="398"/>
      <c r="BF76" s="398"/>
      <c r="BG76" s="67"/>
      <c r="BH76" s="184"/>
      <c r="BI76" s="398"/>
      <c r="BJ76" s="398"/>
      <c r="BK76" s="398"/>
      <c r="BL76" s="398"/>
      <c r="BM76" s="398"/>
      <c r="BN76" s="398"/>
      <c r="BO76" s="67"/>
      <c r="BP76" s="169"/>
      <c r="BQ76" s="398"/>
      <c r="BR76" s="398"/>
      <c r="BS76" s="398"/>
      <c r="BT76" s="398"/>
      <c r="BU76" s="398"/>
      <c r="BV76" s="398"/>
      <c r="BW76" s="67"/>
      <c r="BX76" s="169"/>
      <c r="BY76" s="398"/>
      <c r="BZ76" s="398"/>
      <c r="CA76" s="398"/>
      <c r="CB76" s="398"/>
      <c r="CC76" s="398"/>
      <c r="CD76" s="398"/>
      <c r="CE76" s="67"/>
      <c r="CF76" s="169"/>
      <c r="CG76" s="398"/>
      <c r="CH76" s="398"/>
      <c r="CI76" s="398"/>
      <c r="CJ76" s="398"/>
      <c r="CK76" s="398"/>
      <c r="CL76" s="398"/>
      <c r="CM76" s="67"/>
      <c r="CN76" s="169"/>
      <c r="CO76" s="501"/>
    </row>
    <row r="77" spans="1:93" s="399" customFormat="1" ht="18.75" hidden="1" customHeight="1" outlineLevel="1" x14ac:dyDescent="0.2">
      <c r="A77" s="428" t="s">
        <v>383</v>
      </c>
      <c r="B77" s="317" t="s">
        <v>377</v>
      </c>
      <c r="C77" s="284" t="s">
        <v>301</v>
      </c>
      <c r="D77" s="296"/>
      <c r="E77" s="317"/>
      <c r="F77" s="329"/>
      <c r="G77" s="329"/>
      <c r="H77" s="329"/>
      <c r="I77" s="329"/>
      <c r="J77" s="329"/>
      <c r="K77" s="329"/>
      <c r="L77" s="329"/>
      <c r="M77" s="160"/>
      <c r="N77" s="35" t="s">
        <v>203</v>
      </c>
      <c r="O77" s="35"/>
      <c r="P77" s="35"/>
      <c r="Q77" s="395"/>
      <c r="R77" s="35"/>
      <c r="S77" s="175"/>
      <c r="T77" s="49"/>
      <c r="U77" s="388"/>
      <c r="V77" s="396"/>
      <c r="W77" s="396"/>
      <c r="X77" s="396"/>
      <c r="Y77" s="397"/>
      <c r="Z77" s="398"/>
      <c r="AA77" s="398"/>
      <c r="AB77" s="365"/>
      <c r="AC77" s="398"/>
      <c r="AD77" s="400"/>
      <c r="AE77" s="398"/>
      <c r="AF77" s="400"/>
      <c r="AG77" s="400"/>
      <c r="AH77" s="398"/>
      <c r="AI77" s="398"/>
      <c r="AJ77" s="175"/>
      <c r="AK77" s="89">
        <v>0</v>
      </c>
      <c r="AL77" s="89">
        <v>0</v>
      </c>
      <c r="AM77" s="89">
        <v>0</v>
      </c>
      <c r="AN77" s="89">
        <v>0</v>
      </c>
      <c r="AO77" s="89">
        <v>0</v>
      </c>
      <c r="AP77" s="89">
        <v>0</v>
      </c>
      <c r="AQ77" s="67"/>
      <c r="AR77" s="184"/>
      <c r="AS77" s="398"/>
      <c r="AT77" s="398"/>
      <c r="AU77" s="398"/>
      <c r="AV77" s="398"/>
      <c r="AW77" s="398"/>
      <c r="AX77" s="398"/>
      <c r="AY77" s="67"/>
      <c r="AZ77" s="169"/>
      <c r="BA77" s="398"/>
      <c r="BB77" s="398"/>
      <c r="BC77" s="398"/>
      <c r="BD77" s="398"/>
      <c r="BE77" s="398"/>
      <c r="BF77" s="398"/>
      <c r="BG77" s="67"/>
      <c r="BH77" s="184"/>
      <c r="BI77" s="398"/>
      <c r="BJ77" s="398"/>
      <c r="BK77" s="398"/>
      <c r="BL77" s="398"/>
      <c r="BM77" s="398"/>
      <c r="BN77" s="398"/>
      <c r="BO77" s="67"/>
      <c r="BP77" s="169"/>
      <c r="BQ77" s="398"/>
      <c r="BR77" s="398"/>
      <c r="BS77" s="398"/>
      <c r="BT77" s="398"/>
      <c r="BU77" s="398"/>
      <c r="BV77" s="398"/>
      <c r="BW77" s="67"/>
      <c r="BX77" s="169"/>
      <c r="BY77" s="398"/>
      <c r="BZ77" s="398"/>
      <c r="CA77" s="398"/>
      <c r="CB77" s="398"/>
      <c r="CC77" s="398"/>
      <c r="CD77" s="398"/>
      <c r="CE77" s="67"/>
      <c r="CF77" s="169"/>
      <c r="CG77" s="398"/>
      <c r="CH77" s="398"/>
      <c r="CI77" s="398"/>
      <c r="CJ77" s="398"/>
      <c r="CK77" s="398"/>
      <c r="CL77" s="398"/>
      <c r="CM77" s="67"/>
      <c r="CN77" s="169"/>
      <c r="CO77" s="501"/>
    </row>
    <row r="78" spans="1:93" s="132" customFormat="1" ht="36.75" customHeight="1" collapsed="1" x14ac:dyDescent="0.2">
      <c r="A78" s="71" t="s">
        <v>80</v>
      </c>
      <c r="B78" s="129" t="s">
        <v>390</v>
      </c>
      <c r="C78" s="75"/>
      <c r="D78" s="301"/>
      <c r="E78" s="129" t="s">
        <v>248</v>
      </c>
      <c r="F78" s="135">
        <v>1</v>
      </c>
      <c r="G78" s="135">
        <v>0</v>
      </c>
      <c r="H78" s="135">
        <v>0</v>
      </c>
      <c r="I78" s="135">
        <v>0</v>
      </c>
      <c r="J78" s="135">
        <v>0</v>
      </c>
      <c r="K78" s="135">
        <v>0</v>
      </c>
      <c r="L78" s="135">
        <v>1</v>
      </c>
      <c r="M78" s="159"/>
      <c r="N78" s="75"/>
      <c r="O78" s="73"/>
      <c r="P78" s="73"/>
      <c r="Q78" s="129"/>
      <c r="R78" s="73"/>
      <c r="S78" s="162"/>
      <c r="T78" s="75"/>
      <c r="U78" s="386"/>
      <c r="V78" s="130"/>
      <c r="W78" s="130"/>
      <c r="X78" s="130"/>
      <c r="Y78" s="131"/>
      <c r="Z78" s="131">
        <v>475000</v>
      </c>
      <c r="AA78" s="131"/>
      <c r="AB78" s="364"/>
      <c r="AC78" s="131">
        <v>443925.23364485963</v>
      </c>
      <c r="AD78" s="131">
        <v>0</v>
      </c>
      <c r="AE78" s="131">
        <v>0</v>
      </c>
      <c r="AF78" s="131">
        <v>0</v>
      </c>
      <c r="AG78" s="131">
        <v>0</v>
      </c>
      <c r="AH78" s="131">
        <v>31074.766355140382</v>
      </c>
      <c r="AI78" s="131">
        <v>475000</v>
      </c>
      <c r="AJ78" s="162"/>
      <c r="AK78" s="131">
        <v>16666.666666666668</v>
      </c>
      <c r="AL78" s="131">
        <v>458333.33333333337</v>
      </c>
      <c r="AM78" s="131">
        <v>0</v>
      </c>
      <c r="AN78" s="131">
        <v>0</v>
      </c>
      <c r="AO78" s="131">
        <v>0</v>
      </c>
      <c r="AP78" s="131">
        <v>0</v>
      </c>
      <c r="AQ78" s="131">
        <v>475000</v>
      </c>
      <c r="AR78" s="187"/>
      <c r="AS78" s="131">
        <v>15576.333333333334</v>
      </c>
      <c r="AT78" s="131">
        <v>428348.9563862927</v>
      </c>
      <c r="AU78" s="131">
        <v>0</v>
      </c>
      <c r="AV78" s="131">
        <v>0</v>
      </c>
      <c r="AW78" s="131">
        <v>0</v>
      </c>
      <c r="AX78" s="131">
        <v>0</v>
      </c>
      <c r="AY78" s="131">
        <v>443925.28971962602</v>
      </c>
      <c r="AZ78" s="190"/>
      <c r="BA78" s="131">
        <v>0</v>
      </c>
      <c r="BB78" s="131">
        <v>0</v>
      </c>
      <c r="BC78" s="131">
        <v>0</v>
      </c>
      <c r="BD78" s="131">
        <v>0</v>
      </c>
      <c r="BE78" s="131">
        <v>0</v>
      </c>
      <c r="BF78" s="131">
        <v>0</v>
      </c>
      <c r="BG78" s="131">
        <v>0</v>
      </c>
      <c r="BH78" s="187"/>
      <c r="BI78" s="131">
        <v>0</v>
      </c>
      <c r="BJ78" s="131">
        <v>0</v>
      </c>
      <c r="BK78" s="131">
        <v>0</v>
      </c>
      <c r="BL78" s="131">
        <v>0</v>
      </c>
      <c r="BM78" s="131">
        <v>0</v>
      </c>
      <c r="BN78" s="131">
        <v>0</v>
      </c>
      <c r="BO78" s="131">
        <v>0</v>
      </c>
      <c r="BP78" s="483"/>
      <c r="BQ78" s="131">
        <v>0</v>
      </c>
      <c r="BR78" s="131">
        <v>0</v>
      </c>
      <c r="BS78" s="131">
        <v>0</v>
      </c>
      <c r="BT78" s="131">
        <v>0</v>
      </c>
      <c r="BU78" s="131">
        <v>0</v>
      </c>
      <c r="BV78" s="131">
        <v>0</v>
      </c>
      <c r="BW78" s="131">
        <v>0</v>
      </c>
      <c r="BX78" s="187"/>
      <c r="BY78" s="131">
        <v>0</v>
      </c>
      <c r="BZ78" s="131">
        <v>0</v>
      </c>
      <c r="CA78" s="131">
        <v>0</v>
      </c>
      <c r="CB78" s="131">
        <v>0</v>
      </c>
      <c r="CC78" s="131">
        <v>0</v>
      </c>
      <c r="CD78" s="131">
        <v>0</v>
      </c>
      <c r="CE78" s="131">
        <v>0</v>
      </c>
      <c r="CF78" s="187"/>
      <c r="CG78" s="131">
        <v>1090.3333333333335</v>
      </c>
      <c r="CH78" s="131">
        <v>29984.376947040651</v>
      </c>
      <c r="CI78" s="131">
        <v>0</v>
      </c>
      <c r="CJ78" s="131">
        <v>0</v>
      </c>
      <c r="CK78" s="131">
        <v>0</v>
      </c>
      <c r="CL78" s="131">
        <v>0</v>
      </c>
      <c r="CM78" s="131">
        <v>31074.710280373984</v>
      </c>
      <c r="CN78" s="187"/>
      <c r="CO78" s="501"/>
    </row>
    <row r="79" spans="1:93" s="288" customFormat="1" ht="30" hidden="1" customHeight="1" outlineLevel="1" x14ac:dyDescent="0.2">
      <c r="A79" s="150" t="s">
        <v>129</v>
      </c>
      <c r="B79" s="317" t="s">
        <v>270</v>
      </c>
      <c r="C79" s="284" t="s">
        <v>298</v>
      </c>
      <c r="D79" s="300"/>
      <c r="E79" s="255"/>
      <c r="F79" s="329" t="s">
        <v>173</v>
      </c>
      <c r="G79" s="329"/>
      <c r="H79" s="329"/>
      <c r="I79" s="329"/>
      <c r="J79" s="329"/>
      <c r="K79" s="329"/>
      <c r="L79" s="329"/>
      <c r="M79" s="160"/>
      <c r="N79" s="35" t="s">
        <v>30</v>
      </c>
      <c r="O79" s="35" t="s">
        <v>14</v>
      </c>
      <c r="P79" s="35" t="s">
        <v>95</v>
      </c>
      <c r="Q79" s="182">
        <v>9</v>
      </c>
      <c r="R79" s="35"/>
      <c r="S79" s="175"/>
      <c r="T79" s="49" t="s">
        <v>278</v>
      </c>
      <c r="U79" s="388">
        <v>1</v>
      </c>
      <c r="V79" s="31"/>
      <c r="W79" s="31"/>
      <c r="X79" s="31"/>
      <c r="Y79" s="27">
        <v>100000</v>
      </c>
      <c r="Z79" s="67">
        <v>100000</v>
      </c>
      <c r="AA79" s="67"/>
      <c r="AB79" s="365"/>
      <c r="AC79" s="67">
        <v>93457.943925233601</v>
      </c>
      <c r="AD79" s="67"/>
      <c r="AE79" s="67"/>
      <c r="AF79" s="67"/>
      <c r="AG79" s="67"/>
      <c r="AH79" s="67">
        <v>6542.0560747663985</v>
      </c>
      <c r="AI79" s="67">
        <v>100000</v>
      </c>
      <c r="AJ79" s="175"/>
      <c r="AK79" s="89">
        <v>16666.666666666668</v>
      </c>
      <c r="AL79" s="89">
        <v>83333.333333333343</v>
      </c>
      <c r="AM79" s="89">
        <v>0</v>
      </c>
      <c r="AN79" s="89">
        <v>0</v>
      </c>
      <c r="AO79" s="89">
        <v>0</v>
      </c>
      <c r="AP79" s="89">
        <v>0</v>
      </c>
      <c r="AQ79" s="89">
        <v>100000.00000000001</v>
      </c>
      <c r="AR79" s="169"/>
      <c r="AS79" s="67">
        <v>15576.333333333334</v>
      </c>
      <c r="AT79" s="67">
        <v>77881.666666666672</v>
      </c>
      <c r="AU79" s="67">
        <v>0</v>
      </c>
      <c r="AV79" s="67">
        <v>0</v>
      </c>
      <c r="AW79" s="67">
        <v>0</v>
      </c>
      <c r="AX79" s="67">
        <v>0</v>
      </c>
      <c r="AY79" s="89">
        <v>93458</v>
      </c>
      <c r="AZ79" s="169"/>
      <c r="BA79" s="67"/>
      <c r="BB79" s="67"/>
      <c r="BC79" s="67"/>
      <c r="BD79" s="67"/>
      <c r="BE79" s="67"/>
      <c r="BF79" s="67"/>
      <c r="BG79" s="89">
        <v>0</v>
      </c>
      <c r="BH79" s="169"/>
      <c r="BI79" s="67"/>
      <c r="BJ79" s="67"/>
      <c r="BK79" s="67"/>
      <c r="BL79" s="67"/>
      <c r="BM79" s="67"/>
      <c r="BN79" s="67"/>
      <c r="BO79" s="89">
        <v>0</v>
      </c>
      <c r="BP79" s="169"/>
      <c r="BQ79" s="67"/>
      <c r="BR79" s="67"/>
      <c r="BS79" s="67"/>
      <c r="BT79" s="67"/>
      <c r="BU79" s="67"/>
      <c r="BV79" s="67"/>
      <c r="BW79" s="89">
        <v>0</v>
      </c>
      <c r="BX79" s="169"/>
      <c r="BY79" s="67"/>
      <c r="BZ79" s="67"/>
      <c r="CA79" s="67"/>
      <c r="CB79" s="67"/>
      <c r="CC79" s="67"/>
      <c r="CD79" s="67"/>
      <c r="CE79" s="89">
        <v>0</v>
      </c>
      <c r="CF79" s="169"/>
      <c r="CG79" s="67">
        <v>1090.3333333333335</v>
      </c>
      <c r="CH79" s="67">
        <v>5451.6666666666679</v>
      </c>
      <c r="CI79" s="67">
        <v>0</v>
      </c>
      <c r="CJ79" s="67">
        <v>0</v>
      </c>
      <c r="CK79" s="67">
        <v>0</v>
      </c>
      <c r="CL79" s="67">
        <v>0</v>
      </c>
      <c r="CM79" s="89">
        <v>6542.0000000000018</v>
      </c>
      <c r="CN79" s="169"/>
      <c r="CO79" s="501"/>
    </row>
    <row r="80" spans="1:93" s="288" customFormat="1" ht="15" hidden="1" customHeight="1" outlineLevel="1" x14ac:dyDescent="0.2">
      <c r="A80" s="150" t="s">
        <v>250</v>
      </c>
      <c r="B80" s="317" t="s">
        <v>251</v>
      </c>
      <c r="C80" s="284" t="s">
        <v>291</v>
      </c>
      <c r="D80" s="300"/>
      <c r="E80" s="255"/>
      <c r="F80" s="329" t="s">
        <v>173</v>
      </c>
      <c r="G80" s="329"/>
      <c r="H80" s="329"/>
      <c r="I80" s="329"/>
      <c r="J80" s="329"/>
      <c r="K80" s="329"/>
      <c r="L80" s="329"/>
      <c r="M80" s="160"/>
      <c r="N80" s="35" t="s">
        <v>203</v>
      </c>
      <c r="O80" s="35"/>
      <c r="P80" s="35"/>
      <c r="Q80" s="182"/>
      <c r="R80" s="35"/>
      <c r="S80" s="175"/>
      <c r="T80" s="49" t="s">
        <v>100</v>
      </c>
      <c r="U80" s="388">
        <v>1</v>
      </c>
      <c r="V80" s="31"/>
      <c r="W80" s="31"/>
      <c r="X80" s="31"/>
      <c r="Y80" s="27">
        <v>375000</v>
      </c>
      <c r="Z80" s="67">
        <v>375000</v>
      </c>
      <c r="AA80" s="67"/>
      <c r="AB80" s="365"/>
      <c r="AC80" s="67">
        <v>350467.28971962602</v>
      </c>
      <c r="AD80" s="67"/>
      <c r="AE80" s="67"/>
      <c r="AF80" s="67"/>
      <c r="AG80" s="67"/>
      <c r="AH80" s="67">
        <v>24532.710280373984</v>
      </c>
      <c r="AI80" s="67">
        <v>375000</v>
      </c>
      <c r="AJ80" s="175"/>
      <c r="AK80" s="89">
        <v>0</v>
      </c>
      <c r="AL80" s="89">
        <v>375000</v>
      </c>
      <c r="AM80" s="89">
        <v>0</v>
      </c>
      <c r="AN80" s="89">
        <v>0</v>
      </c>
      <c r="AO80" s="89">
        <v>0</v>
      </c>
      <c r="AP80" s="89">
        <v>0</v>
      </c>
      <c r="AQ80" s="89">
        <v>375000</v>
      </c>
      <c r="AR80" s="169"/>
      <c r="AS80" s="67"/>
      <c r="AT80" s="67">
        <v>350467.28971962602</v>
      </c>
      <c r="AU80" s="67"/>
      <c r="AV80" s="67"/>
      <c r="AW80" s="67"/>
      <c r="AX80" s="67"/>
      <c r="AY80" s="89">
        <v>350467.28971962602</v>
      </c>
      <c r="AZ80" s="169"/>
      <c r="BA80" s="67"/>
      <c r="BB80" s="67"/>
      <c r="BC80" s="67"/>
      <c r="BD80" s="67"/>
      <c r="BE80" s="67"/>
      <c r="BF80" s="67"/>
      <c r="BG80" s="89">
        <v>0</v>
      </c>
      <c r="BH80" s="169"/>
      <c r="BI80" s="67"/>
      <c r="BJ80" s="67"/>
      <c r="BK80" s="67"/>
      <c r="BL80" s="67"/>
      <c r="BM80" s="67"/>
      <c r="BN80" s="67"/>
      <c r="BO80" s="89">
        <v>0</v>
      </c>
      <c r="BP80" s="169"/>
      <c r="BQ80" s="67"/>
      <c r="BR80" s="67"/>
      <c r="BS80" s="67"/>
      <c r="BT80" s="67"/>
      <c r="BU80" s="67"/>
      <c r="BV80" s="67"/>
      <c r="BW80" s="89">
        <v>0</v>
      </c>
      <c r="BX80" s="169"/>
      <c r="BY80" s="67"/>
      <c r="BZ80" s="67"/>
      <c r="CA80" s="67"/>
      <c r="CB80" s="67"/>
      <c r="CC80" s="67"/>
      <c r="CD80" s="67"/>
      <c r="CE80" s="89">
        <v>0</v>
      </c>
      <c r="CF80" s="169"/>
      <c r="CG80" s="67"/>
      <c r="CH80" s="67">
        <v>24532.710280373984</v>
      </c>
      <c r="CI80" s="67"/>
      <c r="CJ80" s="67"/>
      <c r="CK80" s="67"/>
      <c r="CL80" s="67"/>
      <c r="CM80" s="89">
        <v>24532.710280373984</v>
      </c>
      <c r="CN80" s="169"/>
      <c r="CO80" s="501"/>
    </row>
    <row r="81" spans="1:93" s="132" customFormat="1" ht="37.5" customHeight="1" collapsed="1" x14ac:dyDescent="0.2">
      <c r="A81" s="71" t="s">
        <v>24</v>
      </c>
      <c r="B81" s="129" t="s">
        <v>333</v>
      </c>
      <c r="C81" s="75"/>
      <c r="D81" s="301"/>
      <c r="E81" s="129" t="s">
        <v>110</v>
      </c>
      <c r="F81" s="135">
        <v>0</v>
      </c>
      <c r="G81" s="135">
        <v>1</v>
      </c>
      <c r="H81" s="135">
        <v>1</v>
      </c>
      <c r="I81" s="135">
        <v>0</v>
      </c>
      <c r="J81" s="135">
        <v>0</v>
      </c>
      <c r="K81" s="135">
        <v>0</v>
      </c>
      <c r="L81" s="135">
        <v>2</v>
      </c>
      <c r="M81" s="159"/>
      <c r="N81" s="75"/>
      <c r="O81" s="73"/>
      <c r="P81" s="73"/>
      <c r="Q81" s="129"/>
      <c r="R81" s="73"/>
      <c r="S81" s="162"/>
      <c r="T81" s="75"/>
      <c r="U81" s="386"/>
      <c r="V81" s="130"/>
      <c r="W81" s="130"/>
      <c r="X81" s="130"/>
      <c r="Y81" s="131"/>
      <c r="Z81" s="131">
        <v>2075000</v>
      </c>
      <c r="AA81" s="131"/>
      <c r="AB81" s="364"/>
      <c r="AC81" s="131">
        <v>1462240.5516534147</v>
      </c>
      <c r="AD81" s="131">
        <v>0</v>
      </c>
      <c r="AE81" s="131">
        <v>477011.44834658556</v>
      </c>
      <c r="AF81" s="131">
        <v>0</v>
      </c>
      <c r="AG81" s="131">
        <v>0</v>
      </c>
      <c r="AH81" s="131">
        <v>135747.6399999999</v>
      </c>
      <c r="AI81" s="131">
        <v>2074999.6400000001</v>
      </c>
      <c r="AJ81" s="162"/>
      <c r="AK81" s="131">
        <v>0</v>
      </c>
      <c r="AL81" s="131">
        <v>580999.89919999999</v>
      </c>
      <c r="AM81" s="131">
        <v>995999.82720000006</v>
      </c>
      <c r="AN81" s="131">
        <v>497999.91360000003</v>
      </c>
      <c r="AO81" s="131">
        <v>0</v>
      </c>
      <c r="AP81" s="131">
        <v>0</v>
      </c>
      <c r="AQ81" s="131">
        <v>2074999.6400000001</v>
      </c>
      <c r="AR81" s="187"/>
      <c r="AS81" s="131">
        <v>0</v>
      </c>
      <c r="AT81" s="131">
        <v>409427.40896679868</v>
      </c>
      <c r="AU81" s="131">
        <v>701875.55822879774</v>
      </c>
      <c r="AV81" s="131">
        <v>350937.77911439887</v>
      </c>
      <c r="AW81" s="131">
        <v>0</v>
      </c>
      <c r="AX81" s="131">
        <v>0</v>
      </c>
      <c r="AY81" s="131">
        <v>1462240.7463099954</v>
      </c>
      <c r="AZ81" s="190"/>
      <c r="BA81" s="131">
        <v>0</v>
      </c>
      <c r="BB81" s="131">
        <v>0</v>
      </c>
      <c r="BC81" s="131">
        <v>0</v>
      </c>
      <c r="BD81" s="131">
        <v>0</v>
      </c>
      <c r="BE81" s="131">
        <v>0</v>
      </c>
      <c r="BF81" s="131">
        <v>0</v>
      </c>
      <c r="BG81" s="131">
        <v>0</v>
      </c>
      <c r="BH81" s="187"/>
      <c r="BI81" s="131">
        <v>0</v>
      </c>
      <c r="BJ81" s="131">
        <v>133563.05682761021</v>
      </c>
      <c r="BK81" s="131">
        <v>228965.24027590326</v>
      </c>
      <c r="BL81" s="131">
        <v>114482.62013795163</v>
      </c>
      <c r="BM81" s="131">
        <v>0</v>
      </c>
      <c r="BN81" s="131">
        <v>0</v>
      </c>
      <c r="BO81" s="131">
        <v>477010.91724146513</v>
      </c>
      <c r="BP81" s="483"/>
      <c r="BQ81" s="131">
        <v>0</v>
      </c>
      <c r="BR81" s="131">
        <v>0</v>
      </c>
      <c r="BS81" s="131">
        <v>0</v>
      </c>
      <c r="BT81" s="131">
        <v>0</v>
      </c>
      <c r="BU81" s="131">
        <v>0</v>
      </c>
      <c r="BV81" s="131">
        <v>0</v>
      </c>
      <c r="BW81" s="131">
        <v>0</v>
      </c>
      <c r="BX81" s="187"/>
      <c r="BY81" s="131">
        <v>0</v>
      </c>
      <c r="BZ81" s="131">
        <v>0</v>
      </c>
      <c r="CA81" s="131">
        <v>0</v>
      </c>
      <c r="CB81" s="131">
        <v>0</v>
      </c>
      <c r="CC81" s="131">
        <v>0</v>
      </c>
      <c r="CD81" s="131">
        <v>0</v>
      </c>
      <c r="CE81" s="131">
        <v>0</v>
      </c>
      <c r="CF81" s="187"/>
      <c r="CG81" s="131">
        <v>0</v>
      </c>
      <c r="CH81" s="131">
        <v>38009.433405591131</v>
      </c>
      <c r="CI81" s="131">
        <v>65159.028695299086</v>
      </c>
      <c r="CJ81" s="131">
        <v>32579.514347649543</v>
      </c>
      <c r="CK81" s="131">
        <v>0</v>
      </c>
      <c r="CL81" s="131">
        <v>0</v>
      </c>
      <c r="CM81" s="131">
        <v>135747.97644853976</v>
      </c>
      <c r="CN81" s="187"/>
      <c r="CO81" s="501"/>
    </row>
    <row r="82" spans="1:93" s="90" customFormat="1" ht="19.5" hidden="1" customHeight="1" outlineLevel="1" x14ac:dyDescent="0.2">
      <c r="A82" s="150" t="s">
        <v>130</v>
      </c>
      <c r="B82" s="243" t="s">
        <v>139</v>
      </c>
      <c r="C82" s="244" t="s">
        <v>192</v>
      </c>
      <c r="D82" s="300"/>
      <c r="E82" s="107"/>
      <c r="F82" s="136"/>
      <c r="G82" s="39" t="s">
        <v>173</v>
      </c>
      <c r="H82" s="39" t="s">
        <v>173</v>
      </c>
      <c r="I82" s="39"/>
      <c r="J82" s="39"/>
      <c r="K82" s="39"/>
      <c r="L82" s="136"/>
      <c r="M82" s="152"/>
      <c r="N82" s="87" t="s">
        <v>105</v>
      </c>
      <c r="O82" s="87" t="s">
        <v>14</v>
      </c>
      <c r="P82" s="88" t="s">
        <v>95</v>
      </c>
      <c r="Q82" s="378">
        <v>14</v>
      </c>
      <c r="R82" s="88"/>
      <c r="S82" s="175"/>
      <c r="T82" s="216" t="s">
        <v>100</v>
      </c>
      <c r="U82" s="391">
        <v>1</v>
      </c>
      <c r="V82" s="217"/>
      <c r="W82" s="217"/>
      <c r="X82" s="217"/>
      <c r="Y82" s="27">
        <v>2075000</v>
      </c>
      <c r="Z82" s="67">
        <v>2075000</v>
      </c>
      <c r="AA82" s="67"/>
      <c r="AB82" s="365"/>
      <c r="AC82" s="67">
        <v>1462240.5516534147</v>
      </c>
      <c r="AD82" s="67"/>
      <c r="AE82" s="67">
        <v>477011.44834658556</v>
      </c>
      <c r="AF82" s="67"/>
      <c r="AG82" s="67"/>
      <c r="AH82" s="67">
        <v>135747.6399999999</v>
      </c>
      <c r="AI82" s="67">
        <v>2074999.6400000001</v>
      </c>
      <c r="AJ82" s="174"/>
      <c r="AK82" s="89">
        <v>0</v>
      </c>
      <c r="AL82" s="89">
        <v>580999.89919999999</v>
      </c>
      <c r="AM82" s="89">
        <v>995999.82720000006</v>
      </c>
      <c r="AN82" s="89">
        <v>497999.91360000003</v>
      </c>
      <c r="AO82" s="89">
        <v>0</v>
      </c>
      <c r="AP82" s="89">
        <v>0</v>
      </c>
      <c r="AQ82" s="89">
        <v>2074999.6400000001</v>
      </c>
      <c r="AR82" s="169"/>
      <c r="AS82" s="89">
        <v>0</v>
      </c>
      <c r="AT82" s="89">
        <v>409427.40896679868</v>
      </c>
      <c r="AU82" s="89">
        <v>701875.55822879774</v>
      </c>
      <c r="AV82" s="89">
        <v>350937.77911439887</v>
      </c>
      <c r="AW82" s="89">
        <v>0</v>
      </c>
      <c r="AX82" s="89">
        <v>0</v>
      </c>
      <c r="AY82" s="89">
        <v>1462240.7463099954</v>
      </c>
      <c r="AZ82" s="169"/>
      <c r="BA82" s="89"/>
      <c r="BB82" s="89"/>
      <c r="BC82" s="89"/>
      <c r="BD82" s="89"/>
      <c r="BE82" s="89"/>
      <c r="BF82" s="89"/>
      <c r="BG82" s="89">
        <v>0</v>
      </c>
      <c r="BH82" s="169"/>
      <c r="BI82" s="89">
        <v>0</v>
      </c>
      <c r="BJ82" s="89">
        <v>133563.05682761021</v>
      </c>
      <c r="BK82" s="89">
        <v>228965.24027590326</v>
      </c>
      <c r="BL82" s="89">
        <v>114482.62013795163</v>
      </c>
      <c r="BM82" s="89">
        <v>0</v>
      </c>
      <c r="BN82" s="89">
        <v>0</v>
      </c>
      <c r="BO82" s="89">
        <v>477010.91724146513</v>
      </c>
      <c r="BP82" s="169"/>
      <c r="BQ82" s="89"/>
      <c r="BR82" s="89"/>
      <c r="BS82" s="89"/>
      <c r="BT82" s="89"/>
      <c r="BU82" s="89"/>
      <c r="BV82" s="89"/>
      <c r="BW82" s="89">
        <v>0</v>
      </c>
      <c r="BX82" s="169"/>
      <c r="BY82" s="89"/>
      <c r="BZ82" s="89"/>
      <c r="CA82" s="89"/>
      <c r="CB82" s="89"/>
      <c r="CC82" s="89"/>
      <c r="CD82" s="89"/>
      <c r="CE82" s="89">
        <v>0</v>
      </c>
      <c r="CF82" s="169"/>
      <c r="CG82" s="89">
        <v>0</v>
      </c>
      <c r="CH82" s="89">
        <v>38009.433405591131</v>
      </c>
      <c r="CI82" s="89">
        <v>65159.028695299086</v>
      </c>
      <c r="CJ82" s="89">
        <v>32579.514347649543</v>
      </c>
      <c r="CK82" s="89">
        <v>0</v>
      </c>
      <c r="CL82" s="89">
        <v>0</v>
      </c>
      <c r="CM82" s="89">
        <v>135747.97644853976</v>
      </c>
      <c r="CN82" s="169"/>
      <c r="CO82" s="501"/>
    </row>
    <row r="83" spans="1:93" s="132" customFormat="1" ht="45.75" customHeight="1" collapsed="1" x14ac:dyDescent="0.2">
      <c r="A83" s="171" t="s">
        <v>86</v>
      </c>
      <c r="B83" s="167" t="s">
        <v>334</v>
      </c>
      <c r="C83" s="75"/>
      <c r="D83" s="303"/>
      <c r="E83" s="129" t="s">
        <v>76</v>
      </c>
      <c r="F83" s="135">
        <v>0</v>
      </c>
      <c r="G83" s="135">
        <v>0</v>
      </c>
      <c r="H83" s="135">
        <v>0</v>
      </c>
      <c r="I83" s="135">
        <v>0</v>
      </c>
      <c r="J83" s="135">
        <v>0</v>
      </c>
      <c r="K83" s="135">
        <v>1</v>
      </c>
      <c r="L83" s="135">
        <v>1</v>
      </c>
      <c r="M83" s="159"/>
      <c r="N83" s="75"/>
      <c r="O83" s="73"/>
      <c r="P83" s="73"/>
      <c r="Q83" s="129"/>
      <c r="R83" s="73"/>
      <c r="S83" s="162"/>
      <c r="T83" s="75"/>
      <c r="U83" s="386"/>
      <c r="V83" s="130"/>
      <c r="W83" s="130"/>
      <c r="X83" s="130"/>
      <c r="Y83" s="131"/>
      <c r="Z83" s="131">
        <v>1900000</v>
      </c>
      <c r="AA83" s="168"/>
      <c r="AB83" s="364"/>
      <c r="AC83" s="131">
        <v>1338919.3409683318</v>
      </c>
      <c r="AD83" s="131">
        <v>0</v>
      </c>
      <c r="AE83" s="131">
        <v>436781.6590316681</v>
      </c>
      <c r="AF83" s="131">
        <v>0</v>
      </c>
      <c r="AG83" s="131">
        <v>0</v>
      </c>
      <c r="AH83" s="131">
        <v>124299.07000000007</v>
      </c>
      <c r="AI83" s="131">
        <v>1900000.0699999998</v>
      </c>
      <c r="AJ83" s="162"/>
      <c r="AK83" s="131">
        <v>0</v>
      </c>
      <c r="AL83" s="131">
        <v>0</v>
      </c>
      <c r="AM83" s="131">
        <v>0</v>
      </c>
      <c r="AN83" s="131">
        <v>60000</v>
      </c>
      <c r="AO83" s="131">
        <v>720000</v>
      </c>
      <c r="AP83" s="131">
        <v>1120000.07</v>
      </c>
      <c r="AQ83" s="131">
        <v>1900000.07</v>
      </c>
      <c r="AR83" s="187"/>
      <c r="AS83" s="131">
        <v>0</v>
      </c>
      <c r="AT83" s="131">
        <v>0</v>
      </c>
      <c r="AU83" s="131">
        <v>0</v>
      </c>
      <c r="AV83" s="131">
        <v>42000</v>
      </c>
      <c r="AW83" s="131">
        <v>503999.99999999994</v>
      </c>
      <c r="AX83" s="131">
        <v>792919.34096833179</v>
      </c>
      <c r="AY83" s="131">
        <v>1338919.3409683318</v>
      </c>
      <c r="AZ83" s="190"/>
      <c r="BA83" s="131">
        <v>0</v>
      </c>
      <c r="BB83" s="131">
        <v>0</v>
      </c>
      <c r="BC83" s="131">
        <v>0</v>
      </c>
      <c r="BD83" s="131">
        <v>0</v>
      </c>
      <c r="BE83" s="131">
        <v>0</v>
      </c>
      <c r="BF83" s="131">
        <v>0</v>
      </c>
      <c r="BG83" s="131">
        <v>0</v>
      </c>
      <c r="BH83" s="187"/>
      <c r="BI83" s="131">
        <v>0</v>
      </c>
      <c r="BJ83" s="131">
        <v>0</v>
      </c>
      <c r="BK83" s="131">
        <v>0</v>
      </c>
      <c r="BL83" s="131">
        <v>13800</v>
      </c>
      <c r="BM83" s="131">
        <v>165600</v>
      </c>
      <c r="BN83" s="131">
        <v>257381.6590316681</v>
      </c>
      <c r="BO83" s="131">
        <v>436781.6590316681</v>
      </c>
      <c r="BP83" s="483"/>
      <c r="BQ83" s="131">
        <v>0</v>
      </c>
      <c r="BR83" s="131">
        <v>0</v>
      </c>
      <c r="BS83" s="131">
        <v>0</v>
      </c>
      <c r="BT83" s="131">
        <v>0</v>
      </c>
      <c r="BU83" s="131">
        <v>0</v>
      </c>
      <c r="BV83" s="131">
        <v>0</v>
      </c>
      <c r="BW83" s="131">
        <v>0</v>
      </c>
      <c r="BX83" s="187"/>
      <c r="BY83" s="131">
        <v>0</v>
      </c>
      <c r="BZ83" s="131">
        <v>0</v>
      </c>
      <c r="CA83" s="131">
        <v>0</v>
      </c>
      <c r="CB83" s="131">
        <v>0</v>
      </c>
      <c r="CC83" s="131">
        <v>0</v>
      </c>
      <c r="CD83" s="131">
        <v>0</v>
      </c>
      <c r="CE83" s="131">
        <v>0</v>
      </c>
      <c r="CF83" s="187"/>
      <c r="CG83" s="131">
        <v>0</v>
      </c>
      <c r="CH83" s="131">
        <v>0</v>
      </c>
      <c r="CI83" s="131">
        <v>0</v>
      </c>
      <c r="CJ83" s="131">
        <v>4200</v>
      </c>
      <c r="CK83" s="131">
        <v>50400.000000000007</v>
      </c>
      <c r="CL83" s="131">
        <v>69699.070000000065</v>
      </c>
      <c r="CM83" s="131">
        <v>124299.07000000007</v>
      </c>
      <c r="CN83" s="187"/>
      <c r="CO83" s="501"/>
    </row>
    <row r="84" spans="1:93" s="90" customFormat="1" ht="28.5" hidden="1" customHeight="1" outlineLevel="1" x14ac:dyDescent="0.2">
      <c r="A84" s="313" t="s">
        <v>131</v>
      </c>
      <c r="B84" s="402" t="s">
        <v>272</v>
      </c>
      <c r="C84" s="244" t="s">
        <v>192</v>
      </c>
      <c r="D84" s="314"/>
      <c r="E84" s="107"/>
      <c r="F84" s="136"/>
      <c r="G84" s="39"/>
      <c r="H84" s="39"/>
      <c r="I84" s="39" t="s">
        <v>173</v>
      </c>
      <c r="J84" s="39" t="s">
        <v>173</v>
      </c>
      <c r="K84" s="39" t="s">
        <v>173</v>
      </c>
      <c r="L84" s="136"/>
      <c r="M84" s="152"/>
      <c r="N84" s="87" t="s">
        <v>275</v>
      </c>
      <c r="O84" s="87" t="s">
        <v>14</v>
      </c>
      <c r="P84" s="88" t="s">
        <v>95</v>
      </c>
      <c r="Q84" s="227">
        <v>13</v>
      </c>
      <c r="R84" s="88"/>
      <c r="S84" s="175"/>
      <c r="T84" s="216" t="s">
        <v>276</v>
      </c>
      <c r="U84" s="391">
        <v>1</v>
      </c>
      <c r="V84" s="217"/>
      <c r="W84" s="217"/>
      <c r="X84" s="217"/>
      <c r="Y84" s="27">
        <v>1500000</v>
      </c>
      <c r="Z84" s="67">
        <v>1500000</v>
      </c>
      <c r="AA84" s="67"/>
      <c r="AB84" s="365"/>
      <c r="AC84" s="67">
        <v>1050000</v>
      </c>
      <c r="AD84" s="67"/>
      <c r="AE84" s="67">
        <v>345000</v>
      </c>
      <c r="AF84" s="67"/>
      <c r="AG84" s="67"/>
      <c r="AH84" s="67">
        <v>105000.00000000001</v>
      </c>
      <c r="AI84" s="67">
        <v>1500000</v>
      </c>
      <c r="AJ84" s="174"/>
      <c r="AK84" s="89">
        <v>0</v>
      </c>
      <c r="AL84" s="89">
        <v>0</v>
      </c>
      <c r="AM84" s="89">
        <v>0</v>
      </c>
      <c r="AN84" s="89">
        <v>60000</v>
      </c>
      <c r="AO84" s="89">
        <v>720000</v>
      </c>
      <c r="AP84" s="89">
        <v>720000</v>
      </c>
      <c r="AQ84" s="89">
        <v>1500000</v>
      </c>
      <c r="AR84" s="169"/>
      <c r="AS84" s="89">
        <v>0</v>
      </c>
      <c r="AT84" s="89">
        <v>0</v>
      </c>
      <c r="AU84" s="89">
        <v>0</v>
      </c>
      <c r="AV84" s="89">
        <v>42000</v>
      </c>
      <c r="AW84" s="89">
        <v>503999.99999999994</v>
      </c>
      <c r="AX84" s="89">
        <v>503999.99999999994</v>
      </c>
      <c r="AY84" s="89">
        <v>1050000</v>
      </c>
      <c r="AZ84" s="169"/>
      <c r="BA84" s="89"/>
      <c r="BB84" s="89"/>
      <c r="BC84" s="89"/>
      <c r="BD84" s="89"/>
      <c r="BE84" s="89"/>
      <c r="BF84" s="89"/>
      <c r="BG84" s="89">
        <v>0</v>
      </c>
      <c r="BH84" s="169"/>
      <c r="BI84" s="89">
        <v>0</v>
      </c>
      <c r="BJ84" s="89">
        <v>0</v>
      </c>
      <c r="BK84" s="89">
        <v>0</v>
      </c>
      <c r="BL84" s="89">
        <v>13800</v>
      </c>
      <c r="BM84" s="89">
        <v>165600</v>
      </c>
      <c r="BN84" s="89">
        <v>165600</v>
      </c>
      <c r="BO84" s="89">
        <v>345000</v>
      </c>
      <c r="BP84" s="169"/>
      <c r="BQ84" s="89"/>
      <c r="BR84" s="89"/>
      <c r="BS84" s="89"/>
      <c r="BT84" s="89"/>
      <c r="BU84" s="89"/>
      <c r="BV84" s="89"/>
      <c r="BW84" s="89">
        <v>0</v>
      </c>
      <c r="BX84" s="169"/>
      <c r="BY84" s="89"/>
      <c r="BZ84" s="89"/>
      <c r="CA84" s="89"/>
      <c r="CB84" s="89"/>
      <c r="CC84" s="89"/>
      <c r="CD84" s="89"/>
      <c r="CE84" s="89">
        <v>0</v>
      </c>
      <c r="CF84" s="169"/>
      <c r="CG84" s="89">
        <v>0</v>
      </c>
      <c r="CH84" s="89">
        <v>0</v>
      </c>
      <c r="CI84" s="89">
        <v>0</v>
      </c>
      <c r="CJ84" s="89">
        <v>4200</v>
      </c>
      <c r="CK84" s="89">
        <v>50400.000000000007</v>
      </c>
      <c r="CL84" s="89">
        <v>50400.000000000007</v>
      </c>
      <c r="CM84" s="89">
        <v>105000.00000000001</v>
      </c>
      <c r="CN84" s="169"/>
      <c r="CO84" s="501"/>
    </row>
    <row r="85" spans="1:93" s="90" customFormat="1" ht="17.25" hidden="1" customHeight="1" outlineLevel="1" x14ac:dyDescent="0.2">
      <c r="A85" s="313" t="s">
        <v>277</v>
      </c>
      <c r="B85" s="402" t="s">
        <v>274</v>
      </c>
      <c r="C85" s="244" t="s">
        <v>291</v>
      </c>
      <c r="D85" s="314"/>
      <c r="E85" s="107"/>
      <c r="F85" s="136"/>
      <c r="G85" s="39"/>
      <c r="H85" s="39"/>
      <c r="I85" s="39" t="s">
        <v>173</v>
      </c>
      <c r="J85" s="39" t="s">
        <v>173</v>
      </c>
      <c r="K85" s="39" t="s">
        <v>173</v>
      </c>
      <c r="L85" s="136"/>
      <c r="M85" s="152"/>
      <c r="N85" s="87" t="s">
        <v>203</v>
      </c>
      <c r="O85" s="87"/>
      <c r="P85" s="88"/>
      <c r="Q85" s="227"/>
      <c r="R85" s="88"/>
      <c r="S85" s="175"/>
      <c r="T85" s="216" t="s">
        <v>196</v>
      </c>
      <c r="U85" s="391">
        <v>1</v>
      </c>
      <c r="V85" s="217"/>
      <c r="W85" s="217"/>
      <c r="X85" s="217"/>
      <c r="Y85" s="27">
        <v>400000</v>
      </c>
      <c r="Z85" s="67">
        <v>400000</v>
      </c>
      <c r="AA85" s="67"/>
      <c r="AB85" s="365"/>
      <c r="AC85" s="67">
        <v>288919.34096833179</v>
      </c>
      <c r="AD85" s="67"/>
      <c r="AE85" s="67">
        <v>91781.659031668096</v>
      </c>
      <c r="AF85" s="67"/>
      <c r="AG85" s="67"/>
      <c r="AH85" s="67">
        <v>19299.070000000051</v>
      </c>
      <c r="AI85" s="67">
        <v>400000.06999999995</v>
      </c>
      <c r="AJ85" s="174"/>
      <c r="AK85" s="89">
        <v>0</v>
      </c>
      <c r="AL85" s="89">
        <v>0</v>
      </c>
      <c r="AM85" s="89">
        <v>0</v>
      </c>
      <c r="AN85" s="89">
        <v>0</v>
      </c>
      <c r="AO85" s="89">
        <v>0</v>
      </c>
      <c r="AP85" s="89">
        <v>400000.07</v>
      </c>
      <c r="AQ85" s="89">
        <v>400000.07</v>
      </c>
      <c r="AR85" s="169"/>
      <c r="AS85" s="89"/>
      <c r="AT85" s="89"/>
      <c r="AU85" s="89"/>
      <c r="AV85" s="89"/>
      <c r="AW85" s="89"/>
      <c r="AX85" s="89">
        <v>288919.34096833179</v>
      </c>
      <c r="AY85" s="89">
        <v>288919.34096833179</v>
      </c>
      <c r="AZ85" s="169"/>
      <c r="BA85" s="89"/>
      <c r="BB85" s="89"/>
      <c r="BC85" s="89"/>
      <c r="BD85" s="89"/>
      <c r="BE85" s="89"/>
      <c r="BF85" s="89"/>
      <c r="BG85" s="89">
        <v>0</v>
      </c>
      <c r="BH85" s="169"/>
      <c r="BI85" s="89"/>
      <c r="BJ85" s="89"/>
      <c r="BK85" s="89"/>
      <c r="BL85" s="89"/>
      <c r="BM85" s="89"/>
      <c r="BN85" s="89">
        <v>91781.659031668096</v>
      </c>
      <c r="BO85" s="89">
        <v>91781.659031668096</v>
      </c>
      <c r="BP85" s="169"/>
      <c r="BQ85" s="89"/>
      <c r="BR85" s="89"/>
      <c r="BS85" s="89"/>
      <c r="BT85" s="89"/>
      <c r="BU85" s="89"/>
      <c r="BV85" s="89"/>
      <c r="BW85" s="89">
        <v>0</v>
      </c>
      <c r="BX85" s="169"/>
      <c r="BY85" s="89"/>
      <c r="BZ85" s="89"/>
      <c r="CA85" s="89"/>
      <c r="CB85" s="89"/>
      <c r="CC85" s="89"/>
      <c r="CD85" s="89"/>
      <c r="CE85" s="89">
        <v>0</v>
      </c>
      <c r="CF85" s="169"/>
      <c r="CG85" s="89"/>
      <c r="CH85" s="89"/>
      <c r="CI85" s="89"/>
      <c r="CJ85" s="89"/>
      <c r="CK85" s="89"/>
      <c r="CL85" s="89">
        <v>19299.070000000051</v>
      </c>
      <c r="CM85" s="89">
        <v>19299.070000000051</v>
      </c>
      <c r="CN85" s="169"/>
      <c r="CO85" s="501"/>
    </row>
    <row r="86" spans="1:93" s="132" customFormat="1" ht="42.75" customHeight="1" collapsed="1" x14ac:dyDescent="0.2">
      <c r="A86" s="71" t="s">
        <v>87</v>
      </c>
      <c r="B86" s="129" t="s">
        <v>310</v>
      </c>
      <c r="C86" s="75"/>
      <c r="D86" s="301"/>
      <c r="E86" s="129" t="s">
        <v>76</v>
      </c>
      <c r="F86" s="135">
        <v>0</v>
      </c>
      <c r="G86" s="135">
        <v>0</v>
      </c>
      <c r="H86" s="135">
        <v>0</v>
      </c>
      <c r="I86" s="135">
        <v>0</v>
      </c>
      <c r="J86" s="135">
        <v>0</v>
      </c>
      <c r="K86" s="135">
        <v>1</v>
      </c>
      <c r="L86" s="135">
        <v>1</v>
      </c>
      <c r="M86" s="159"/>
      <c r="N86" s="75"/>
      <c r="O86" s="73"/>
      <c r="P86" s="73"/>
      <c r="Q86" s="129"/>
      <c r="R86" s="73"/>
      <c r="S86" s="162"/>
      <c r="T86" s="75"/>
      <c r="U86" s="386"/>
      <c r="V86" s="130"/>
      <c r="W86" s="130"/>
      <c r="X86" s="130"/>
      <c r="Y86" s="131"/>
      <c r="Z86" s="131">
        <v>2490000.21</v>
      </c>
      <c r="AA86" s="131"/>
      <c r="AB86" s="364"/>
      <c r="AC86" s="131">
        <v>1754689.114397879</v>
      </c>
      <c r="AD86" s="131">
        <v>0</v>
      </c>
      <c r="AE86" s="131">
        <v>572413.88560212101</v>
      </c>
      <c r="AF86" s="131">
        <v>0</v>
      </c>
      <c r="AG86" s="131">
        <v>0</v>
      </c>
      <c r="AH86" s="131">
        <v>162897.20999999996</v>
      </c>
      <c r="AI86" s="131">
        <v>2490000.21</v>
      </c>
      <c r="AJ86" s="162"/>
      <c r="AK86" s="131">
        <v>0</v>
      </c>
      <c r="AL86" s="131">
        <v>0</v>
      </c>
      <c r="AM86" s="131">
        <v>0</v>
      </c>
      <c r="AN86" s="131">
        <v>585882.40235294122</v>
      </c>
      <c r="AO86" s="131">
        <v>878823.60352941183</v>
      </c>
      <c r="AP86" s="131">
        <v>1025293.6035294118</v>
      </c>
      <c r="AQ86" s="131">
        <v>2489999.6094117649</v>
      </c>
      <c r="AR86" s="187"/>
      <c r="AS86" s="131">
        <v>0</v>
      </c>
      <c r="AT86" s="131">
        <v>0</v>
      </c>
      <c r="AU86" s="131">
        <v>0</v>
      </c>
      <c r="AV86" s="131">
        <v>412868.03482019278</v>
      </c>
      <c r="AW86" s="131">
        <v>619302.05223028921</v>
      </c>
      <c r="AX86" s="131">
        <v>722518.63770418474</v>
      </c>
      <c r="AY86" s="131">
        <v>1754688.7247546667</v>
      </c>
      <c r="AZ86" s="190"/>
      <c r="BA86" s="131">
        <v>0</v>
      </c>
      <c r="BB86" s="131">
        <v>0</v>
      </c>
      <c r="BC86" s="131">
        <v>0</v>
      </c>
      <c r="BD86" s="131">
        <v>0</v>
      </c>
      <c r="BE86" s="131">
        <v>0</v>
      </c>
      <c r="BF86" s="131">
        <v>0</v>
      </c>
      <c r="BG86" s="131">
        <v>0</v>
      </c>
      <c r="BH86" s="187"/>
      <c r="BI86" s="131">
        <v>0</v>
      </c>
      <c r="BJ86" s="131">
        <v>0</v>
      </c>
      <c r="BK86" s="131">
        <v>0</v>
      </c>
      <c r="BL86" s="131">
        <v>134685.65841785402</v>
      </c>
      <c r="BM86" s="131">
        <v>202028.48762678102</v>
      </c>
      <c r="BN86" s="131">
        <v>235699.76416493361</v>
      </c>
      <c r="BO86" s="131">
        <v>572413.91020956868</v>
      </c>
      <c r="BP86" s="483"/>
      <c r="BQ86" s="131">
        <v>0</v>
      </c>
      <c r="BR86" s="131">
        <v>0</v>
      </c>
      <c r="BS86" s="131">
        <v>0</v>
      </c>
      <c r="BT86" s="131">
        <v>0</v>
      </c>
      <c r="BU86" s="131">
        <v>0</v>
      </c>
      <c r="BV86" s="131">
        <v>0</v>
      </c>
      <c r="BW86" s="131">
        <v>0</v>
      </c>
      <c r="BX86" s="187"/>
      <c r="BY86" s="131">
        <v>0</v>
      </c>
      <c r="BZ86" s="131">
        <v>0</v>
      </c>
      <c r="CA86" s="131">
        <v>0</v>
      </c>
      <c r="CB86" s="131">
        <v>0</v>
      </c>
      <c r="CC86" s="131">
        <v>0</v>
      </c>
      <c r="CD86" s="131">
        <v>0</v>
      </c>
      <c r="CE86" s="131">
        <v>0</v>
      </c>
      <c r="CF86" s="187"/>
      <c r="CG86" s="131">
        <v>0</v>
      </c>
      <c r="CH86" s="131">
        <v>0</v>
      </c>
      <c r="CI86" s="131">
        <v>0</v>
      </c>
      <c r="CJ86" s="131">
        <v>38328.709114894402</v>
      </c>
      <c r="CK86" s="131">
        <v>57493.063672341603</v>
      </c>
      <c r="CL86" s="131">
        <v>67075.201660293416</v>
      </c>
      <c r="CM86" s="131">
        <v>162896.97444752941</v>
      </c>
      <c r="CN86" s="187"/>
      <c r="CO86" s="501"/>
    </row>
    <row r="87" spans="1:93" s="90" customFormat="1" ht="28.5" hidden="1" customHeight="1" outlineLevel="1" x14ac:dyDescent="0.2">
      <c r="A87" s="150" t="s">
        <v>132</v>
      </c>
      <c r="B87" s="243" t="s">
        <v>140</v>
      </c>
      <c r="C87" s="244" t="s">
        <v>192</v>
      </c>
      <c r="D87" s="300"/>
      <c r="E87" s="107"/>
      <c r="F87" s="136"/>
      <c r="G87" s="39"/>
      <c r="H87" s="39" t="s">
        <v>173</v>
      </c>
      <c r="I87" s="39" t="s">
        <v>173</v>
      </c>
      <c r="J87" s="39" t="s">
        <v>173</v>
      </c>
      <c r="K87" s="39" t="s">
        <v>173</v>
      </c>
      <c r="L87" s="136"/>
      <c r="M87" s="152"/>
      <c r="N87" s="375" t="s">
        <v>105</v>
      </c>
      <c r="O87" s="375" t="s">
        <v>14</v>
      </c>
      <c r="P87" s="375" t="s">
        <v>95</v>
      </c>
      <c r="Q87" s="374">
        <v>15</v>
      </c>
      <c r="R87" s="376"/>
      <c r="S87" s="175"/>
      <c r="T87" s="216" t="s">
        <v>76</v>
      </c>
      <c r="U87" s="391">
        <v>1</v>
      </c>
      <c r="V87" s="217"/>
      <c r="W87" s="217"/>
      <c r="X87" s="217"/>
      <c r="Y87" s="27">
        <v>2490000.21</v>
      </c>
      <c r="Z87" s="67">
        <v>2490000.21</v>
      </c>
      <c r="AA87" s="67"/>
      <c r="AB87" s="365"/>
      <c r="AC87" s="67">
        <v>1754689.114397879</v>
      </c>
      <c r="AD87" s="67"/>
      <c r="AE87" s="67">
        <v>572413.88560212101</v>
      </c>
      <c r="AF87" s="67"/>
      <c r="AG87" s="67"/>
      <c r="AH87" s="67">
        <v>162897.20999999996</v>
      </c>
      <c r="AI87" s="67">
        <v>2490000.21</v>
      </c>
      <c r="AJ87" s="174"/>
      <c r="AK87" s="89">
        <v>0</v>
      </c>
      <c r="AL87" s="89">
        <v>0</v>
      </c>
      <c r="AM87" s="89">
        <v>0</v>
      </c>
      <c r="AN87" s="89">
        <v>585882.40235294122</v>
      </c>
      <c r="AO87" s="89">
        <v>878823.60352941183</v>
      </c>
      <c r="AP87" s="89">
        <v>1025293.6035294118</v>
      </c>
      <c r="AQ87" s="89">
        <v>2489999.6094117649</v>
      </c>
      <c r="AR87" s="169"/>
      <c r="AS87" s="89">
        <v>0</v>
      </c>
      <c r="AT87" s="89">
        <v>0</v>
      </c>
      <c r="AU87" s="89">
        <v>0</v>
      </c>
      <c r="AV87" s="89">
        <v>412868.03482019278</v>
      </c>
      <c r="AW87" s="89">
        <v>619302.05223028921</v>
      </c>
      <c r="AX87" s="89">
        <v>722518.63770418474</v>
      </c>
      <c r="AY87" s="89">
        <v>1754688.7247546667</v>
      </c>
      <c r="AZ87" s="169"/>
      <c r="BA87" s="89"/>
      <c r="BB87" s="89"/>
      <c r="BC87" s="89"/>
      <c r="BD87" s="89"/>
      <c r="BE87" s="89"/>
      <c r="BF87" s="89"/>
      <c r="BG87" s="89">
        <v>0</v>
      </c>
      <c r="BH87" s="169"/>
      <c r="BI87" s="89">
        <v>0</v>
      </c>
      <c r="BJ87" s="89">
        <v>0</v>
      </c>
      <c r="BK87" s="89">
        <v>0</v>
      </c>
      <c r="BL87" s="89">
        <v>134685.65841785402</v>
      </c>
      <c r="BM87" s="89">
        <v>202028.48762678102</v>
      </c>
      <c r="BN87" s="89">
        <v>235699.76416493361</v>
      </c>
      <c r="BO87" s="89">
        <v>572413.91020956868</v>
      </c>
      <c r="BP87" s="169"/>
      <c r="BQ87" s="89"/>
      <c r="BR87" s="89"/>
      <c r="BS87" s="89"/>
      <c r="BT87" s="89"/>
      <c r="BU87" s="89"/>
      <c r="BV87" s="89"/>
      <c r="BW87" s="89">
        <v>0</v>
      </c>
      <c r="BX87" s="169"/>
      <c r="BY87" s="89"/>
      <c r="BZ87" s="89"/>
      <c r="CA87" s="89"/>
      <c r="CB87" s="89"/>
      <c r="CC87" s="89"/>
      <c r="CD87" s="89"/>
      <c r="CE87" s="89">
        <v>0</v>
      </c>
      <c r="CF87" s="169"/>
      <c r="CG87" s="89">
        <v>0</v>
      </c>
      <c r="CH87" s="89">
        <v>0</v>
      </c>
      <c r="CI87" s="89">
        <v>0</v>
      </c>
      <c r="CJ87" s="89">
        <v>38328.709114894402</v>
      </c>
      <c r="CK87" s="89">
        <v>57493.063672341603</v>
      </c>
      <c r="CL87" s="89">
        <v>67075.201660293416</v>
      </c>
      <c r="CM87" s="89">
        <v>162896.97444752941</v>
      </c>
      <c r="CN87" s="169"/>
      <c r="CO87" s="501"/>
    </row>
    <row r="88" spans="1:93" s="132" customFormat="1" ht="30" customHeight="1" collapsed="1" x14ac:dyDescent="0.2">
      <c r="A88" s="71" t="s">
        <v>194</v>
      </c>
      <c r="B88" s="129" t="s">
        <v>311</v>
      </c>
      <c r="C88" s="75"/>
      <c r="D88" s="301"/>
      <c r="E88" s="129" t="s">
        <v>69</v>
      </c>
      <c r="F88" s="135">
        <v>0</v>
      </c>
      <c r="G88" s="135">
        <v>0</v>
      </c>
      <c r="H88" s="135">
        <v>0</v>
      </c>
      <c r="I88" s="135">
        <v>0</v>
      </c>
      <c r="J88" s="135">
        <v>0</v>
      </c>
      <c r="K88" s="135">
        <v>1</v>
      </c>
      <c r="L88" s="135">
        <v>1</v>
      </c>
      <c r="M88" s="159"/>
      <c r="N88" s="75"/>
      <c r="O88" s="73"/>
      <c r="P88" s="73"/>
      <c r="Q88" s="129"/>
      <c r="R88" s="73"/>
      <c r="S88" s="162"/>
      <c r="T88" s="75"/>
      <c r="U88" s="386"/>
      <c r="V88" s="130"/>
      <c r="W88" s="130"/>
      <c r="X88" s="130"/>
      <c r="Y88" s="131"/>
      <c r="Z88" s="131">
        <v>914000</v>
      </c>
      <c r="AA88" s="131"/>
      <c r="AB88" s="364"/>
      <c r="AC88" s="131">
        <v>854205.60747663514</v>
      </c>
      <c r="AD88" s="131">
        <v>0</v>
      </c>
      <c r="AE88" s="131">
        <v>0</v>
      </c>
      <c r="AF88" s="131">
        <v>0</v>
      </c>
      <c r="AG88" s="131">
        <v>0</v>
      </c>
      <c r="AH88" s="131">
        <v>59794.392523364862</v>
      </c>
      <c r="AI88" s="131">
        <v>914000</v>
      </c>
      <c r="AJ88" s="162"/>
      <c r="AK88" s="131">
        <v>0</v>
      </c>
      <c r="AL88" s="131">
        <v>0</v>
      </c>
      <c r="AM88" s="131">
        <v>0</v>
      </c>
      <c r="AN88" s="131">
        <v>117647.05882352941</v>
      </c>
      <c r="AO88" s="131">
        <v>176470.58823529413</v>
      </c>
      <c r="AP88" s="131">
        <v>619880.5882352941</v>
      </c>
      <c r="AQ88" s="131">
        <v>913998.23529411771</v>
      </c>
      <c r="AR88" s="187"/>
      <c r="AS88" s="131">
        <v>0</v>
      </c>
      <c r="AT88" s="131">
        <v>0</v>
      </c>
      <c r="AU88" s="131">
        <v>0</v>
      </c>
      <c r="AV88" s="131">
        <v>109950.58823529411</v>
      </c>
      <c r="AW88" s="131">
        <v>164925.88235294117</v>
      </c>
      <c r="AX88" s="131">
        <v>579329.70258340833</v>
      </c>
      <c r="AY88" s="131">
        <v>854206.17317164363</v>
      </c>
      <c r="AZ88" s="190"/>
      <c r="BA88" s="131">
        <v>0</v>
      </c>
      <c r="BB88" s="131">
        <v>0</v>
      </c>
      <c r="BC88" s="131">
        <v>0</v>
      </c>
      <c r="BD88" s="131">
        <v>0</v>
      </c>
      <c r="BE88" s="131">
        <v>0</v>
      </c>
      <c r="BF88" s="131">
        <v>0</v>
      </c>
      <c r="BG88" s="131">
        <v>0</v>
      </c>
      <c r="BH88" s="187"/>
      <c r="BI88" s="131">
        <v>0</v>
      </c>
      <c r="BJ88" s="131">
        <v>0</v>
      </c>
      <c r="BK88" s="131">
        <v>0</v>
      </c>
      <c r="BL88" s="131">
        <v>0</v>
      </c>
      <c r="BM88" s="131">
        <v>0</v>
      </c>
      <c r="BN88" s="131">
        <v>0</v>
      </c>
      <c r="BO88" s="131">
        <v>0</v>
      </c>
      <c r="BP88" s="483"/>
      <c r="BQ88" s="131">
        <v>0</v>
      </c>
      <c r="BR88" s="131">
        <v>0</v>
      </c>
      <c r="BS88" s="131">
        <v>0</v>
      </c>
      <c r="BT88" s="131">
        <v>0</v>
      </c>
      <c r="BU88" s="131">
        <v>0</v>
      </c>
      <c r="BV88" s="131">
        <v>0</v>
      </c>
      <c r="BW88" s="131">
        <v>0</v>
      </c>
      <c r="BX88" s="187"/>
      <c r="BY88" s="131">
        <v>0</v>
      </c>
      <c r="BZ88" s="131">
        <v>0</v>
      </c>
      <c r="CA88" s="131">
        <v>0</v>
      </c>
      <c r="CB88" s="131">
        <v>0</v>
      </c>
      <c r="CC88" s="131">
        <v>0</v>
      </c>
      <c r="CD88" s="131">
        <v>0</v>
      </c>
      <c r="CE88" s="131">
        <v>0</v>
      </c>
      <c r="CF88" s="187"/>
      <c r="CG88" s="131">
        <v>0</v>
      </c>
      <c r="CH88" s="131">
        <v>0</v>
      </c>
      <c r="CI88" s="131">
        <v>0</v>
      </c>
      <c r="CJ88" s="131">
        <v>7696.4705882352946</v>
      </c>
      <c r="CK88" s="131">
        <v>11544.705882352942</v>
      </c>
      <c r="CL88" s="131">
        <v>40552.885651885823</v>
      </c>
      <c r="CM88" s="131">
        <v>59794.062122474061</v>
      </c>
      <c r="CN88" s="187"/>
      <c r="CO88" s="501"/>
    </row>
    <row r="89" spans="1:93" s="288" customFormat="1" ht="42" hidden="1" customHeight="1" outlineLevel="1" x14ac:dyDescent="0.2">
      <c r="A89" s="150" t="s">
        <v>197</v>
      </c>
      <c r="B89" s="317" t="s">
        <v>279</v>
      </c>
      <c r="C89" s="284" t="s">
        <v>298</v>
      </c>
      <c r="D89" s="300"/>
      <c r="E89" s="255"/>
      <c r="F89" s="329"/>
      <c r="G89" s="329"/>
      <c r="H89" s="329" t="s">
        <v>173</v>
      </c>
      <c r="I89" s="329" t="s">
        <v>173</v>
      </c>
      <c r="J89" s="329" t="s">
        <v>173</v>
      </c>
      <c r="K89" s="329" t="s">
        <v>173</v>
      </c>
      <c r="L89" s="329"/>
      <c r="M89" s="160"/>
      <c r="N89" s="35" t="s">
        <v>105</v>
      </c>
      <c r="O89" s="35" t="s">
        <v>14</v>
      </c>
      <c r="P89" s="35" t="s">
        <v>95</v>
      </c>
      <c r="Q89" s="182">
        <v>10</v>
      </c>
      <c r="R89" s="35"/>
      <c r="S89" s="175"/>
      <c r="T89" s="49" t="s">
        <v>278</v>
      </c>
      <c r="U89" s="388">
        <v>1</v>
      </c>
      <c r="V89" s="31"/>
      <c r="W89" s="31"/>
      <c r="X89" s="31"/>
      <c r="Y89" s="27">
        <v>500000</v>
      </c>
      <c r="Z89" s="67">
        <v>500000</v>
      </c>
      <c r="AA89" s="67"/>
      <c r="AB89" s="365"/>
      <c r="AC89" s="67">
        <v>467289.71962616802</v>
      </c>
      <c r="AD89" s="67"/>
      <c r="AE89" s="67"/>
      <c r="AF89" s="67"/>
      <c r="AG89" s="67"/>
      <c r="AH89" s="67">
        <v>32710.280373831978</v>
      </c>
      <c r="AI89" s="67">
        <v>500000</v>
      </c>
      <c r="AJ89" s="175"/>
      <c r="AK89" s="89">
        <v>0</v>
      </c>
      <c r="AL89" s="89">
        <v>0</v>
      </c>
      <c r="AM89" s="89">
        <v>0</v>
      </c>
      <c r="AN89" s="89">
        <v>117647.05882352941</v>
      </c>
      <c r="AO89" s="89">
        <v>176470.58823529413</v>
      </c>
      <c r="AP89" s="89">
        <v>205881.58823529413</v>
      </c>
      <c r="AQ89" s="89">
        <v>499999.23529411771</v>
      </c>
      <c r="AR89" s="169"/>
      <c r="AS89" s="67">
        <v>0</v>
      </c>
      <c r="AT89" s="67">
        <v>0</v>
      </c>
      <c r="AU89" s="67">
        <v>0</v>
      </c>
      <c r="AV89" s="67">
        <v>109950.58823529411</v>
      </c>
      <c r="AW89" s="67">
        <v>164925.88235294117</v>
      </c>
      <c r="AX89" s="67">
        <v>192413.81473294119</v>
      </c>
      <c r="AY89" s="89">
        <v>467290.28532117652</v>
      </c>
      <c r="AZ89" s="169"/>
      <c r="BA89" s="67"/>
      <c r="BB89" s="67"/>
      <c r="BC89" s="67"/>
      <c r="BD89" s="67"/>
      <c r="BE89" s="67"/>
      <c r="BF89" s="67"/>
      <c r="BG89" s="89">
        <v>0</v>
      </c>
      <c r="BH89" s="169"/>
      <c r="BI89" s="67"/>
      <c r="BJ89" s="67"/>
      <c r="BK89" s="67"/>
      <c r="BL89" s="67"/>
      <c r="BM89" s="67"/>
      <c r="BN89" s="67"/>
      <c r="BO89" s="89">
        <v>0</v>
      </c>
      <c r="BP89" s="169"/>
      <c r="BQ89" s="67"/>
      <c r="BR89" s="67"/>
      <c r="BS89" s="67"/>
      <c r="BT89" s="67"/>
      <c r="BU89" s="67"/>
      <c r="BV89" s="67"/>
      <c r="BW89" s="89">
        <v>0</v>
      </c>
      <c r="BX89" s="169"/>
      <c r="BY89" s="67"/>
      <c r="BZ89" s="67"/>
      <c r="CA89" s="67"/>
      <c r="CB89" s="67"/>
      <c r="CC89" s="67"/>
      <c r="CD89" s="67"/>
      <c r="CE89" s="89">
        <v>0</v>
      </c>
      <c r="CF89" s="169"/>
      <c r="CG89" s="67">
        <v>0</v>
      </c>
      <c r="CH89" s="67">
        <v>0</v>
      </c>
      <c r="CI89" s="67">
        <v>0</v>
      </c>
      <c r="CJ89" s="67">
        <v>7696.4705882352946</v>
      </c>
      <c r="CK89" s="67">
        <v>11544.705882352942</v>
      </c>
      <c r="CL89" s="67">
        <v>13468.773502352942</v>
      </c>
      <c r="CM89" s="89">
        <v>32709.94997294118</v>
      </c>
      <c r="CN89" s="169"/>
      <c r="CO89" s="501"/>
    </row>
    <row r="90" spans="1:93" s="288" customFormat="1" ht="15.75" hidden="1" customHeight="1" outlineLevel="1" x14ac:dyDescent="0.2">
      <c r="A90" s="150" t="s">
        <v>273</v>
      </c>
      <c r="B90" s="317" t="s">
        <v>251</v>
      </c>
      <c r="C90" s="284" t="s">
        <v>291</v>
      </c>
      <c r="D90" s="300"/>
      <c r="E90" s="255"/>
      <c r="F90" s="329"/>
      <c r="G90" s="329"/>
      <c r="H90" s="329" t="s">
        <v>173</v>
      </c>
      <c r="I90" s="329" t="s">
        <v>173</v>
      </c>
      <c r="J90" s="329" t="s">
        <v>173</v>
      </c>
      <c r="K90" s="329" t="s">
        <v>173</v>
      </c>
      <c r="L90" s="329"/>
      <c r="M90" s="160"/>
      <c r="N90" s="35" t="s">
        <v>203</v>
      </c>
      <c r="O90" s="35"/>
      <c r="P90" s="35"/>
      <c r="Q90" s="182"/>
      <c r="R90" s="35"/>
      <c r="S90" s="175"/>
      <c r="T90" s="49" t="s">
        <v>100</v>
      </c>
      <c r="U90" s="388">
        <v>1</v>
      </c>
      <c r="V90" s="31"/>
      <c r="W90" s="31"/>
      <c r="X90" s="31"/>
      <c r="Y90" s="27">
        <v>414000</v>
      </c>
      <c r="Z90" s="67">
        <v>414000</v>
      </c>
      <c r="AA90" s="67"/>
      <c r="AB90" s="365"/>
      <c r="AC90" s="67">
        <v>386915.88785046712</v>
      </c>
      <c r="AD90" s="67"/>
      <c r="AE90" s="67"/>
      <c r="AF90" s="67"/>
      <c r="AG90" s="67"/>
      <c r="AH90" s="67">
        <v>27084.112149532884</v>
      </c>
      <c r="AI90" s="67">
        <v>414000</v>
      </c>
      <c r="AJ90" s="175"/>
      <c r="AK90" s="89">
        <v>0</v>
      </c>
      <c r="AL90" s="89">
        <v>0</v>
      </c>
      <c r="AM90" s="89">
        <v>0</v>
      </c>
      <c r="AN90" s="89">
        <v>0</v>
      </c>
      <c r="AO90" s="89">
        <v>0</v>
      </c>
      <c r="AP90" s="89">
        <v>413999</v>
      </c>
      <c r="AQ90" s="89">
        <v>413999</v>
      </c>
      <c r="AR90" s="169"/>
      <c r="AS90" s="67"/>
      <c r="AT90" s="67"/>
      <c r="AU90" s="67"/>
      <c r="AV90" s="67"/>
      <c r="AW90" s="67"/>
      <c r="AX90" s="89">
        <v>386915.88785046712</v>
      </c>
      <c r="AY90" s="89">
        <v>386915.88785046712</v>
      </c>
      <c r="AZ90" s="169"/>
      <c r="BA90" s="67"/>
      <c r="BB90" s="67"/>
      <c r="BC90" s="67"/>
      <c r="BD90" s="67"/>
      <c r="BE90" s="67"/>
      <c r="BF90" s="67"/>
      <c r="BG90" s="89">
        <v>0</v>
      </c>
      <c r="BH90" s="169"/>
      <c r="BI90" s="67"/>
      <c r="BJ90" s="67"/>
      <c r="BK90" s="67"/>
      <c r="BL90" s="67"/>
      <c r="BM90" s="67"/>
      <c r="BN90" s="67"/>
      <c r="BO90" s="89">
        <v>0</v>
      </c>
      <c r="BP90" s="169"/>
      <c r="BQ90" s="67"/>
      <c r="BR90" s="67"/>
      <c r="BS90" s="67"/>
      <c r="BT90" s="67"/>
      <c r="BU90" s="67"/>
      <c r="BV90" s="67"/>
      <c r="BW90" s="89">
        <v>0</v>
      </c>
      <c r="BX90" s="169"/>
      <c r="BY90" s="67"/>
      <c r="BZ90" s="67"/>
      <c r="CA90" s="67"/>
      <c r="CB90" s="67"/>
      <c r="CC90" s="67"/>
      <c r="CD90" s="67"/>
      <c r="CE90" s="89">
        <v>0</v>
      </c>
      <c r="CF90" s="169"/>
      <c r="CG90" s="67"/>
      <c r="CH90" s="67"/>
      <c r="CI90" s="67"/>
      <c r="CJ90" s="67"/>
      <c r="CK90" s="67"/>
      <c r="CL90" s="89">
        <v>27084.112149532884</v>
      </c>
      <c r="CM90" s="89">
        <v>27084.112149532884</v>
      </c>
      <c r="CN90" s="169"/>
      <c r="CO90" s="501"/>
    </row>
    <row r="91" spans="1:93" s="132" customFormat="1" ht="45.75" customHeight="1" collapsed="1" x14ac:dyDescent="0.2">
      <c r="A91" s="71" t="s">
        <v>195</v>
      </c>
      <c r="B91" s="129" t="s">
        <v>312</v>
      </c>
      <c r="C91" s="75"/>
      <c r="D91" s="301"/>
      <c r="E91" s="129" t="s">
        <v>247</v>
      </c>
      <c r="F91" s="135">
        <v>0</v>
      </c>
      <c r="G91" s="135">
        <v>1</v>
      </c>
      <c r="H91" s="135">
        <v>1</v>
      </c>
      <c r="I91" s="135">
        <v>1</v>
      </c>
      <c r="J91" s="135">
        <v>1</v>
      </c>
      <c r="K91" s="135">
        <v>0</v>
      </c>
      <c r="L91" s="135">
        <v>4</v>
      </c>
      <c r="M91" s="159"/>
      <c r="N91" s="75"/>
      <c r="O91" s="73"/>
      <c r="P91" s="73"/>
      <c r="Q91" s="129"/>
      <c r="R91" s="73"/>
      <c r="S91" s="162"/>
      <c r="T91" s="75"/>
      <c r="U91" s="386"/>
      <c r="V91" s="130"/>
      <c r="W91" s="130"/>
      <c r="X91" s="130"/>
      <c r="Y91" s="131"/>
      <c r="Z91" s="131">
        <v>961017</v>
      </c>
      <c r="AA91" s="131"/>
      <c r="AB91" s="364"/>
      <c r="AC91" s="131">
        <v>593925</v>
      </c>
      <c r="AD91" s="131">
        <v>0</v>
      </c>
      <c r="AE91" s="131">
        <v>304222</v>
      </c>
      <c r="AF91" s="131">
        <v>0</v>
      </c>
      <c r="AG91" s="131">
        <v>0</v>
      </c>
      <c r="AH91" s="131">
        <v>62870.289999999979</v>
      </c>
      <c r="AI91" s="131">
        <v>961017.29</v>
      </c>
      <c r="AJ91" s="162"/>
      <c r="AK91" s="131">
        <v>0</v>
      </c>
      <c r="AL91" s="131">
        <v>80000</v>
      </c>
      <c r="AM91" s="131">
        <v>262857.14285714284</v>
      </c>
      <c r="AN91" s="131">
        <v>171428.57142857145</v>
      </c>
      <c r="AO91" s="131">
        <v>367191.53892857145</v>
      </c>
      <c r="AP91" s="131">
        <v>79540.036785714285</v>
      </c>
      <c r="AQ91" s="131">
        <v>961017.29</v>
      </c>
      <c r="AR91" s="187"/>
      <c r="AS91" s="131">
        <v>0</v>
      </c>
      <c r="AT91" s="131">
        <v>74766.399999999994</v>
      </c>
      <c r="AU91" s="131">
        <v>177863.88571428572</v>
      </c>
      <c r="AV91" s="131">
        <v>78857.14285714287</v>
      </c>
      <c r="AW91" s="131">
        <v>211614.05159770642</v>
      </c>
      <c r="AX91" s="131">
        <v>50823.731484949749</v>
      </c>
      <c r="AY91" s="131">
        <v>593925.21165408473</v>
      </c>
      <c r="AZ91" s="190"/>
      <c r="BA91" s="131">
        <v>0</v>
      </c>
      <c r="BB91" s="131">
        <v>0</v>
      </c>
      <c r="BC91" s="131">
        <v>0</v>
      </c>
      <c r="BD91" s="131">
        <v>0</v>
      </c>
      <c r="BE91" s="131">
        <v>0</v>
      </c>
      <c r="BF91" s="131">
        <v>0</v>
      </c>
      <c r="BG91" s="131">
        <v>0</v>
      </c>
      <c r="BH91" s="187"/>
      <c r="BI91" s="131">
        <v>0</v>
      </c>
      <c r="BJ91" s="131">
        <v>0</v>
      </c>
      <c r="BK91" s="131">
        <v>68571.42857142858</v>
      </c>
      <c r="BL91" s="131">
        <v>82285.71428571429</v>
      </c>
      <c r="BM91" s="131">
        <v>130452.25574344044</v>
      </c>
      <c r="BN91" s="131">
        <v>22912.656676384908</v>
      </c>
      <c r="BO91" s="131">
        <v>304222.05527696823</v>
      </c>
      <c r="BP91" s="483"/>
      <c r="BQ91" s="131">
        <v>0</v>
      </c>
      <c r="BR91" s="131">
        <v>0</v>
      </c>
      <c r="BS91" s="131">
        <v>0</v>
      </c>
      <c r="BT91" s="131">
        <v>0</v>
      </c>
      <c r="BU91" s="131">
        <v>0</v>
      </c>
      <c r="BV91" s="131">
        <v>0</v>
      </c>
      <c r="BW91" s="131">
        <v>0</v>
      </c>
      <c r="BX91" s="187"/>
      <c r="BY91" s="131">
        <v>0</v>
      </c>
      <c r="BZ91" s="131">
        <v>0</v>
      </c>
      <c r="CA91" s="131">
        <v>0</v>
      </c>
      <c r="CB91" s="131">
        <v>0</v>
      </c>
      <c r="CC91" s="131">
        <v>0</v>
      </c>
      <c r="CD91" s="131">
        <v>0</v>
      </c>
      <c r="CE91" s="131">
        <v>0</v>
      </c>
      <c r="CF91" s="187"/>
      <c r="CG91" s="131">
        <v>0</v>
      </c>
      <c r="CH91" s="131">
        <v>5233.6000000000004</v>
      </c>
      <c r="CI91" s="131">
        <v>16421.828571428574</v>
      </c>
      <c r="CJ91" s="131">
        <v>10285.714285714286</v>
      </c>
      <c r="CK91" s="131">
        <v>25125.231587424576</v>
      </c>
      <c r="CL91" s="131">
        <v>5803.6486243796198</v>
      </c>
      <c r="CM91" s="131">
        <v>62870.023068947048</v>
      </c>
      <c r="CN91" s="187"/>
      <c r="CO91" s="501"/>
    </row>
    <row r="92" spans="1:93" s="90" customFormat="1" ht="28.5" hidden="1" customHeight="1" outlineLevel="1" x14ac:dyDescent="0.2">
      <c r="A92" s="313" t="s">
        <v>245</v>
      </c>
      <c r="B92" s="402" t="s">
        <v>280</v>
      </c>
      <c r="C92" s="284" t="s">
        <v>298</v>
      </c>
      <c r="D92" s="314"/>
      <c r="E92" s="107"/>
      <c r="F92" s="136"/>
      <c r="G92" s="39" t="s">
        <v>173</v>
      </c>
      <c r="H92" s="39" t="s">
        <v>173</v>
      </c>
      <c r="I92" s="39" t="s">
        <v>173</v>
      </c>
      <c r="J92" s="39" t="s">
        <v>173</v>
      </c>
      <c r="K92" s="39"/>
      <c r="L92" s="136"/>
      <c r="M92" s="152"/>
      <c r="N92" s="87" t="s">
        <v>105</v>
      </c>
      <c r="O92" s="87" t="s">
        <v>14</v>
      </c>
      <c r="P92" s="88" t="s">
        <v>95</v>
      </c>
      <c r="Q92" s="227">
        <v>11</v>
      </c>
      <c r="R92" s="88"/>
      <c r="S92" s="175"/>
      <c r="T92" s="216" t="s">
        <v>110</v>
      </c>
      <c r="U92" s="391">
        <v>1</v>
      </c>
      <c r="V92" s="217"/>
      <c r="W92" s="217"/>
      <c r="X92" s="217"/>
      <c r="Y92" s="27">
        <v>500000</v>
      </c>
      <c r="Z92" s="67">
        <v>500000</v>
      </c>
      <c r="AA92" s="67"/>
      <c r="AB92" s="365"/>
      <c r="AC92" s="67">
        <v>230000</v>
      </c>
      <c r="AD92" s="332"/>
      <c r="AE92" s="67">
        <v>240000</v>
      </c>
      <c r="AF92" s="67"/>
      <c r="AG92" s="67"/>
      <c r="AH92" s="67">
        <v>30000</v>
      </c>
      <c r="AI92" s="67">
        <v>500000</v>
      </c>
      <c r="AJ92" s="174"/>
      <c r="AK92" s="89">
        <v>0</v>
      </c>
      <c r="AL92" s="89">
        <v>0</v>
      </c>
      <c r="AM92" s="89">
        <v>142857.14285714287</v>
      </c>
      <c r="AN92" s="89">
        <v>171428.57142857145</v>
      </c>
      <c r="AO92" s="89">
        <v>171428.57142857145</v>
      </c>
      <c r="AP92" s="89">
        <v>14285.714285714286</v>
      </c>
      <c r="AQ92" s="89">
        <v>500000.00000000006</v>
      </c>
      <c r="AR92" s="169"/>
      <c r="AS92" s="89">
        <v>0</v>
      </c>
      <c r="AT92" s="89">
        <v>0</v>
      </c>
      <c r="AU92" s="89">
        <v>65714.285714285725</v>
      </c>
      <c r="AV92" s="89">
        <v>78857.14285714287</v>
      </c>
      <c r="AW92" s="89">
        <v>78857.14285714287</v>
      </c>
      <c r="AX92" s="89">
        <v>6571.4285714285716</v>
      </c>
      <c r="AY92" s="89">
        <v>230000.00000000003</v>
      </c>
      <c r="AZ92" s="169"/>
      <c r="BA92" s="89"/>
      <c r="BB92" s="89"/>
      <c r="BC92" s="89"/>
      <c r="BD92" s="89"/>
      <c r="BE92" s="89"/>
      <c r="BF92" s="89"/>
      <c r="BG92" s="89">
        <v>0</v>
      </c>
      <c r="BH92" s="169"/>
      <c r="BI92" s="89">
        <v>0</v>
      </c>
      <c r="BJ92" s="89">
        <v>0</v>
      </c>
      <c r="BK92" s="89">
        <v>68571.42857142858</v>
      </c>
      <c r="BL92" s="89">
        <v>82285.71428571429</v>
      </c>
      <c r="BM92" s="89">
        <v>82285.71428571429</v>
      </c>
      <c r="BN92" s="89">
        <v>6857.1428571428569</v>
      </c>
      <c r="BO92" s="89">
        <v>240000.00000000003</v>
      </c>
      <c r="BP92" s="169"/>
      <c r="BQ92" s="89"/>
      <c r="BR92" s="89"/>
      <c r="BS92" s="89"/>
      <c r="BT92" s="89"/>
      <c r="BU92" s="89"/>
      <c r="BV92" s="89"/>
      <c r="BW92" s="89">
        <v>0</v>
      </c>
      <c r="BX92" s="169"/>
      <c r="BY92" s="89"/>
      <c r="BZ92" s="89"/>
      <c r="CA92" s="89"/>
      <c r="CB92" s="89"/>
      <c r="CC92" s="89"/>
      <c r="CD92" s="89"/>
      <c r="CE92" s="89">
        <v>0</v>
      </c>
      <c r="CF92" s="169"/>
      <c r="CG92" s="89">
        <v>0</v>
      </c>
      <c r="CH92" s="89">
        <v>0</v>
      </c>
      <c r="CI92" s="89">
        <v>8571.4285714285725</v>
      </c>
      <c r="CJ92" s="89">
        <v>10285.714285714286</v>
      </c>
      <c r="CK92" s="89">
        <v>10285.714285714286</v>
      </c>
      <c r="CL92" s="89">
        <v>857.14285714285711</v>
      </c>
      <c r="CM92" s="89">
        <v>30000.000000000004</v>
      </c>
      <c r="CN92" s="169"/>
      <c r="CO92" s="501"/>
    </row>
    <row r="93" spans="1:93" s="90" customFormat="1" ht="27" hidden="1" customHeight="1" outlineLevel="1" x14ac:dyDescent="0.2">
      <c r="A93" s="313" t="s">
        <v>330</v>
      </c>
      <c r="B93" s="402" t="s">
        <v>281</v>
      </c>
      <c r="C93" s="284" t="s">
        <v>298</v>
      </c>
      <c r="D93" s="314"/>
      <c r="E93" s="107"/>
      <c r="F93" s="136"/>
      <c r="G93" s="39" t="s">
        <v>173</v>
      </c>
      <c r="H93" s="39" t="s">
        <v>173</v>
      </c>
      <c r="I93" s="39" t="s">
        <v>173</v>
      </c>
      <c r="J93" s="39" t="s">
        <v>173</v>
      </c>
      <c r="K93" s="39"/>
      <c r="L93" s="136"/>
      <c r="M93" s="152"/>
      <c r="N93" s="87" t="s">
        <v>28</v>
      </c>
      <c r="O93" s="87" t="s">
        <v>14</v>
      </c>
      <c r="P93" s="88" t="s">
        <v>17</v>
      </c>
      <c r="Q93" s="227">
        <v>5</v>
      </c>
      <c r="R93" s="88" t="s">
        <v>282</v>
      </c>
      <c r="S93" s="175"/>
      <c r="T93" s="216" t="s">
        <v>276</v>
      </c>
      <c r="U93" s="391">
        <v>1</v>
      </c>
      <c r="V93" s="217"/>
      <c r="W93" s="217"/>
      <c r="X93" s="217"/>
      <c r="Y93" s="27">
        <v>50000</v>
      </c>
      <c r="Z93" s="67">
        <v>50000</v>
      </c>
      <c r="AA93" s="67"/>
      <c r="AB93" s="365"/>
      <c r="AC93" s="67">
        <v>23000</v>
      </c>
      <c r="AD93" s="339"/>
      <c r="AE93" s="67">
        <v>24000</v>
      </c>
      <c r="AF93" s="67"/>
      <c r="AG93" s="67"/>
      <c r="AH93" s="67">
        <v>3000</v>
      </c>
      <c r="AI93" s="67">
        <v>50000</v>
      </c>
      <c r="AJ93" s="174"/>
      <c r="AK93" s="89">
        <v>0</v>
      </c>
      <c r="AL93" s="89">
        <v>0</v>
      </c>
      <c r="AM93" s="89">
        <v>0</v>
      </c>
      <c r="AN93" s="89">
        <v>0</v>
      </c>
      <c r="AO93" s="89">
        <v>37500</v>
      </c>
      <c r="AP93" s="89">
        <v>12500</v>
      </c>
      <c r="AQ93" s="89">
        <v>50000</v>
      </c>
      <c r="AR93" s="169"/>
      <c r="AS93" s="89">
        <v>0</v>
      </c>
      <c r="AT93" s="89">
        <v>0</v>
      </c>
      <c r="AU93" s="89">
        <v>0</v>
      </c>
      <c r="AV93" s="89">
        <v>0</v>
      </c>
      <c r="AW93" s="89">
        <v>17250</v>
      </c>
      <c r="AX93" s="89">
        <v>5750</v>
      </c>
      <c r="AY93" s="89">
        <v>23000</v>
      </c>
      <c r="AZ93" s="169"/>
      <c r="BA93" s="89"/>
      <c r="BB93" s="89"/>
      <c r="BC93" s="89"/>
      <c r="BD93" s="89"/>
      <c r="BE93" s="89"/>
      <c r="BF93" s="89"/>
      <c r="BG93" s="89">
        <v>0</v>
      </c>
      <c r="BH93" s="169"/>
      <c r="BI93" s="89">
        <v>0</v>
      </c>
      <c r="BJ93" s="89">
        <v>0</v>
      </c>
      <c r="BK93" s="89">
        <v>0</v>
      </c>
      <c r="BL93" s="89">
        <v>0</v>
      </c>
      <c r="BM93" s="89">
        <v>18000</v>
      </c>
      <c r="BN93" s="89">
        <v>6000</v>
      </c>
      <c r="BO93" s="89">
        <v>24000</v>
      </c>
      <c r="BP93" s="169"/>
      <c r="BQ93" s="89"/>
      <c r="BR93" s="89"/>
      <c r="BS93" s="89"/>
      <c r="BT93" s="89"/>
      <c r="BU93" s="89"/>
      <c r="BV93" s="89"/>
      <c r="BW93" s="89">
        <v>0</v>
      </c>
      <c r="BX93" s="169"/>
      <c r="BY93" s="89"/>
      <c r="BZ93" s="89"/>
      <c r="CA93" s="89"/>
      <c r="CB93" s="89"/>
      <c r="CC93" s="89"/>
      <c r="CD93" s="89"/>
      <c r="CE93" s="89">
        <v>0</v>
      </c>
      <c r="CF93" s="169"/>
      <c r="CG93" s="89">
        <v>0</v>
      </c>
      <c r="CH93" s="89">
        <v>0</v>
      </c>
      <c r="CI93" s="89">
        <v>0</v>
      </c>
      <c r="CJ93" s="89">
        <v>0</v>
      </c>
      <c r="CK93" s="89">
        <v>2250</v>
      </c>
      <c r="CL93" s="89">
        <v>750</v>
      </c>
      <c r="CM93" s="89">
        <v>3000</v>
      </c>
      <c r="CN93" s="169"/>
      <c r="CO93" s="501"/>
    </row>
    <row r="94" spans="1:93" s="90" customFormat="1" ht="42" hidden="1" customHeight="1" outlineLevel="1" x14ac:dyDescent="0.2">
      <c r="A94" s="313" t="s">
        <v>331</v>
      </c>
      <c r="B94" s="243" t="s">
        <v>271</v>
      </c>
      <c r="C94" s="284" t="s">
        <v>298</v>
      </c>
      <c r="D94" s="300"/>
      <c r="E94" s="107"/>
      <c r="F94" s="136"/>
      <c r="G94" s="39" t="s">
        <v>173</v>
      </c>
      <c r="H94" s="39" t="s">
        <v>173</v>
      </c>
      <c r="I94" s="39" t="s">
        <v>173</v>
      </c>
      <c r="J94" s="39" t="s">
        <v>173</v>
      </c>
      <c r="K94" s="39"/>
      <c r="L94" s="136"/>
      <c r="M94" s="152"/>
      <c r="N94" s="87" t="s">
        <v>30</v>
      </c>
      <c r="O94" s="87" t="s">
        <v>14</v>
      </c>
      <c r="P94" s="88" t="s">
        <v>95</v>
      </c>
      <c r="Q94" s="227">
        <v>12</v>
      </c>
      <c r="R94" s="88"/>
      <c r="S94" s="175"/>
      <c r="T94" s="216" t="s">
        <v>110</v>
      </c>
      <c r="U94" s="391">
        <v>1</v>
      </c>
      <c r="V94" s="217"/>
      <c r="W94" s="217"/>
      <c r="X94" s="217"/>
      <c r="Y94" s="27">
        <v>200000</v>
      </c>
      <c r="Z94" s="67">
        <v>200000</v>
      </c>
      <c r="AA94" s="67"/>
      <c r="AB94" s="365"/>
      <c r="AC94" s="67">
        <v>186915.8878504672</v>
      </c>
      <c r="AD94" s="67"/>
      <c r="AE94" s="67"/>
      <c r="AF94" s="67"/>
      <c r="AG94" s="67"/>
      <c r="AH94" s="67">
        <v>13084.112149532797</v>
      </c>
      <c r="AI94" s="67">
        <v>200000</v>
      </c>
      <c r="AJ94" s="174"/>
      <c r="AK94" s="89">
        <v>0</v>
      </c>
      <c r="AL94" s="89">
        <v>80000</v>
      </c>
      <c r="AM94" s="89">
        <v>120000</v>
      </c>
      <c r="AN94" s="89">
        <v>0</v>
      </c>
      <c r="AO94" s="89">
        <v>0</v>
      </c>
      <c r="AP94" s="89">
        <v>0</v>
      </c>
      <c r="AQ94" s="89">
        <v>200000</v>
      </c>
      <c r="AR94" s="169"/>
      <c r="AS94" s="89">
        <v>0</v>
      </c>
      <c r="AT94" s="89">
        <v>74766.399999999994</v>
      </c>
      <c r="AU94" s="89">
        <v>112149.59999999999</v>
      </c>
      <c r="AV94" s="89">
        <v>0</v>
      </c>
      <c r="AW94" s="89">
        <v>0</v>
      </c>
      <c r="AX94" s="89">
        <v>0</v>
      </c>
      <c r="AY94" s="89">
        <v>186916</v>
      </c>
      <c r="AZ94" s="169"/>
      <c r="BA94" s="89"/>
      <c r="BB94" s="89"/>
      <c r="BC94" s="89"/>
      <c r="BD94" s="89"/>
      <c r="BE94" s="89"/>
      <c r="BF94" s="89"/>
      <c r="BG94" s="89">
        <v>0</v>
      </c>
      <c r="BH94" s="169"/>
      <c r="BI94" s="89">
        <v>0</v>
      </c>
      <c r="BJ94" s="89">
        <v>0</v>
      </c>
      <c r="BK94" s="89">
        <v>0</v>
      </c>
      <c r="BL94" s="89">
        <v>0</v>
      </c>
      <c r="BM94" s="89">
        <v>0</v>
      </c>
      <c r="BN94" s="89">
        <v>0</v>
      </c>
      <c r="BO94" s="89">
        <v>0</v>
      </c>
      <c r="BP94" s="169"/>
      <c r="BQ94" s="89"/>
      <c r="BR94" s="89"/>
      <c r="BS94" s="89"/>
      <c r="BT94" s="89"/>
      <c r="BU94" s="89"/>
      <c r="BV94" s="89"/>
      <c r="BW94" s="89">
        <v>0</v>
      </c>
      <c r="BX94" s="169"/>
      <c r="BY94" s="89"/>
      <c r="BZ94" s="89"/>
      <c r="CA94" s="89"/>
      <c r="CB94" s="89"/>
      <c r="CC94" s="89"/>
      <c r="CD94" s="89"/>
      <c r="CE94" s="89">
        <v>0</v>
      </c>
      <c r="CF94" s="169"/>
      <c r="CG94" s="89">
        <v>0</v>
      </c>
      <c r="CH94" s="89">
        <v>5233.6000000000004</v>
      </c>
      <c r="CI94" s="89">
        <v>7850.4000000000005</v>
      </c>
      <c r="CJ94" s="89">
        <v>0</v>
      </c>
      <c r="CK94" s="89">
        <v>0</v>
      </c>
      <c r="CL94" s="89">
        <v>0</v>
      </c>
      <c r="CM94" s="89">
        <v>13084</v>
      </c>
      <c r="CN94" s="169"/>
      <c r="CO94" s="501"/>
    </row>
    <row r="95" spans="1:93" s="90" customFormat="1" ht="16.5" hidden="1" customHeight="1" outlineLevel="1" x14ac:dyDescent="0.2">
      <c r="A95" s="313" t="s">
        <v>348</v>
      </c>
      <c r="B95" s="402" t="s">
        <v>251</v>
      </c>
      <c r="C95" s="244" t="s">
        <v>291</v>
      </c>
      <c r="D95" s="314"/>
      <c r="E95" s="107"/>
      <c r="F95" s="136"/>
      <c r="G95" s="39" t="s">
        <v>173</v>
      </c>
      <c r="H95" s="39" t="s">
        <v>173</v>
      </c>
      <c r="I95" s="39" t="s">
        <v>173</v>
      </c>
      <c r="J95" s="39" t="s">
        <v>173</v>
      </c>
      <c r="K95" s="39"/>
      <c r="L95" s="136"/>
      <c r="M95" s="152"/>
      <c r="N95" s="87" t="s">
        <v>203</v>
      </c>
      <c r="O95" s="87"/>
      <c r="P95" s="88"/>
      <c r="Q95" s="227"/>
      <c r="R95" s="88"/>
      <c r="S95" s="175"/>
      <c r="T95" s="216" t="s">
        <v>100</v>
      </c>
      <c r="U95" s="391">
        <v>1</v>
      </c>
      <c r="V95" s="217"/>
      <c r="W95" s="217"/>
      <c r="X95" s="217"/>
      <c r="Y95" s="27">
        <v>211017</v>
      </c>
      <c r="Z95" s="67">
        <v>211017</v>
      </c>
      <c r="AA95" s="67"/>
      <c r="AB95" s="365"/>
      <c r="AC95" s="67">
        <v>154009.1121495328</v>
      </c>
      <c r="AD95" s="67">
        <v>0</v>
      </c>
      <c r="AE95" s="67">
        <v>40222</v>
      </c>
      <c r="AF95" s="67">
        <v>0</v>
      </c>
      <c r="AG95" s="67">
        <v>0</v>
      </c>
      <c r="AH95" s="67">
        <v>16786.177850467182</v>
      </c>
      <c r="AI95" s="67">
        <v>211017.28999999998</v>
      </c>
      <c r="AJ95" s="174"/>
      <c r="AK95" s="89">
        <v>0</v>
      </c>
      <c r="AL95" s="89">
        <v>0</v>
      </c>
      <c r="AM95" s="89">
        <v>0</v>
      </c>
      <c r="AN95" s="89">
        <v>0</v>
      </c>
      <c r="AO95" s="89">
        <v>158262.9675</v>
      </c>
      <c r="AP95" s="89">
        <v>52754.322499999995</v>
      </c>
      <c r="AQ95" s="89">
        <v>211017.28999999998</v>
      </c>
      <c r="AR95" s="169"/>
      <c r="AS95" s="89">
        <v>0</v>
      </c>
      <c r="AT95" s="89">
        <v>0</v>
      </c>
      <c r="AU95" s="89">
        <v>0</v>
      </c>
      <c r="AV95" s="89">
        <v>0</v>
      </c>
      <c r="AW95" s="89">
        <v>115506.90874056355</v>
      </c>
      <c r="AX95" s="89">
        <v>38502.302913521176</v>
      </c>
      <c r="AY95" s="89">
        <v>154009.21165408473</v>
      </c>
      <c r="AZ95" s="169"/>
      <c r="BA95" s="89"/>
      <c r="BB95" s="89"/>
      <c r="BC95" s="89"/>
      <c r="BD95" s="89"/>
      <c r="BE95" s="89"/>
      <c r="BF95" s="89"/>
      <c r="BG95" s="89">
        <v>0</v>
      </c>
      <c r="BH95" s="169"/>
      <c r="BI95" s="89">
        <v>0</v>
      </c>
      <c r="BJ95" s="89">
        <v>0</v>
      </c>
      <c r="BK95" s="89">
        <v>0</v>
      </c>
      <c r="BL95" s="89">
        <v>0</v>
      </c>
      <c r="BM95" s="89">
        <v>30166.541457726154</v>
      </c>
      <c r="BN95" s="89">
        <v>10055.513819242051</v>
      </c>
      <c r="BO95" s="89">
        <v>40222.055276968204</v>
      </c>
      <c r="BP95" s="169"/>
      <c r="BQ95" s="89"/>
      <c r="BR95" s="89"/>
      <c r="BS95" s="89"/>
      <c r="BT95" s="89"/>
      <c r="BU95" s="89"/>
      <c r="BV95" s="89"/>
      <c r="BW95" s="89">
        <v>0</v>
      </c>
      <c r="BX95" s="169"/>
      <c r="BY95" s="89"/>
      <c r="BZ95" s="89"/>
      <c r="CA95" s="89"/>
      <c r="CB95" s="89"/>
      <c r="CC95" s="89"/>
      <c r="CD95" s="89"/>
      <c r="CE95" s="89">
        <v>0</v>
      </c>
      <c r="CF95" s="169"/>
      <c r="CG95" s="89">
        <v>0</v>
      </c>
      <c r="CH95" s="89">
        <v>0</v>
      </c>
      <c r="CI95" s="89">
        <v>0</v>
      </c>
      <c r="CJ95" s="89">
        <v>0</v>
      </c>
      <c r="CK95" s="89">
        <v>12589.51730171029</v>
      </c>
      <c r="CL95" s="89">
        <v>4196.5057672367629</v>
      </c>
      <c r="CM95" s="89">
        <v>16786.023068947052</v>
      </c>
      <c r="CN95" s="169"/>
      <c r="CO95" s="501"/>
    </row>
    <row r="96" spans="1:93" s="24" customFormat="1" ht="31.5" customHeight="1" collapsed="1" x14ac:dyDescent="0.2">
      <c r="A96" s="21">
        <v>3</v>
      </c>
      <c r="B96" s="80" t="s">
        <v>346</v>
      </c>
      <c r="C96" s="249"/>
      <c r="D96" s="302"/>
      <c r="E96" s="108"/>
      <c r="F96" s="22"/>
      <c r="G96" s="22"/>
      <c r="H96" s="22"/>
      <c r="I96" s="22"/>
      <c r="J96" s="22"/>
      <c r="K96" s="22"/>
      <c r="L96" s="22"/>
      <c r="M96" s="161"/>
      <c r="N96" s="228"/>
      <c r="O96" s="37"/>
      <c r="P96" s="37"/>
      <c r="Q96" s="22"/>
      <c r="R96" s="37"/>
      <c r="S96" s="280"/>
      <c r="T96" s="23"/>
      <c r="U96" s="392"/>
      <c r="V96" s="43"/>
      <c r="W96" s="43"/>
      <c r="X96" s="43"/>
      <c r="Y96" s="163"/>
      <c r="Z96" s="163">
        <v>3735000</v>
      </c>
      <c r="AA96" s="163"/>
      <c r="AB96" s="366"/>
      <c r="AC96" s="163">
        <v>2632032.657168217</v>
      </c>
      <c r="AD96" s="163">
        <v>0</v>
      </c>
      <c r="AE96" s="163">
        <v>858620.82369629072</v>
      </c>
      <c r="AF96" s="163">
        <v>0</v>
      </c>
      <c r="AG96" s="163">
        <v>0</v>
      </c>
      <c r="AH96" s="163">
        <v>244345.51052631583</v>
      </c>
      <c r="AI96" s="163">
        <v>3734999.9913908229</v>
      </c>
      <c r="AJ96" s="281"/>
      <c r="AK96" s="163">
        <v>0</v>
      </c>
      <c r="AL96" s="163">
        <v>97727.259419377748</v>
      </c>
      <c r="AM96" s="163">
        <v>81818.170676688329</v>
      </c>
      <c r="AN96" s="163">
        <v>101079.53169015872</v>
      </c>
      <c r="AO96" s="163">
        <v>282068.38264230022</v>
      </c>
      <c r="AP96" s="163">
        <v>3172305.9139564661</v>
      </c>
      <c r="AQ96" s="163">
        <v>3734999.7583849914</v>
      </c>
      <c r="AR96" s="189"/>
      <c r="AS96" s="163">
        <v>0</v>
      </c>
      <c r="AT96" s="163">
        <v>68868.081531060641</v>
      </c>
      <c r="AU96" s="163">
        <v>57656.719421391084</v>
      </c>
      <c r="AV96" s="163">
        <v>71229.672118564718</v>
      </c>
      <c r="AW96" s="163">
        <v>198770.84135366633</v>
      </c>
      <c r="AX96" s="163">
        <v>2235506.1629639319</v>
      </c>
      <c r="AY96" s="163">
        <v>2632031.4773886148</v>
      </c>
      <c r="AZ96" s="190"/>
      <c r="BA96" s="163">
        <v>0</v>
      </c>
      <c r="BB96" s="163">
        <v>0</v>
      </c>
      <c r="BC96" s="163">
        <v>0</v>
      </c>
      <c r="BD96" s="163">
        <v>0</v>
      </c>
      <c r="BE96" s="163">
        <v>0</v>
      </c>
      <c r="BF96" s="163">
        <v>0</v>
      </c>
      <c r="BG96" s="163">
        <v>0</v>
      </c>
      <c r="BH96" s="189"/>
      <c r="BI96" s="163">
        <v>0</v>
      </c>
      <c r="BJ96" s="163">
        <v>22465.860577101412</v>
      </c>
      <c r="BK96" s="163">
        <v>18808.90652962829</v>
      </c>
      <c r="BL96" s="163">
        <v>23236.599108510629</v>
      </c>
      <c r="BM96" s="163">
        <v>64843.543801585387</v>
      </c>
      <c r="BN96" s="163">
        <v>729265.91949740797</v>
      </c>
      <c r="BO96" s="163">
        <v>858620.82951423374</v>
      </c>
      <c r="BP96" s="483"/>
      <c r="BQ96" s="163">
        <v>0</v>
      </c>
      <c r="BR96" s="163">
        <v>0</v>
      </c>
      <c r="BS96" s="163">
        <v>0</v>
      </c>
      <c r="BT96" s="163">
        <v>0</v>
      </c>
      <c r="BU96" s="163">
        <v>0</v>
      </c>
      <c r="BV96" s="163">
        <v>0</v>
      </c>
      <c r="BW96" s="163">
        <v>0</v>
      </c>
      <c r="BX96" s="487"/>
      <c r="BY96" s="163">
        <v>0</v>
      </c>
      <c r="BZ96" s="163">
        <v>0</v>
      </c>
      <c r="CA96" s="163">
        <v>0</v>
      </c>
      <c r="CB96" s="163">
        <v>0</v>
      </c>
      <c r="CC96" s="163">
        <v>0</v>
      </c>
      <c r="CD96" s="163">
        <v>0</v>
      </c>
      <c r="CE96" s="163">
        <v>0</v>
      </c>
      <c r="CF96" s="487"/>
      <c r="CG96" s="163">
        <v>0</v>
      </c>
      <c r="CH96" s="163">
        <v>6393.3173112156928</v>
      </c>
      <c r="CI96" s="163">
        <v>5352.5447256689513</v>
      </c>
      <c r="CJ96" s="163">
        <v>6613.2604630833721</v>
      </c>
      <c r="CK96" s="163">
        <v>18453.997487048528</v>
      </c>
      <c r="CL96" s="163">
        <v>207533.83149512613</v>
      </c>
      <c r="CM96" s="163">
        <v>244346.95148214267</v>
      </c>
      <c r="CN96" s="487"/>
      <c r="CO96" s="501"/>
    </row>
    <row r="97" spans="1:93" s="12" customFormat="1" ht="54" customHeight="1" x14ac:dyDescent="0.2">
      <c r="A97" s="344" t="s">
        <v>25</v>
      </c>
      <c r="B97" s="129" t="s">
        <v>349</v>
      </c>
      <c r="C97" s="250"/>
      <c r="D97" s="305" t="s">
        <v>169</v>
      </c>
      <c r="E97" s="129" t="s">
        <v>107</v>
      </c>
      <c r="F97" s="135">
        <v>0</v>
      </c>
      <c r="G97" s="135">
        <v>0</v>
      </c>
      <c r="H97" s="135">
        <v>0</v>
      </c>
      <c r="I97" s="135">
        <v>0</v>
      </c>
      <c r="J97" s="135">
        <v>0</v>
      </c>
      <c r="K97" s="135">
        <v>1</v>
      </c>
      <c r="L97" s="135">
        <v>1</v>
      </c>
      <c r="M97" s="153"/>
      <c r="N97" s="78"/>
      <c r="O97" s="73"/>
      <c r="P97" s="73"/>
      <c r="Q97" s="74"/>
      <c r="R97" s="73"/>
      <c r="S97" s="162"/>
      <c r="T97" s="75"/>
      <c r="U97" s="393"/>
      <c r="V97" s="76"/>
      <c r="W97" s="76"/>
      <c r="X97" s="76"/>
      <c r="Y97" s="77"/>
      <c r="Z97" s="77">
        <v>3320000</v>
      </c>
      <c r="AA97" s="77"/>
      <c r="AB97" s="364"/>
      <c r="AC97" s="77">
        <v>2339585.473038415</v>
      </c>
      <c r="AD97" s="77">
        <v>0</v>
      </c>
      <c r="AE97" s="77">
        <v>763218.50995225844</v>
      </c>
      <c r="AF97" s="77">
        <v>0</v>
      </c>
      <c r="AG97" s="77">
        <v>0</v>
      </c>
      <c r="AH97" s="77">
        <v>217195.56491228074</v>
      </c>
      <c r="AI97" s="77">
        <v>3319999.5479029538</v>
      </c>
      <c r="AJ97" s="282"/>
      <c r="AK97" s="77">
        <v>0</v>
      </c>
      <c r="AL97" s="77">
        <v>0</v>
      </c>
      <c r="AM97" s="77">
        <v>0</v>
      </c>
      <c r="AN97" s="77">
        <v>0</v>
      </c>
      <c r="AO97" s="77">
        <v>174568.39728098473</v>
      </c>
      <c r="AP97" s="77">
        <v>3145430.9176161373</v>
      </c>
      <c r="AQ97" s="77">
        <v>3319999.3148971223</v>
      </c>
      <c r="AR97" s="190"/>
      <c r="AS97" s="77">
        <v>0</v>
      </c>
      <c r="AT97" s="77">
        <v>0</v>
      </c>
      <c r="AU97" s="77">
        <v>0</v>
      </c>
      <c r="AV97" s="77">
        <v>0</v>
      </c>
      <c r="AW97" s="77">
        <v>123016.85166937708</v>
      </c>
      <c r="AX97" s="77">
        <v>2216567.6655428596</v>
      </c>
      <c r="AY97" s="77">
        <v>2339584.5172122368</v>
      </c>
      <c r="AZ97" s="190"/>
      <c r="BA97" s="77">
        <v>0</v>
      </c>
      <c r="BB97" s="77">
        <v>0</v>
      </c>
      <c r="BC97" s="77">
        <v>0</v>
      </c>
      <c r="BD97" s="77">
        <v>0</v>
      </c>
      <c r="BE97" s="77">
        <v>0</v>
      </c>
      <c r="BF97" s="77">
        <v>0</v>
      </c>
      <c r="BG97" s="77">
        <v>0</v>
      </c>
      <c r="BH97" s="190"/>
      <c r="BI97" s="77">
        <v>0</v>
      </c>
      <c r="BJ97" s="77">
        <v>0</v>
      </c>
      <c r="BK97" s="77">
        <v>0</v>
      </c>
      <c r="BL97" s="77">
        <v>0</v>
      </c>
      <c r="BM97" s="77">
        <v>40131.047166780649</v>
      </c>
      <c r="BN97" s="77">
        <v>723087.79533870681</v>
      </c>
      <c r="BO97" s="77">
        <v>763218.8425054875</v>
      </c>
      <c r="BP97" s="483"/>
      <c r="BQ97" s="77">
        <v>0</v>
      </c>
      <c r="BR97" s="77">
        <v>0</v>
      </c>
      <c r="BS97" s="77">
        <v>0</v>
      </c>
      <c r="BT97" s="77">
        <v>0</v>
      </c>
      <c r="BU97" s="77">
        <v>0</v>
      </c>
      <c r="BV97" s="77">
        <v>0</v>
      </c>
      <c r="BW97" s="77">
        <v>0</v>
      </c>
      <c r="BX97" s="190"/>
      <c r="BY97" s="77">
        <v>0</v>
      </c>
      <c r="BZ97" s="77">
        <v>0</v>
      </c>
      <c r="CA97" s="77">
        <v>0</v>
      </c>
      <c r="CB97" s="77">
        <v>0</v>
      </c>
      <c r="CC97" s="77">
        <v>0</v>
      </c>
      <c r="CD97" s="77">
        <v>0</v>
      </c>
      <c r="CE97" s="77">
        <v>0</v>
      </c>
      <c r="CF97" s="190"/>
      <c r="CG97" s="77">
        <v>0</v>
      </c>
      <c r="CH97" s="77">
        <v>0</v>
      </c>
      <c r="CI97" s="77">
        <v>0</v>
      </c>
      <c r="CJ97" s="77">
        <v>0</v>
      </c>
      <c r="CK97" s="77">
        <v>11420.498444827015</v>
      </c>
      <c r="CL97" s="77">
        <v>205775.45673457076</v>
      </c>
      <c r="CM97" s="77">
        <v>217195.95517939777</v>
      </c>
      <c r="CN97" s="190"/>
      <c r="CO97" s="501"/>
    </row>
    <row r="98" spans="1:93" s="9" customFormat="1" ht="15" hidden="1" customHeight="1" outlineLevel="1" x14ac:dyDescent="0.2">
      <c r="A98" s="150" t="s">
        <v>121</v>
      </c>
      <c r="B98" s="255" t="s">
        <v>124</v>
      </c>
      <c r="C98" s="284" t="s">
        <v>192</v>
      </c>
      <c r="D98" s="300"/>
      <c r="E98" s="140"/>
      <c r="F98" s="170"/>
      <c r="G98" s="170"/>
      <c r="H98" s="170" t="s">
        <v>173</v>
      </c>
      <c r="I98" s="170" t="s">
        <v>173</v>
      </c>
      <c r="J98" s="170" t="s">
        <v>173</v>
      </c>
      <c r="K98" s="170"/>
      <c r="L98" s="136"/>
      <c r="M98" s="160"/>
      <c r="N98" s="555" t="s">
        <v>29</v>
      </c>
      <c r="O98" s="555" t="s">
        <v>14</v>
      </c>
      <c r="P98" s="555" t="s">
        <v>94</v>
      </c>
      <c r="Q98" s="551">
        <v>4</v>
      </c>
      <c r="R98" s="553"/>
      <c r="S98" s="175"/>
      <c r="T98" s="49" t="s">
        <v>107</v>
      </c>
      <c r="U98" s="390">
        <v>1</v>
      </c>
      <c r="V98" s="151"/>
      <c r="W98" s="31"/>
      <c r="X98" s="31"/>
      <c r="Y98" s="27">
        <v>100000</v>
      </c>
      <c r="Z98" s="67">
        <v>100000</v>
      </c>
      <c r="AA98" s="283"/>
      <c r="AB98" s="367"/>
      <c r="AC98" s="67">
        <v>70469.441958988406</v>
      </c>
      <c r="AD98" s="67"/>
      <c r="AE98" s="67">
        <v>22988.5093359114</v>
      </c>
      <c r="AF98" s="67"/>
      <c r="AG98" s="67"/>
      <c r="AH98" s="67">
        <v>6542.0350877193005</v>
      </c>
      <c r="AI98" s="67">
        <v>99999.986382619099</v>
      </c>
      <c r="AJ98" s="175"/>
      <c r="AK98" s="89">
        <v>0</v>
      </c>
      <c r="AL98" s="89">
        <v>0</v>
      </c>
      <c r="AM98" s="89">
        <v>0</v>
      </c>
      <c r="AN98" s="89">
        <v>0</v>
      </c>
      <c r="AO98" s="89">
        <v>99999.986382619099</v>
      </c>
      <c r="AP98" s="89">
        <v>0</v>
      </c>
      <c r="AQ98" s="89">
        <v>99999.986382619099</v>
      </c>
      <c r="AR98" s="169"/>
      <c r="AS98" s="67">
        <v>0</v>
      </c>
      <c r="AT98" s="67">
        <v>0</v>
      </c>
      <c r="AU98" s="67">
        <v>0</v>
      </c>
      <c r="AV98" s="67">
        <v>0</v>
      </c>
      <c r="AW98" s="67">
        <v>70468.990403967851</v>
      </c>
      <c r="AX98" s="67">
        <v>0</v>
      </c>
      <c r="AY98" s="89">
        <v>70468.990403967851</v>
      </c>
      <c r="AZ98" s="169"/>
      <c r="BA98" s="67"/>
      <c r="BB98" s="67"/>
      <c r="BC98" s="67"/>
      <c r="BD98" s="67"/>
      <c r="BE98" s="67"/>
      <c r="BF98" s="67"/>
      <c r="BG98" s="89">
        <v>0</v>
      </c>
      <c r="BH98" s="169"/>
      <c r="BI98" s="67">
        <v>0</v>
      </c>
      <c r="BJ98" s="67">
        <v>0</v>
      </c>
      <c r="BK98" s="67">
        <v>0</v>
      </c>
      <c r="BL98" s="67">
        <v>0</v>
      </c>
      <c r="BM98" s="67">
        <v>22988.996869500304</v>
      </c>
      <c r="BN98" s="67">
        <v>0</v>
      </c>
      <c r="BO98" s="89">
        <v>22988.996869500304</v>
      </c>
      <c r="BP98" s="169"/>
      <c r="BQ98" s="67"/>
      <c r="BR98" s="67"/>
      <c r="BS98" s="67"/>
      <c r="BT98" s="67"/>
      <c r="BU98" s="67"/>
      <c r="BV98" s="67"/>
      <c r="BW98" s="89">
        <v>0</v>
      </c>
      <c r="BX98" s="169"/>
      <c r="BY98" s="67"/>
      <c r="BZ98" s="67"/>
      <c r="CA98" s="67"/>
      <c r="CB98" s="67"/>
      <c r="CC98" s="67"/>
      <c r="CD98" s="67"/>
      <c r="CE98" s="89">
        <v>0</v>
      </c>
      <c r="CF98" s="169"/>
      <c r="CG98" s="67">
        <v>0</v>
      </c>
      <c r="CH98" s="67">
        <v>0</v>
      </c>
      <c r="CI98" s="67">
        <v>0</v>
      </c>
      <c r="CJ98" s="67">
        <v>0</v>
      </c>
      <c r="CK98" s="67">
        <v>6541.9991091509419</v>
      </c>
      <c r="CL98" s="67">
        <v>0</v>
      </c>
      <c r="CM98" s="89">
        <v>6541.9991091509419</v>
      </c>
      <c r="CN98" s="169"/>
      <c r="CO98" s="501"/>
    </row>
    <row r="99" spans="1:93" s="9" customFormat="1" ht="15" hidden="1" customHeight="1" outlineLevel="1" x14ac:dyDescent="0.2">
      <c r="A99" s="150" t="s">
        <v>122</v>
      </c>
      <c r="B99" s="255" t="s">
        <v>127</v>
      </c>
      <c r="C99" s="284" t="s">
        <v>192</v>
      </c>
      <c r="D99" s="300"/>
      <c r="E99" s="140"/>
      <c r="F99" s="170"/>
      <c r="G99" s="170"/>
      <c r="H99" s="170" t="s">
        <v>173</v>
      </c>
      <c r="I99" s="170" t="s">
        <v>173</v>
      </c>
      <c r="J99" s="170" t="s">
        <v>173</v>
      </c>
      <c r="K99" s="170" t="s">
        <v>173</v>
      </c>
      <c r="L99" s="136"/>
      <c r="M99" s="160"/>
      <c r="N99" s="556"/>
      <c r="O99" s="556"/>
      <c r="P99" s="556"/>
      <c r="Q99" s="552"/>
      <c r="R99" s="554"/>
      <c r="S99" s="175"/>
      <c r="T99" s="49" t="s">
        <v>134</v>
      </c>
      <c r="U99" s="390">
        <v>1</v>
      </c>
      <c r="V99" s="151"/>
      <c r="W99" s="31"/>
      <c r="X99" s="31"/>
      <c r="Y99" s="27">
        <v>2962400</v>
      </c>
      <c r="Z99" s="67">
        <v>2962400</v>
      </c>
      <c r="AA99" s="283"/>
      <c r="AB99" s="367"/>
      <c r="AC99" s="67">
        <v>2087586.7485930724</v>
      </c>
      <c r="AD99" s="67"/>
      <c r="AE99" s="67">
        <v>681011.60056703934</v>
      </c>
      <c r="AF99" s="67"/>
      <c r="AG99" s="67"/>
      <c r="AH99" s="67">
        <v>193801.24743859653</v>
      </c>
      <c r="AI99" s="67">
        <v>2962399.5965987081</v>
      </c>
      <c r="AJ99" s="175"/>
      <c r="AK99" s="89">
        <v>0</v>
      </c>
      <c r="AL99" s="89">
        <v>0</v>
      </c>
      <c r="AM99" s="89">
        <v>0</v>
      </c>
      <c r="AN99" s="89">
        <v>0</v>
      </c>
      <c r="AO99" s="89">
        <v>0</v>
      </c>
      <c r="AP99" s="89">
        <v>2962399.6743975286</v>
      </c>
      <c r="AQ99" s="89">
        <v>2962399.6743975286</v>
      </c>
      <c r="AR99" s="169"/>
      <c r="AS99" s="67">
        <v>0</v>
      </c>
      <c r="AT99" s="67">
        <v>0</v>
      </c>
      <c r="AU99" s="67">
        <v>0</v>
      </c>
      <c r="AV99" s="67">
        <v>0</v>
      </c>
      <c r="AW99" s="67">
        <v>0</v>
      </c>
      <c r="AX99" s="67">
        <v>2087586.7705497276</v>
      </c>
      <c r="AY99" s="89">
        <v>2087586.7705497276</v>
      </c>
      <c r="AZ99" s="169"/>
      <c r="BA99" s="67"/>
      <c r="BB99" s="67"/>
      <c r="BC99" s="67"/>
      <c r="BD99" s="67"/>
      <c r="BE99" s="67"/>
      <c r="BF99" s="67"/>
      <c r="BG99" s="89">
        <v>0</v>
      </c>
      <c r="BH99" s="169"/>
      <c r="BI99" s="67">
        <v>0</v>
      </c>
      <c r="BJ99" s="67">
        <v>0</v>
      </c>
      <c r="BK99" s="67">
        <v>0</v>
      </c>
      <c r="BL99" s="67">
        <v>0</v>
      </c>
      <c r="BM99" s="67">
        <v>0</v>
      </c>
      <c r="BN99" s="67">
        <v>681011.92514880165</v>
      </c>
      <c r="BO99" s="89">
        <v>681011.92514880165</v>
      </c>
      <c r="BP99" s="169"/>
      <c r="BQ99" s="67"/>
      <c r="BR99" s="67"/>
      <c r="BS99" s="67"/>
      <c r="BT99" s="67"/>
      <c r="BU99" s="67"/>
      <c r="BV99" s="67"/>
      <c r="BW99" s="89">
        <v>0</v>
      </c>
      <c r="BX99" s="169"/>
      <c r="BY99" s="67"/>
      <c r="BZ99" s="67"/>
      <c r="CA99" s="67"/>
      <c r="CB99" s="67"/>
      <c r="CC99" s="67"/>
      <c r="CD99" s="67"/>
      <c r="CE99" s="89">
        <v>0</v>
      </c>
      <c r="CF99" s="169"/>
      <c r="CG99" s="67">
        <v>0</v>
      </c>
      <c r="CH99" s="67">
        <v>0</v>
      </c>
      <c r="CI99" s="67">
        <v>0</v>
      </c>
      <c r="CJ99" s="67">
        <v>0</v>
      </c>
      <c r="CK99" s="67">
        <v>0</v>
      </c>
      <c r="CL99" s="67">
        <v>193800.97869899927</v>
      </c>
      <c r="CM99" s="89">
        <v>193800.97869899927</v>
      </c>
      <c r="CN99" s="169"/>
      <c r="CO99" s="501"/>
    </row>
    <row r="100" spans="1:93" s="9" customFormat="1" ht="15" hidden="1" customHeight="1" outlineLevel="1" x14ac:dyDescent="0.2">
      <c r="A100" s="150" t="s">
        <v>123</v>
      </c>
      <c r="B100" s="255" t="s">
        <v>200</v>
      </c>
      <c r="C100" s="284" t="s">
        <v>193</v>
      </c>
      <c r="D100" s="300"/>
      <c r="E100" s="140"/>
      <c r="F100" s="170"/>
      <c r="G100" s="170"/>
      <c r="H100" s="170" t="s">
        <v>173</v>
      </c>
      <c r="I100" s="170" t="s">
        <v>173</v>
      </c>
      <c r="J100" s="170" t="s">
        <v>173</v>
      </c>
      <c r="K100" s="170" t="s">
        <v>173</v>
      </c>
      <c r="L100" s="136"/>
      <c r="M100" s="160"/>
      <c r="N100" s="285" t="s">
        <v>105</v>
      </c>
      <c r="O100" s="285" t="s">
        <v>14</v>
      </c>
      <c r="P100" s="285" t="s">
        <v>95</v>
      </c>
      <c r="Q100" s="286">
        <v>16</v>
      </c>
      <c r="R100" s="287"/>
      <c r="S100" s="175"/>
      <c r="T100" s="216" t="s">
        <v>217</v>
      </c>
      <c r="U100" s="390">
        <v>1</v>
      </c>
      <c r="V100" s="151"/>
      <c r="W100" s="31"/>
      <c r="X100" s="31"/>
      <c r="Y100" s="27">
        <v>257600</v>
      </c>
      <c r="Z100" s="67">
        <v>257600</v>
      </c>
      <c r="AA100" s="283"/>
      <c r="AB100" s="367"/>
      <c r="AC100" s="67">
        <v>181529.28248635412</v>
      </c>
      <c r="AD100" s="67"/>
      <c r="AE100" s="67">
        <v>59218.400049307769</v>
      </c>
      <c r="AF100" s="67"/>
      <c r="AG100" s="67"/>
      <c r="AH100" s="67">
        <v>16852.282385964918</v>
      </c>
      <c r="AI100" s="67">
        <v>257599.96492162679</v>
      </c>
      <c r="AJ100" s="175"/>
      <c r="AK100" s="89">
        <v>0</v>
      </c>
      <c r="AL100" s="89">
        <v>0</v>
      </c>
      <c r="AM100" s="89">
        <v>0</v>
      </c>
      <c r="AN100" s="89">
        <v>0</v>
      </c>
      <c r="AO100" s="89">
        <v>74568.410898365648</v>
      </c>
      <c r="AP100" s="89">
        <v>183031.2432186089</v>
      </c>
      <c r="AQ100" s="89">
        <v>257599.65411697456</v>
      </c>
      <c r="AR100" s="169"/>
      <c r="AS100" s="67">
        <v>0</v>
      </c>
      <c r="AT100" s="67">
        <v>0</v>
      </c>
      <c r="AU100" s="67">
        <v>0</v>
      </c>
      <c r="AV100" s="67">
        <v>0</v>
      </c>
      <c r="AW100" s="67">
        <v>52547.861265409229</v>
      </c>
      <c r="AX100" s="67">
        <v>128980.8949931322</v>
      </c>
      <c r="AY100" s="89">
        <v>181528.75625854143</v>
      </c>
      <c r="AZ100" s="169"/>
      <c r="BA100" s="67"/>
      <c r="BB100" s="67"/>
      <c r="BC100" s="67"/>
      <c r="BD100" s="67"/>
      <c r="BE100" s="67"/>
      <c r="BF100" s="67"/>
      <c r="BG100" s="89">
        <v>0</v>
      </c>
      <c r="BH100" s="169"/>
      <c r="BI100" s="67">
        <v>0</v>
      </c>
      <c r="BJ100" s="67">
        <v>0</v>
      </c>
      <c r="BK100" s="67">
        <v>0</v>
      </c>
      <c r="BL100" s="67">
        <v>0</v>
      </c>
      <c r="BM100" s="67">
        <v>17142.050297280344</v>
      </c>
      <c r="BN100" s="67">
        <v>42075.87018990521</v>
      </c>
      <c r="BO100" s="89">
        <v>59217.920487185555</v>
      </c>
      <c r="BP100" s="169"/>
      <c r="BQ100" s="67"/>
      <c r="BR100" s="67"/>
      <c r="BS100" s="67"/>
      <c r="BT100" s="67"/>
      <c r="BU100" s="67"/>
      <c r="BV100" s="67"/>
      <c r="BW100" s="89">
        <v>0</v>
      </c>
      <c r="BX100" s="169"/>
      <c r="BY100" s="67"/>
      <c r="BZ100" s="67"/>
      <c r="CA100" s="67"/>
      <c r="CB100" s="67"/>
      <c r="CC100" s="67"/>
      <c r="CD100" s="67"/>
      <c r="CE100" s="89">
        <v>0</v>
      </c>
      <c r="CF100" s="169"/>
      <c r="CG100" s="67">
        <v>0</v>
      </c>
      <c r="CH100" s="67">
        <v>0</v>
      </c>
      <c r="CI100" s="67">
        <v>0</v>
      </c>
      <c r="CJ100" s="67">
        <v>0</v>
      </c>
      <c r="CK100" s="67">
        <v>4878.4993356760724</v>
      </c>
      <c r="CL100" s="67">
        <v>11974.47803557149</v>
      </c>
      <c r="CM100" s="89">
        <v>16852.977371247562</v>
      </c>
      <c r="CN100" s="169"/>
      <c r="CO100" s="501"/>
    </row>
    <row r="101" spans="1:93" s="9" customFormat="1" ht="38.25" hidden="1" outlineLevel="1" x14ac:dyDescent="0.2">
      <c r="A101" s="425" t="s">
        <v>158</v>
      </c>
      <c r="B101" s="255" t="s">
        <v>157</v>
      </c>
      <c r="C101" s="284" t="s">
        <v>192</v>
      </c>
      <c r="D101" s="297" t="s">
        <v>170</v>
      </c>
      <c r="E101" s="140"/>
      <c r="F101" s="170" t="s">
        <v>173</v>
      </c>
      <c r="G101" s="170" t="s">
        <v>173</v>
      </c>
      <c r="H101" s="170"/>
      <c r="I101" s="170"/>
      <c r="J101" s="170"/>
      <c r="K101" s="170"/>
      <c r="L101" s="136"/>
      <c r="M101" s="160"/>
      <c r="N101" s="35" t="s">
        <v>109</v>
      </c>
      <c r="O101" s="35"/>
      <c r="P101" s="35"/>
      <c r="Q101" s="182"/>
      <c r="R101" s="35"/>
      <c r="S101" s="175"/>
      <c r="T101" s="35" t="s">
        <v>109</v>
      </c>
      <c r="U101" s="390"/>
      <c r="V101" s="151"/>
      <c r="W101" s="31"/>
      <c r="X101" s="31"/>
      <c r="Y101" s="27"/>
      <c r="Z101" s="67"/>
      <c r="AA101" s="283"/>
      <c r="AB101" s="367"/>
      <c r="AC101" s="67"/>
      <c r="AD101" s="67"/>
      <c r="AE101" s="67"/>
      <c r="AF101" s="67"/>
      <c r="AG101" s="67"/>
      <c r="AH101" s="67"/>
      <c r="AI101" s="67">
        <v>0</v>
      </c>
      <c r="AJ101" s="175"/>
      <c r="AK101" s="89">
        <v>0</v>
      </c>
      <c r="AL101" s="89">
        <v>0</v>
      </c>
      <c r="AM101" s="89">
        <v>0</v>
      </c>
      <c r="AN101" s="89">
        <v>0</v>
      </c>
      <c r="AO101" s="89">
        <v>0</v>
      </c>
      <c r="AP101" s="89">
        <v>0</v>
      </c>
      <c r="AQ101" s="89">
        <v>0</v>
      </c>
      <c r="AR101" s="169"/>
      <c r="AS101" s="67"/>
      <c r="AT101" s="67"/>
      <c r="AU101" s="67"/>
      <c r="AV101" s="67"/>
      <c r="AW101" s="67"/>
      <c r="AX101" s="67"/>
      <c r="AY101" s="89">
        <v>0</v>
      </c>
      <c r="AZ101" s="169"/>
      <c r="BA101" s="67"/>
      <c r="BB101" s="67"/>
      <c r="BC101" s="67"/>
      <c r="BD101" s="67"/>
      <c r="BE101" s="67"/>
      <c r="BF101" s="67"/>
      <c r="BG101" s="89">
        <v>0</v>
      </c>
      <c r="BH101" s="169"/>
      <c r="BI101" s="67"/>
      <c r="BJ101" s="67"/>
      <c r="BK101" s="67"/>
      <c r="BL101" s="67"/>
      <c r="BM101" s="67"/>
      <c r="BN101" s="67"/>
      <c r="BO101" s="89">
        <v>0</v>
      </c>
      <c r="BP101" s="169"/>
      <c r="BQ101" s="67"/>
      <c r="BR101" s="67"/>
      <c r="BS101" s="67"/>
      <c r="BT101" s="67"/>
      <c r="BU101" s="67"/>
      <c r="BV101" s="67"/>
      <c r="BW101" s="89">
        <v>0</v>
      </c>
      <c r="BX101" s="169"/>
      <c r="BY101" s="67"/>
      <c r="BZ101" s="67"/>
      <c r="CA101" s="67"/>
      <c r="CB101" s="67"/>
      <c r="CC101" s="67"/>
      <c r="CD101" s="67"/>
      <c r="CE101" s="89">
        <v>0</v>
      </c>
      <c r="CF101" s="169"/>
      <c r="CG101" s="67"/>
      <c r="CH101" s="67"/>
      <c r="CI101" s="67"/>
      <c r="CJ101" s="67"/>
      <c r="CK101" s="67"/>
      <c r="CL101" s="67"/>
      <c r="CM101" s="89">
        <v>0</v>
      </c>
      <c r="CN101" s="169"/>
      <c r="CO101" s="501"/>
    </row>
    <row r="102" spans="1:93" s="9" customFormat="1" ht="29.25" hidden="1" customHeight="1" outlineLevel="1" x14ac:dyDescent="0.2">
      <c r="A102" s="425" t="s">
        <v>199</v>
      </c>
      <c r="B102" s="255" t="s">
        <v>164</v>
      </c>
      <c r="C102" s="284" t="s">
        <v>192</v>
      </c>
      <c r="D102" s="297" t="s">
        <v>171</v>
      </c>
      <c r="E102" s="140"/>
      <c r="F102" s="170" t="s">
        <v>173</v>
      </c>
      <c r="G102" s="170" t="s">
        <v>173</v>
      </c>
      <c r="H102" s="170"/>
      <c r="I102" s="170"/>
      <c r="J102" s="170"/>
      <c r="K102" s="170"/>
      <c r="L102" s="136"/>
      <c r="M102" s="160"/>
      <c r="N102" s="35" t="s">
        <v>109</v>
      </c>
      <c r="O102" s="35"/>
      <c r="P102" s="35"/>
      <c r="Q102" s="182"/>
      <c r="R102" s="35"/>
      <c r="S102" s="175"/>
      <c r="T102" s="35" t="s">
        <v>109</v>
      </c>
      <c r="U102" s="390"/>
      <c r="V102" s="151"/>
      <c r="W102" s="31"/>
      <c r="X102" s="31"/>
      <c r="Y102" s="27"/>
      <c r="Z102" s="67"/>
      <c r="AA102" s="283"/>
      <c r="AB102" s="367"/>
      <c r="AC102" s="339"/>
      <c r="AD102" s="67"/>
      <c r="AE102" s="67"/>
      <c r="AF102" s="67"/>
      <c r="AG102" s="67"/>
      <c r="AH102" s="67"/>
      <c r="AI102" s="67">
        <v>0</v>
      </c>
      <c r="AJ102" s="175"/>
      <c r="AK102" s="89">
        <v>0</v>
      </c>
      <c r="AL102" s="89">
        <v>0</v>
      </c>
      <c r="AM102" s="89">
        <v>0</v>
      </c>
      <c r="AN102" s="89">
        <v>0</v>
      </c>
      <c r="AO102" s="89">
        <v>0</v>
      </c>
      <c r="AP102" s="89">
        <v>0</v>
      </c>
      <c r="AQ102" s="89">
        <v>0</v>
      </c>
      <c r="AR102" s="169"/>
      <c r="AS102" s="67"/>
      <c r="AT102" s="67"/>
      <c r="AU102" s="67"/>
      <c r="AV102" s="67"/>
      <c r="AW102" s="67"/>
      <c r="AX102" s="67"/>
      <c r="AY102" s="89">
        <v>0</v>
      </c>
      <c r="AZ102" s="169"/>
      <c r="BA102" s="67"/>
      <c r="BB102" s="67"/>
      <c r="BC102" s="67"/>
      <c r="BD102" s="67"/>
      <c r="BE102" s="67"/>
      <c r="BF102" s="67"/>
      <c r="BG102" s="89">
        <v>0</v>
      </c>
      <c r="BH102" s="169"/>
      <c r="BI102" s="67"/>
      <c r="BJ102" s="67"/>
      <c r="BK102" s="67"/>
      <c r="BL102" s="67"/>
      <c r="BM102" s="67"/>
      <c r="BN102" s="67"/>
      <c r="BO102" s="89">
        <v>0</v>
      </c>
      <c r="BP102" s="169"/>
      <c r="BQ102" s="67"/>
      <c r="BR102" s="67"/>
      <c r="BS102" s="67"/>
      <c r="BT102" s="67"/>
      <c r="BU102" s="67"/>
      <c r="BV102" s="67"/>
      <c r="BW102" s="89">
        <v>0</v>
      </c>
      <c r="BX102" s="169"/>
      <c r="BY102" s="67"/>
      <c r="BZ102" s="67"/>
      <c r="CA102" s="67"/>
      <c r="CB102" s="67"/>
      <c r="CC102" s="67"/>
      <c r="CD102" s="67"/>
      <c r="CE102" s="89">
        <v>0</v>
      </c>
      <c r="CF102" s="169"/>
      <c r="CG102" s="67"/>
      <c r="CH102" s="67"/>
      <c r="CI102" s="67"/>
      <c r="CJ102" s="67"/>
      <c r="CK102" s="67"/>
      <c r="CL102" s="67"/>
      <c r="CM102" s="89">
        <v>0</v>
      </c>
      <c r="CN102" s="169"/>
      <c r="CO102" s="501"/>
    </row>
    <row r="103" spans="1:93" s="132" customFormat="1" ht="45" customHeight="1" collapsed="1" x14ac:dyDescent="0.2">
      <c r="A103" s="71" t="s">
        <v>27</v>
      </c>
      <c r="B103" s="129" t="s">
        <v>350</v>
      </c>
      <c r="C103" s="75"/>
      <c r="D103" s="301"/>
      <c r="E103" s="129" t="s">
        <v>69</v>
      </c>
      <c r="F103" s="135">
        <v>0</v>
      </c>
      <c r="G103" s="135">
        <v>1</v>
      </c>
      <c r="H103" s="135">
        <v>1</v>
      </c>
      <c r="I103" s="135">
        <v>1</v>
      </c>
      <c r="J103" s="135">
        <v>1</v>
      </c>
      <c r="K103" s="135">
        <v>0</v>
      </c>
      <c r="L103" s="135">
        <v>4</v>
      </c>
      <c r="M103" s="159"/>
      <c r="N103" s="75"/>
      <c r="O103" s="73"/>
      <c r="P103" s="73"/>
      <c r="Q103" s="129"/>
      <c r="R103" s="73"/>
      <c r="S103" s="162"/>
      <c r="T103" s="75"/>
      <c r="U103" s="386"/>
      <c r="V103" s="130"/>
      <c r="W103" s="130"/>
      <c r="X103" s="130"/>
      <c r="Y103" s="131"/>
      <c r="Z103" s="131">
        <v>415000</v>
      </c>
      <c r="AA103" s="166"/>
      <c r="AB103" s="364"/>
      <c r="AC103" s="131">
        <v>292447.18412980187</v>
      </c>
      <c r="AD103" s="131">
        <v>0</v>
      </c>
      <c r="AE103" s="131">
        <v>95402.313744032319</v>
      </c>
      <c r="AF103" s="131">
        <v>0</v>
      </c>
      <c r="AG103" s="131">
        <v>0</v>
      </c>
      <c r="AH103" s="131">
        <v>27149.945614035096</v>
      </c>
      <c r="AI103" s="131">
        <v>414999.94348786923</v>
      </c>
      <c r="AJ103" s="162"/>
      <c r="AK103" s="131">
        <v>0</v>
      </c>
      <c r="AL103" s="131">
        <v>97727.259419377748</v>
      </c>
      <c r="AM103" s="131">
        <v>81818.170676688329</v>
      </c>
      <c r="AN103" s="131">
        <v>101079.53169015872</v>
      </c>
      <c r="AO103" s="131">
        <v>107499.9853613155</v>
      </c>
      <c r="AP103" s="131">
        <v>26874.996340328882</v>
      </c>
      <c r="AQ103" s="131">
        <v>414999.94348786917</v>
      </c>
      <c r="AR103" s="187"/>
      <c r="AS103" s="131">
        <v>0</v>
      </c>
      <c r="AT103" s="131">
        <v>68868.081531060641</v>
      </c>
      <c r="AU103" s="131">
        <v>57656.719421391084</v>
      </c>
      <c r="AV103" s="131">
        <v>71229.672118564718</v>
      </c>
      <c r="AW103" s="131">
        <v>75753.989684289249</v>
      </c>
      <c r="AX103" s="131">
        <v>18938.497421072319</v>
      </c>
      <c r="AY103" s="131">
        <v>292446.96017637802</v>
      </c>
      <c r="AZ103" s="190"/>
      <c r="BA103" s="131">
        <v>0</v>
      </c>
      <c r="BB103" s="131">
        <v>0</v>
      </c>
      <c r="BC103" s="131">
        <v>0</v>
      </c>
      <c r="BD103" s="131">
        <v>0</v>
      </c>
      <c r="BE103" s="131">
        <v>0</v>
      </c>
      <c r="BF103" s="131">
        <v>0</v>
      </c>
      <c r="BG103" s="131">
        <v>0</v>
      </c>
      <c r="BH103" s="187"/>
      <c r="BI103" s="131">
        <v>0</v>
      </c>
      <c r="BJ103" s="131">
        <v>22465.860577101412</v>
      </c>
      <c r="BK103" s="131">
        <v>18808.90652962829</v>
      </c>
      <c r="BL103" s="131">
        <v>23236.599108510629</v>
      </c>
      <c r="BM103" s="131">
        <v>24712.496634804738</v>
      </c>
      <c r="BN103" s="131">
        <v>6178.1241587011864</v>
      </c>
      <c r="BO103" s="131">
        <v>95401.987008746248</v>
      </c>
      <c r="BP103" s="483"/>
      <c r="BQ103" s="131">
        <v>0</v>
      </c>
      <c r="BR103" s="131">
        <v>0</v>
      </c>
      <c r="BS103" s="131">
        <v>0</v>
      </c>
      <c r="BT103" s="131">
        <v>0</v>
      </c>
      <c r="BU103" s="131">
        <v>0</v>
      </c>
      <c r="BV103" s="131">
        <v>0</v>
      </c>
      <c r="BW103" s="131">
        <v>0</v>
      </c>
      <c r="BX103" s="187"/>
      <c r="BY103" s="131">
        <v>0</v>
      </c>
      <c r="BZ103" s="131">
        <v>0</v>
      </c>
      <c r="CA103" s="131">
        <v>0</v>
      </c>
      <c r="CB103" s="131">
        <v>0</v>
      </c>
      <c r="CC103" s="131">
        <v>0</v>
      </c>
      <c r="CD103" s="131">
        <v>0</v>
      </c>
      <c r="CE103" s="131">
        <v>0</v>
      </c>
      <c r="CF103" s="187"/>
      <c r="CG103" s="131">
        <v>0</v>
      </c>
      <c r="CH103" s="131">
        <v>6393.3173112156928</v>
      </c>
      <c r="CI103" s="131">
        <v>5352.5447256689513</v>
      </c>
      <c r="CJ103" s="131">
        <v>6613.2604630833721</v>
      </c>
      <c r="CK103" s="131">
        <v>7033.4990422215114</v>
      </c>
      <c r="CL103" s="131">
        <v>1758.3747605553783</v>
      </c>
      <c r="CM103" s="131">
        <v>27150.996302744905</v>
      </c>
      <c r="CN103" s="187"/>
      <c r="CO103" s="501"/>
    </row>
    <row r="104" spans="1:93" s="9" customFormat="1" ht="12.75" hidden="1" customHeight="1" outlineLevel="1" x14ac:dyDescent="0.2">
      <c r="A104" s="150" t="s">
        <v>125</v>
      </c>
      <c r="B104" s="255" t="s">
        <v>135</v>
      </c>
      <c r="C104" s="284" t="s">
        <v>298</v>
      </c>
      <c r="D104" s="300"/>
      <c r="E104" s="140"/>
      <c r="F104" s="170" t="s">
        <v>173</v>
      </c>
      <c r="G104" s="170"/>
      <c r="H104" s="170"/>
      <c r="I104" s="170"/>
      <c r="J104" s="170"/>
      <c r="K104" s="170"/>
      <c r="L104" s="136"/>
      <c r="M104" s="160"/>
      <c r="N104" s="555" t="s">
        <v>30</v>
      </c>
      <c r="O104" s="555" t="s">
        <v>14</v>
      </c>
      <c r="P104" s="413" t="s">
        <v>95</v>
      </c>
      <c r="Q104" s="551">
        <v>17</v>
      </c>
      <c r="R104" s="553"/>
      <c r="S104" s="175"/>
      <c r="T104" s="49" t="s">
        <v>137</v>
      </c>
      <c r="U104" s="390">
        <v>1</v>
      </c>
      <c r="V104" s="151"/>
      <c r="W104" s="31"/>
      <c r="X104" s="31"/>
      <c r="Y104" s="27">
        <v>50000</v>
      </c>
      <c r="Z104" s="67">
        <v>50000</v>
      </c>
      <c r="AA104" s="283"/>
      <c r="AB104" s="367"/>
      <c r="AC104" s="67">
        <v>35234.720979494203</v>
      </c>
      <c r="AD104" s="67"/>
      <c r="AE104" s="67">
        <v>11494.2546679557</v>
      </c>
      <c r="AF104" s="67"/>
      <c r="AG104" s="67"/>
      <c r="AH104" s="67">
        <v>3271.0175438596502</v>
      </c>
      <c r="AI104" s="67">
        <v>49999.99319130955</v>
      </c>
      <c r="AJ104" s="175"/>
      <c r="AK104" s="89">
        <v>0</v>
      </c>
      <c r="AL104" s="89">
        <v>49999.99319130955</v>
      </c>
      <c r="AM104" s="89">
        <v>0</v>
      </c>
      <c r="AN104" s="89">
        <v>0</v>
      </c>
      <c r="AO104" s="89">
        <v>0</v>
      </c>
      <c r="AP104" s="89">
        <v>0</v>
      </c>
      <c r="AQ104" s="89">
        <v>49999.99319130955</v>
      </c>
      <c r="AR104" s="169"/>
      <c r="AS104" s="67">
        <v>0</v>
      </c>
      <c r="AT104" s="67">
        <v>35234.995201915837</v>
      </c>
      <c r="AU104" s="67">
        <v>0</v>
      </c>
      <c r="AV104" s="67">
        <v>0</v>
      </c>
      <c r="AW104" s="67">
        <v>0</v>
      </c>
      <c r="AX104" s="67">
        <v>0</v>
      </c>
      <c r="AY104" s="89">
        <v>35234.995201915837</v>
      </c>
      <c r="AZ104" s="169"/>
      <c r="BA104" s="67"/>
      <c r="BB104" s="67"/>
      <c r="BC104" s="67"/>
      <c r="BD104" s="67"/>
      <c r="BE104" s="67"/>
      <c r="BF104" s="67"/>
      <c r="BG104" s="89">
        <v>0</v>
      </c>
      <c r="BH104" s="169"/>
      <c r="BI104" s="67">
        <v>0</v>
      </c>
      <c r="BJ104" s="67">
        <v>11493.998434818239</v>
      </c>
      <c r="BK104" s="67">
        <v>0</v>
      </c>
      <c r="BL104" s="67">
        <v>0</v>
      </c>
      <c r="BM104" s="67">
        <v>0</v>
      </c>
      <c r="BN104" s="67">
        <v>0</v>
      </c>
      <c r="BO104" s="89">
        <v>11493.998434818239</v>
      </c>
      <c r="BP104" s="169"/>
      <c r="BQ104" s="67"/>
      <c r="BR104" s="67"/>
      <c r="BS104" s="67"/>
      <c r="BT104" s="67"/>
      <c r="BU104" s="67"/>
      <c r="BV104" s="67"/>
      <c r="BW104" s="89">
        <v>0</v>
      </c>
      <c r="BX104" s="169"/>
      <c r="BY104" s="67"/>
      <c r="BZ104" s="67"/>
      <c r="CA104" s="67"/>
      <c r="CB104" s="67"/>
      <c r="CC104" s="67"/>
      <c r="CD104" s="67"/>
      <c r="CE104" s="89">
        <v>0</v>
      </c>
      <c r="CF104" s="169"/>
      <c r="CG104" s="67">
        <v>0</v>
      </c>
      <c r="CH104" s="67">
        <v>3270.9995545754709</v>
      </c>
      <c r="CI104" s="67">
        <v>0</v>
      </c>
      <c r="CJ104" s="67">
        <v>0</v>
      </c>
      <c r="CK104" s="67">
        <v>0</v>
      </c>
      <c r="CL104" s="67">
        <v>0</v>
      </c>
      <c r="CM104" s="89">
        <v>3270.9995545754709</v>
      </c>
      <c r="CN104" s="169"/>
      <c r="CO104" s="501"/>
    </row>
    <row r="105" spans="1:93" s="9" customFormat="1" ht="12.75" hidden="1" customHeight="1" outlineLevel="1" x14ac:dyDescent="0.2">
      <c r="A105" s="150" t="s">
        <v>126</v>
      </c>
      <c r="B105" s="255" t="s">
        <v>136</v>
      </c>
      <c r="C105" s="284" t="s">
        <v>298</v>
      </c>
      <c r="D105" s="300"/>
      <c r="E105" s="140"/>
      <c r="F105" s="170" t="s">
        <v>173</v>
      </c>
      <c r="G105" s="170"/>
      <c r="H105" s="170"/>
      <c r="I105" s="170"/>
      <c r="J105" s="170"/>
      <c r="K105" s="170"/>
      <c r="L105" s="136"/>
      <c r="M105" s="160"/>
      <c r="N105" s="556"/>
      <c r="O105" s="556"/>
      <c r="P105" s="413" t="s">
        <v>95</v>
      </c>
      <c r="Q105" s="552"/>
      <c r="R105" s="554"/>
      <c r="S105" s="175"/>
      <c r="T105" s="49" t="s">
        <v>138</v>
      </c>
      <c r="U105" s="390">
        <v>1</v>
      </c>
      <c r="V105" s="151"/>
      <c r="W105" s="31"/>
      <c r="X105" s="31"/>
      <c r="Y105" s="27">
        <v>150000</v>
      </c>
      <c r="Z105" s="67">
        <v>150000</v>
      </c>
      <c r="AA105" s="283"/>
      <c r="AB105" s="367"/>
      <c r="AC105" s="67">
        <v>105704.16293848259</v>
      </c>
      <c r="AD105" s="67"/>
      <c r="AE105" s="67">
        <v>34482.764003867102</v>
      </c>
      <c r="AF105" s="67"/>
      <c r="AG105" s="67"/>
      <c r="AH105" s="67">
        <v>9813.0526315789502</v>
      </c>
      <c r="AI105" s="67">
        <v>149999.97957392866</v>
      </c>
      <c r="AJ105" s="175"/>
      <c r="AK105" s="89">
        <v>0</v>
      </c>
      <c r="AL105" s="89">
        <v>47727.266228068198</v>
      </c>
      <c r="AM105" s="89">
        <v>81818.170676688329</v>
      </c>
      <c r="AN105" s="89">
        <v>20454.54266917209</v>
      </c>
      <c r="AO105" s="89">
        <v>0</v>
      </c>
      <c r="AP105" s="89">
        <v>0</v>
      </c>
      <c r="AQ105" s="89">
        <v>149999.97957392861</v>
      </c>
      <c r="AR105" s="169"/>
      <c r="AS105" s="67">
        <v>0</v>
      </c>
      <c r="AT105" s="67">
        <v>33633.086329144804</v>
      </c>
      <c r="AU105" s="67">
        <v>57656.719421391084</v>
      </c>
      <c r="AV105" s="67">
        <v>14414.179855347777</v>
      </c>
      <c r="AW105" s="67">
        <v>0</v>
      </c>
      <c r="AX105" s="67">
        <v>0</v>
      </c>
      <c r="AY105" s="89">
        <v>105703.98560588366</v>
      </c>
      <c r="AZ105" s="169"/>
      <c r="BA105" s="67"/>
      <c r="BB105" s="67"/>
      <c r="BC105" s="67"/>
      <c r="BD105" s="67"/>
      <c r="BE105" s="67"/>
      <c r="BF105" s="67"/>
      <c r="BG105" s="89">
        <v>0</v>
      </c>
      <c r="BH105" s="169"/>
      <c r="BI105" s="67">
        <v>0</v>
      </c>
      <c r="BJ105" s="67">
        <v>10971.862142283171</v>
      </c>
      <c r="BK105" s="67">
        <v>18808.90652962829</v>
      </c>
      <c r="BL105" s="67">
        <v>4702.2266324070742</v>
      </c>
      <c r="BM105" s="67">
        <v>0</v>
      </c>
      <c r="BN105" s="67">
        <v>0</v>
      </c>
      <c r="BO105" s="89">
        <v>34482.995304318538</v>
      </c>
      <c r="BP105" s="169"/>
      <c r="BQ105" s="67"/>
      <c r="BR105" s="67"/>
      <c r="BS105" s="67"/>
      <c r="BT105" s="67"/>
      <c r="BU105" s="67"/>
      <c r="BV105" s="67"/>
      <c r="BW105" s="89">
        <v>0</v>
      </c>
      <c r="BX105" s="169"/>
      <c r="BY105" s="67"/>
      <c r="BZ105" s="67"/>
      <c r="CA105" s="67"/>
      <c r="CB105" s="67"/>
      <c r="CC105" s="67"/>
      <c r="CD105" s="67"/>
      <c r="CE105" s="89">
        <v>0</v>
      </c>
      <c r="CF105" s="169"/>
      <c r="CG105" s="67">
        <v>0</v>
      </c>
      <c r="CH105" s="67">
        <v>3122.3177566402219</v>
      </c>
      <c r="CI105" s="67">
        <v>5352.5447256689513</v>
      </c>
      <c r="CJ105" s="67">
        <v>1338.1361814172383</v>
      </c>
      <c r="CK105" s="67">
        <v>0</v>
      </c>
      <c r="CL105" s="67">
        <v>0</v>
      </c>
      <c r="CM105" s="89">
        <v>9812.9986637264119</v>
      </c>
      <c r="CN105" s="169"/>
      <c r="CO105" s="501"/>
    </row>
    <row r="106" spans="1:93" s="9" customFormat="1" ht="12.75" hidden="1" customHeight="1" outlineLevel="1" x14ac:dyDescent="0.2">
      <c r="A106" s="150" t="s">
        <v>201</v>
      </c>
      <c r="B106" s="255" t="s">
        <v>202</v>
      </c>
      <c r="C106" s="244" t="s">
        <v>291</v>
      </c>
      <c r="D106" s="300"/>
      <c r="E106" s="140"/>
      <c r="F106" s="170" t="s">
        <v>173</v>
      </c>
      <c r="G106" s="170"/>
      <c r="H106" s="170"/>
      <c r="I106" s="170"/>
      <c r="J106" s="170"/>
      <c r="K106" s="170"/>
      <c r="L106" s="136"/>
      <c r="M106" s="160"/>
      <c r="N106" s="285" t="s">
        <v>203</v>
      </c>
      <c r="O106" s="285"/>
      <c r="P106" s="285"/>
      <c r="Q106" s="286"/>
      <c r="R106" s="379"/>
      <c r="S106" s="175"/>
      <c r="T106" s="49" t="s">
        <v>100</v>
      </c>
      <c r="U106" s="390">
        <v>1</v>
      </c>
      <c r="V106" s="151"/>
      <c r="W106" s="31"/>
      <c r="X106" s="31"/>
      <c r="Y106" s="27">
        <v>215000</v>
      </c>
      <c r="Z106" s="67">
        <v>215000</v>
      </c>
      <c r="AA106" s="283"/>
      <c r="AB106" s="367"/>
      <c r="AC106" s="67">
        <v>151508.30021182506</v>
      </c>
      <c r="AD106" s="67"/>
      <c r="AE106" s="67">
        <v>49425.295072209512</v>
      </c>
      <c r="AF106" s="67"/>
      <c r="AG106" s="67"/>
      <c r="AH106" s="67">
        <v>14065.875438596495</v>
      </c>
      <c r="AI106" s="67">
        <v>214999.97072263106</v>
      </c>
      <c r="AJ106" s="175"/>
      <c r="AK106" s="89">
        <v>0</v>
      </c>
      <c r="AL106" s="89">
        <v>0</v>
      </c>
      <c r="AM106" s="89">
        <v>0</v>
      </c>
      <c r="AN106" s="89">
        <v>80624.989020986628</v>
      </c>
      <c r="AO106" s="89">
        <v>107499.9853613155</v>
      </c>
      <c r="AP106" s="89">
        <v>26874.996340328882</v>
      </c>
      <c r="AQ106" s="89">
        <v>214999.97072263103</v>
      </c>
      <c r="AR106" s="169"/>
      <c r="AS106" s="67">
        <v>0</v>
      </c>
      <c r="AT106" s="67">
        <v>0</v>
      </c>
      <c r="AU106" s="67">
        <v>0</v>
      </c>
      <c r="AV106" s="67">
        <v>56815.49226321694</v>
      </c>
      <c r="AW106" s="67">
        <v>75753.989684289249</v>
      </c>
      <c r="AX106" s="67">
        <v>18938.497421072319</v>
      </c>
      <c r="AY106" s="89">
        <v>151507.97936857853</v>
      </c>
      <c r="AZ106" s="169"/>
      <c r="BA106" s="67"/>
      <c r="BB106" s="67"/>
      <c r="BC106" s="67"/>
      <c r="BD106" s="67"/>
      <c r="BE106" s="67"/>
      <c r="BF106" s="67"/>
      <c r="BG106" s="89">
        <v>0</v>
      </c>
      <c r="BH106" s="169"/>
      <c r="BI106" s="67">
        <v>0</v>
      </c>
      <c r="BJ106" s="67">
        <v>0</v>
      </c>
      <c r="BK106" s="67">
        <v>0</v>
      </c>
      <c r="BL106" s="67">
        <v>18534.372476103556</v>
      </c>
      <c r="BM106" s="67">
        <v>24712.496634804738</v>
      </c>
      <c r="BN106" s="67">
        <v>6178.1241587011864</v>
      </c>
      <c r="BO106" s="89">
        <v>49424.993269609477</v>
      </c>
      <c r="BP106" s="169"/>
      <c r="BQ106" s="67"/>
      <c r="BR106" s="67"/>
      <c r="BS106" s="67"/>
      <c r="BT106" s="67"/>
      <c r="BU106" s="67"/>
      <c r="BV106" s="67"/>
      <c r="BW106" s="89">
        <v>0</v>
      </c>
      <c r="BX106" s="169"/>
      <c r="BY106" s="67"/>
      <c r="BZ106" s="67"/>
      <c r="CA106" s="67"/>
      <c r="CB106" s="67"/>
      <c r="CC106" s="67"/>
      <c r="CD106" s="67"/>
      <c r="CE106" s="89">
        <v>0</v>
      </c>
      <c r="CF106" s="169"/>
      <c r="CG106" s="67">
        <v>0</v>
      </c>
      <c r="CH106" s="67">
        <v>0</v>
      </c>
      <c r="CI106" s="67">
        <v>0</v>
      </c>
      <c r="CJ106" s="67">
        <v>5275.1242816661343</v>
      </c>
      <c r="CK106" s="67">
        <v>7033.4990422215114</v>
      </c>
      <c r="CL106" s="67">
        <v>1758.3747605553783</v>
      </c>
      <c r="CM106" s="89">
        <v>14066.998084443023</v>
      </c>
      <c r="CN106" s="169"/>
      <c r="CO106" s="501"/>
    </row>
    <row r="107" spans="1:93" s="83" customFormat="1" collapsed="1" x14ac:dyDescent="0.2">
      <c r="A107" s="21">
        <v>4</v>
      </c>
      <c r="B107" s="80" t="s">
        <v>65</v>
      </c>
      <c r="C107" s="23"/>
      <c r="D107" s="302"/>
      <c r="E107" s="80"/>
      <c r="F107" s="80"/>
      <c r="G107" s="80"/>
      <c r="H107" s="80"/>
      <c r="I107" s="80"/>
      <c r="J107" s="80"/>
      <c r="K107" s="80"/>
      <c r="L107" s="80"/>
      <c r="M107" s="154"/>
      <c r="N107" s="23"/>
      <c r="O107" s="37"/>
      <c r="P107" s="37"/>
      <c r="Q107" s="80"/>
      <c r="R107" s="37"/>
      <c r="S107" s="280"/>
      <c r="T107" s="23"/>
      <c r="U107" s="389"/>
      <c r="V107" s="81"/>
      <c r="W107" s="81"/>
      <c r="X107" s="81"/>
      <c r="Y107" s="82"/>
      <c r="Z107" s="111">
        <v>12934000</v>
      </c>
      <c r="AA107" s="111"/>
      <c r="AB107" s="366"/>
      <c r="AC107" s="111">
        <v>4087850.8421052629</v>
      </c>
      <c r="AD107" s="111">
        <v>2000000</v>
      </c>
      <c r="AE107" s="111">
        <v>2000000</v>
      </c>
      <c r="AF107" s="111">
        <v>2000000</v>
      </c>
      <c r="AG107" s="111">
        <v>2000000</v>
      </c>
      <c r="AH107" s="111">
        <v>846150.15789473685</v>
      </c>
      <c r="AI107" s="111">
        <v>12934000</v>
      </c>
      <c r="AJ107" s="280"/>
      <c r="AK107" s="111">
        <v>1664000</v>
      </c>
      <c r="AL107" s="111">
        <v>2164000</v>
      </c>
      <c r="AM107" s="111">
        <v>2164000</v>
      </c>
      <c r="AN107" s="111">
        <v>2214000</v>
      </c>
      <c r="AO107" s="111">
        <v>2164000</v>
      </c>
      <c r="AP107" s="111">
        <v>2564002</v>
      </c>
      <c r="AQ107" s="111">
        <v>12934002</v>
      </c>
      <c r="AR107" s="188"/>
      <c r="AS107" s="111">
        <v>533333.33333333337</v>
      </c>
      <c r="AT107" s="111">
        <v>626333.33333333337</v>
      </c>
      <c r="AU107" s="111">
        <v>626333.33333333337</v>
      </c>
      <c r="AV107" s="111">
        <v>673062.28070175438</v>
      </c>
      <c r="AW107" s="111">
        <v>626333.33333333337</v>
      </c>
      <c r="AX107" s="111">
        <v>1002455.2280701755</v>
      </c>
      <c r="AY107" s="111">
        <v>4087850.8421052638</v>
      </c>
      <c r="AZ107" s="190"/>
      <c r="BA107" s="111">
        <v>0</v>
      </c>
      <c r="BB107" s="111">
        <v>400000</v>
      </c>
      <c r="BC107" s="111">
        <v>400000</v>
      </c>
      <c r="BD107" s="111">
        <v>400000</v>
      </c>
      <c r="BE107" s="111">
        <v>400000</v>
      </c>
      <c r="BF107" s="111">
        <v>400002</v>
      </c>
      <c r="BG107" s="111">
        <v>2000002</v>
      </c>
      <c r="BH107" s="188"/>
      <c r="BI107" s="111">
        <v>333333.33333333331</v>
      </c>
      <c r="BJ107" s="111">
        <v>333333.33333333331</v>
      </c>
      <c r="BK107" s="111">
        <v>333333.33333333331</v>
      </c>
      <c r="BL107" s="111">
        <v>333333.33333333331</v>
      </c>
      <c r="BM107" s="111">
        <v>333333.33333333331</v>
      </c>
      <c r="BN107" s="111">
        <v>333333.33333333331</v>
      </c>
      <c r="BO107" s="111">
        <v>1999999.9999999998</v>
      </c>
      <c r="BP107" s="483"/>
      <c r="BQ107" s="111">
        <v>333333.33333333331</v>
      </c>
      <c r="BR107" s="111">
        <v>333333.33333333331</v>
      </c>
      <c r="BS107" s="111">
        <v>333333.33333333331</v>
      </c>
      <c r="BT107" s="111">
        <v>333333.33333333331</v>
      </c>
      <c r="BU107" s="111">
        <v>333333.33333333331</v>
      </c>
      <c r="BV107" s="111">
        <v>333333.33333333331</v>
      </c>
      <c r="BW107" s="111">
        <v>1999999.9999999998</v>
      </c>
      <c r="BX107" s="488"/>
      <c r="BY107" s="111">
        <v>333333.33333333331</v>
      </c>
      <c r="BZ107" s="111">
        <v>333333.33333333331</v>
      </c>
      <c r="CA107" s="111">
        <v>333333.33333333331</v>
      </c>
      <c r="CB107" s="111">
        <v>333333.33333333331</v>
      </c>
      <c r="CC107" s="111">
        <v>333333.33333333331</v>
      </c>
      <c r="CD107" s="111">
        <v>333333.33333333331</v>
      </c>
      <c r="CE107" s="111">
        <v>1999999.9999999998</v>
      </c>
      <c r="CF107" s="488"/>
      <c r="CG107" s="111">
        <v>130666.66666666667</v>
      </c>
      <c r="CH107" s="111">
        <v>137666.66666666669</v>
      </c>
      <c r="CI107" s="111">
        <v>137666.66666666669</v>
      </c>
      <c r="CJ107" s="111">
        <v>140937.71929824565</v>
      </c>
      <c r="CK107" s="111">
        <v>137666.66666666669</v>
      </c>
      <c r="CL107" s="111">
        <v>161545.77192982458</v>
      </c>
      <c r="CM107" s="111">
        <v>846150.15789473685</v>
      </c>
      <c r="CN107" s="488"/>
      <c r="CO107" s="501"/>
    </row>
    <row r="108" spans="1:93" s="12" customFormat="1" x14ac:dyDescent="0.2">
      <c r="A108" s="71" t="s">
        <v>32</v>
      </c>
      <c r="B108" s="394" t="s">
        <v>66</v>
      </c>
      <c r="C108" s="251"/>
      <c r="D108" s="301"/>
      <c r="E108" s="72"/>
      <c r="F108" s="74"/>
      <c r="G108" s="74"/>
      <c r="H108" s="74"/>
      <c r="I108" s="74"/>
      <c r="J108" s="74"/>
      <c r="K108" s="74"/>
      <c r="L108" s="74"/>
      <c r="M108" s="153"/>
      <c r="N108" s="78"/>
      <c r="O108" s="73"/>
      <c r="P108" s="73"/>
      <c r="Q108" s="74"/>
      <c r="R108" s="73"/>
      <c r="S108" s="162"/>
      <c r="T108" s="75"/>
      <c r="U108" s="393"/>
      <c r="V108" s="76"/>
      <c r="W108" s="76"/>
      <c r="X108" s="76"/>
      <c r="Y108" s="77"/>
      <c r="Z108" s="77">
        <v>11984000</v>
      </c>
      <c r="AA108" s="77"/>
      <c r="AB108" s="364"/>
      <c r="AC108" s="77">
        <v>3200000</v>
      </c>
      <c r="AD108" s="77">
        <v>2000000</v>
      </c>
      <c r="AE108" s="77">
        <v>2000000</v>
      </c>
      <c r="AF108" s="77">
        <v>2000000</v>
      </c>
      <c r="AG108" s="77">
        <v>2000000</v>
      </c>
      <c r="AH108" s="77">
        <v>784000</v>
      </c>
      <c r="AI108" s="77">
        <v>11984000</v>
      </c>
      <c r="AJ108" s="282"/>
      <c r="AK108" s="77">
        <v>1664000</v>
      </c>
      <c r="AL108" s="77">
        <v>2064000</v>
      </c>
      <c r="AM108" s="77">
        <v>2064000</v>
      </c>
      <c r="AN108" s="77">
        <v>2064000</v>
      </c>
      <c r="AO108" s="77">
        <v>2064000</v>
      </c>
      <c r="AP108" s="77">
        <v>2064002</v>
      </c>
      <c r="AQ108" s="77">
        <v>11984002</v>
      </c>
      <c r="AR108" s="190"/>
      <c r="AS108" s="77">
        <v>533333.33333333337</v>
      </c>
      <c r="AT108" s="77">
        <v>533333.33333333337</v>
      </c>
      <c r="AU108" s="77">
        <v>533333.33333333337</v>
      </c>
      <c r="AV108" s="77">
        <v>533333.33333333337</v>
      </c>
      <c r="AW108" s="77">
        <v>533333.33333333337</v>
      </c>
      <c r="AX108" s="77">
        <v>533333.33333333337</v>
      </c>
      <c r="AY108" s="77">
        <v>3200000.0000000005</v>
      </c>
      <c r="AZ108" s="190"/>
      <c r="BA108" s="77">
        <v>0</v>
      </c>
      <c r="BB108" s="77">
        <v>400000</v>
      </c>
      <c r="BC108" s="77">
        <v>400000</v>
      </c>
      <c r="BD108" s="77">
        <v>400000</v>
      </c>
      <c r="BE108" s="77">
        <v>400000</v>
      </c>
      <c r="BF108" s="77">
        <v>400002</v>
      </c>
      <c r="BG108" s="77">
        <v>2000002</v>
      </c>
      <c r="BH108" s="190"/>
      <c r="BI108" s="77">
        <v>333333.33333333331</v>
      </c>
      <c r="BJ108" s="77">
        <v>333333.33333333331</v>
      </c>
      <c r="BK108" s="77">
        <v>333333.33333333331</v>
      </c>
      <c r="BL108" s="77">
        <v>333333.33333333331</v>
      </c>
      <c r="BM108" s="77">
        <v>333333.33333333331</v>
      </c>
      <c r="BN108" s="77">
        <v>333333.33333333331</v>
      </c>
      <c r="BO108" s="77">
        <v>1999999.9999999998</v>
      </c>
      <c r="BP108" s="483"/>
      <c r="BQ108" s="77">
        <v>333333.33333333331</v>
      </c>
      <c r="BR108" s="77">
        <v>333333.33333333331</v>
      </c>
      <c r="BS108" s="77">
        <v>333333.33333333331</v>
      </c>
      <c r="BT108" s="77">
        <v>333333.33333333331</v>
      </c>
      <c r="BU108" s="77">
        <v>333333.33333333331</v>
      </c>
      <c r="BV108" s="77">
        <v>333333.33333333331</v>
      </c>
      <c r="BW108" s="77">
        <v>1999999.9999999998</v>
      </c>
      <c r="BX108" s="190"/>
      <c r="BY108" s="77">
        <v>333333.33333333331</v>
      </c>
      <c r="BZ108" s="77">
        <v>333333.33333333331</v>
      </c>
      <c r="CA108" s="77">
        <v>333333.33333333331</v>
      </c>
      <c r="CB108" s="77">
        <v>333333.33333333331</v>
      </c>
      <c r="CC108" s="77">
        <v>333333.33333333331</v>
      </c>
      <c r="CD108" s="77">
        <v>333333.33333333331</v>
      </c>
      <c r="CE108" s="77">
        <v>1999999.9999999998</v>
      </c>
      <c r="CF108" s="190"/>
      <c r="CG108" s="77">
        <v>130666.66666666667</v>
      </c>
      <c r="CH108" s="77">
        <v>130666.66666666667</v>
      </c>
      <c r="CI108" s="77">
        <v>130666.66666666667</v>
      </c>
      <c r="CJ108" s="77">
        <v>130666.66666666667</v>
      </c>
      <c r="CK108" s="77">
        <v>130666.66666666667</v>
      </c>
      <c r="CL108" s="77">
        <v>130666.66666666667</v>
      </c>
      <c r="CM108" s="77">
        <v>784000</v>
      </c>
      <c r="CN108" s="190"/>
      <c r="CO108" s="501"/>
    </row>
    <row r="109" spans="1:93" s="90" customFormat="1" hidden="1" outlineLevel="1" x14ac:dyDescent="0.2">
      <c r="A109" s="423" t="s">
        <v>108</v>
      </c>
      <c r="B109" s="144" t="s">
        <v>388</v>
      </c>
      <c r="C109" s="252" t="s">
        <v>300</v>
      </c>
      <c r="D109" s="306" t="s">
        <v>32</v>
      </c>
      <c r="E109" s="121"/>
      <c r="F109" s="137" t="s">
        <v>173</v>
      </c>
      <c r="G109" s="137" t="s">
        <v>173</v>
      </c>
      <c r="H109" s="137" t="s">
        <v>173</v>
      </c>
      <c r="I109" s="137" t="s">
        <v>173</v>
      </c>
      <c r="J109" s="137" t="s">
        <v>173</v>
      </c>
      <c r="K109" s="137" t="s">
        <v>173</v>
      </c>
      <c r="L109" s="122"/>
      <c r="M109" s="152"/>
      <c r="N109" s="123"/>
      <c r="O109" s="123"/>
      <c r="P109" s="124"/>
      <c r="Q109" s="229"/>
      <c r="R109" s="124"/>
      <c r="S109" s="175"/>
      <c r="T109" s="125"/>
      <c r="U109" s="387"/>
      <c r="V109" s="126"/>
      <c r="W109" s="126"/>
      <c r="X109" s="126"/>
      <c r="Y109" s="127"/>
      <c r="Z109" s="128">
        <v>11984000</v>
      </c>
      <c r="AA109" s="128"/>
      <c r="AB109" s="365"/>
      <c r="AC109" s="128">
        <v>3200000</v>
      </c>
      <c r="AD109" s="128">
        <v>2000000</v>
      </c>
      <c r="AE109" s="128">
        <v>2000000</v>
      </c>
      <c r="AF109" s="128">
        <v>2000000</v>
      </c>
      <c r="AG109" s="128">
        <v>2000000</v>
      </c>
      <c r="AH109" s="128">
        <v>784000</v>
      </c>
      <c r="AI109" s="128">
        <v>11984000</v>
      </c>
      <c r="AJ109" s="174"/>
      <c r="AK109" s="128">
        <v>1664000</v>
      </c>
      <c r="AL109" s="128">
        <v>2064000</v>
      </c>
      <c r="AM109" s="89">
        <v>2064000</v>
      </c>
      <c r="AN109" s="128">
        <v>2064000</v>
      </c>
      <c r="AO109" s="128">
        <v>2064000</v>
      </c>
      <c r="AP109" s="128">
        <v>2064002</v>
      </c>
      <c r="AQ109" s="128">
        <v>11984002</v>
      </c>
      <c r="AR109" s="169"/>
      <c r="AS109" s="128">
        <v>533333.33333333337</v>
      </c>
      <c r="AT109" s="128">
        <v>533333.33333333337</v>
      </c>
      <c r="AU109" s="128">
        <v>533333.33333333337</v>
      </c>
      <c r="AV109" s="128">
        <v>533333.33333333337</v>
      </c>
      <c r="AW109" s="128">
        <v>533333.33333333337</v>
      </c>
      <c r="AX109" s="128">
        <v>533333.33333333337</v>
      </c>
      <c r="AY109" s="128">
        <v>3200000.0000000005</v>
      </c>
      <c r="AZ109" s="169"/>
      <c r="BA109" s="128">
        <v>0</v>
      </c>
      <c r="BB109" s="128">
        <v>400000</v>
      </c>
      <c r="BC109" s="128">
        <v>400000</v>
      </c>
      <c r="BD109" s="128">
        <v>400000</v>
      </c>
      <c r="BE109" s="128">
        <v>400000</v>
      </c>
      <c r="BF109" s="128">
        <v>400002</v>
      </c>
      <c r="BG109" s="128">
        <v>2000002</v>
      </c>
      <c r="BH109" s="169"/>
      <c r="BI109" s="128">
        <v>333333.33333333331</v>
      </c>
      <c r="BJ109" s="128">
        <v>333333.33333333331</v>
      </c>
      <c r="BK109" s="128">
        <v>333333.33333333331</v>
      </c>
      <c r="BL109" s="128">
        <v>333333.33333333331</v>
      </c>
      <c r="BM109" s="128">
        <v>333333.33333333331</v>
      </c>
      <c r="BN109" s="128">
        <v>333333.33333333331</v>
      </c>
      <c r="BO109" s="128">
        <v>1999999.9999999998</v>
      </c>
      <c r="BP109" s="169"/>
      <c r="BQ109" s="128">
        <v>333333.33333333331</v>
      </c>
      <c r="BR109" s="128">
        <v>333333.33333333331</v>
      </c>
      <c r="BS109" s="128">
        <v>333333.33333333331</v>
      </c>
      <c r="BT109" s="128">
        <v>333333.33333333331</v>
      </c>
      <c r="BU109" s="128">
        <v>333333.33333333331</v>
      </c>
      <c r="BV109" s="128">
        <v>333333.33333333331</v>
      </c>
      <c r="BW109" s="128">
        <v>1999999.9999999998</v>
      </c>
      <c r="BX109" s="169"/>
      <c r="BY109" s="128">
        <v>333333.33333333331</v>
      </c>
      <c r="BZ109" s="128">
        <v>333333.33333333331</v>
      </c>
      <c r="CA109" s="128">
        <v>333333.33333333331</v>
      </c>
      <c r="CB109" s="128">
        <v>333333.33333333331</v>
      </c>
      <c r="CC109" s="128">
        <v>333333.33333333331</v>
      </c>
      <c r="CD109" s="128">
        <v>333333.33333333331</v>
      </c>
      <c r="CE109" s="128">
        <v>1999999.9999999998</v>
      </c>
      <c r="CF109" s="169"/>
      <c r="CG109" s="128">
        <v>130666.66666666667</v>
      </c>
      <c r="CH109" s="128">
        <v>130666.66666666667</v>
      </c>
      <c r="CI109" s="128">
        <v>130666.66666666667</v>
      </c>
      <c r="CJ109" s="128">
        <v>130666.66666666667</v>
      </c>
      <c r="CK109" s="128">
        <v>130666.66666666667</v>
      </c>
      <c r="CL109" s="128">
        <v>130666.66666666667</v>
      </c>
      <c r="CM109" s="128">
        <v>784000</v>
      </c>
      <c r="CN109" s="169"/>
      <c r="CO109" s="501"/>
    </row>
    <row r="110" spans="1:93" s="320" customFormat="1" hidden="1" outlineLevel="1" x14ac:dyDescent="0.2">
      <c r="A110" s="183" t="s">
        <v>165</v>
      </c>
      <c r="B110" s="317" t="s">
        <v>389</v>
      </c>
      <c r="C110" s="247" t="s">
        <v>292</v>
      </c>
      <c r="D110" s="304"/>
      <c r="E110" s="317"/>
      <c r="F110" s="170" t="s">
        <v>173</v>
      </c>
      <c r="G110" s="170" t="s">
        <v>173</v>
      </c>
      <c r="H110" s="170" t="s">
        <v>173</v>
      </c>
      <c r="I110" s="170" t="s">
        <v>173</v>
      </c>
      <c r="J110" s="170" t="s">
        <v>173</v>
      </c>
      <c r="K110" s="170" t="s">
        <v>173</v>
      </c>
      <c r="L110" s="70"/>
      <c r="M110" s="318"/>
      <c r="N110" s="403" t="s">
        <v>203</v>
      </c>
      <c r="O110" s="155"/>
      <c r="P110" s="35"/>
      <c r="Q110" s="182"/>
      <c r="R110" s="36"/>
      <c r="S110" s="319"/>
      <c r="T110" s="49" t="s">
        <v>100</v>
      </c>
      <c r="U110" s="388">
        <v>1</v>
      </c>
      <c r="V110" s="31"/>
      <c r="W110" s="31"/>
      <c r="X110" s="31"/>
      <c r="Y110" s="27">
        <v>11984000</v>
      </c>
      <c r="Z110" s="84">
        <v>11984000</v>
      </c>
      <c r="AA110" s="84"/>
      <c r="AB110" s="368"/>
      <c r="AC110" s="89">
        <v>3200000</v>
      </c>
      <c r="AD110" s="84">
        <v>2000000</v>
      </c>
      <c r="AE110" s="84">
        <v>2000000</v>
      </c>
      <c r="AF110" s="84">
        <v>2000000</v>
      </c>
      <c r="AG110" s="84">
        <v>2000000</v>
      </c>
      <c r="AH110" s="84">
        <v>784000</v>
      </c>
      <c r="AI110" s="84">
        <v>11984000</v>
      </c>
      <c r="AJ110" s="319"/>
      <c r="AK110" s="89">
        <v>1664000</v>
      </c>
      <c r="AL110" s="89">
        <v>2064000</v>
      </c>
      <c r="AM110" s="89">
        <v>2064000</v>
      </c>
      <c r="AN110" s="89">
        <v>2064000</v>
      </c>
      <c r="AO110" s="89">
        <v>2064000</v>
      </c>
      <c r="AP110" s="89">
        <v>2064002</v>
      </c>
      <c r="AQ110" s="89">
        <v>11984002</v>
      </c>
      <c r="AR110" s="184"/>
      <c r="AS110" s="84">
        <v>533333.33333333337</v>
      </c>
      <c r="AT110" s="84">
        <v>533333.33333333337</v>
      </c>
      <c r="AU110" s="84">
        <v>533333.33333333337</v>
      </c>
      <c r="AV110" s="84">
        <v>533333.33333333337</v>
      </c>
      <c r="AW110" s="84">
        <v>533333.33333333337</v>
      </c>
      <c r="AX110" s="84">
        <v>533333.33333333337</v>
      </c>
      <c r="AY110" s="89">
        <v>3200000.0000000005</v>
      </c>
      <c r="AZ110" s="169"/>
      <c r="BA110" s="84"/>
      <c r="BB110" s="84">
        <v>400000</v>
      </c>
      <c r="BC110" s="84">
        <v>400000</v>
      </c>
      <c r="BD110" s="84">
        <v>400000</v>
      </c>
      <c r="BE110" s="84">
        <v>400000</v>
      </c>
      <c r="BF110" s="84">
        <v>400002</v>
      </c>
      <c r="BG110" s="89">
        <v>2000002</v>
      </c>
      <c r="BH110" s="184"/>
      <c r="BI110" s="84">
        <v>333333.33333333331</v>
      </c>
      <c r="BJ110" s="84">
        <v>333333.33333333331</v>
      </c>
      <c r="BK110" s="84">
        <v>333333.33333333331</v>
      </c>
      <c r="BL110" s="84">
        <v>333333.33333333331</v>
      </c>
      <c r="BM110" s="84">
        <v>333333.33333333331</v>
      </c>
      <c r="BN110" s="84">
        <v>333333.33333333331</v>
      </c>
      <c r="BO110" s="89">
        <v>1999999.9999999998</v>
      </c>
      <c r="BP110" s="169"/>
      <c r="BQ110" s="84">
        <v>333333.33333333331</v>
      </c>
      <c r="BR110" s="84">
        <v>333333.33333333331</v>
      </c>
      <c r="BS110" s="84">
        <v>333333.33333333331</v>
      </c>
      <c r="BT110" s="84">
        <v>333333.33333333331</v>
      </c>
      <c r="BU110" s="84">
        <v>333333.33333333331</v>
      </c>
      <c r="BV110" s="84">
        <v>333333.33333333331</v>
      </c>
      <c r="BW110" s="89">
        <v>1999999.9999999998</v>
      </c>
      <c r="BX110" s="169"/>
      <c r="BY110" s="84">
        <v>333333.33333333331</v>
      </c>
      <c r="BZ110" s="84">
        <v>333333.33333333331</v>
      </c>
      <c r="CA110" s="84">
        <v>333333.33333333331</v>
      </c>
      <c r="CB110" s="84">
        <v>333333.33333333331</v>
      </c>
      <c r="CC110" s="84">
        <v>333333.33333333331</v>
      </c>
      <c r="CD110" s="84">
        <v>333333.33333333331</v>
      </c>
      <c r="CE110" s="89">
        <v>1999999.9999999998</v>
      </c>
      <c r="CF110" s="169"/>
      <c r="CG110" s="84">
        <v>130666.66666666667</v>
      </c>
      <c r="CH110" s="84">
        <v>130666.66666666667</v>
      </c>
      <c r="CI110" s="84">
        <v>130666.66666666667</v>
      </c>
      <c r="CJ110" s="84">
        <v>130666.66666666667</v>
      </c>
      <c r="CK110" s="84">
        <v>130666.66666666667</v>
      </c>
      <c r="CL110" s="84">
        <v>130666.66666666667</v>
      </c>
      <c r="CM110" s="89">
        <v>784000</v>
      </c>
      <c r="CN110" s="169"/>
      <c r="CO110" s="501"/>
    </row>
    <row r="111" spans="1:93" s="320" customFormat="1" ht="42" hidden="1" customHeight="1" outlineLevel="1" x14ac:dyDescent="0.2">
      <c r="A111" s="414" t="s">
        <v>166</v>
      </c>
      <c r="B111" s="317" t="s">
        <v>160</v>
      </c>
      <c r="C111" s="247" t="s">
        <v>88</v>
      </c>
      <c r="D111" s="307" t="s">
        <v>168</v>
      </c>
      <c r="E111" s="317"/>
      <c r="F111" s="170" t="s">
        <v>173</v>
      </c>
      <c r="G111" s="170" t="s">
        <v>173</v>
      </c>
      <c r="H111" s="170" t="s">
        <v>173</v>
      </c>
      <c r="I111" s="170" t="s">
        <v>173</v>
      </c>
      <c r="J111" s="170" t="s">
        <v>173</v>
      </c>
      <c r="K111" s="170" t="s">
        <v>173</v>
      </c>
      <c r="L111" s="70"/>
      <c r="M111" s="318"/>
      <c r="N111" s="155" t="s">
        <v>109</v>
      </c>
      <c r="O111" s="155"/>
      <c r="P111" s="35"/>
      <c r="Q111" s="182"/>
      <c r="R111" s="36"/>
      <c r="S111" s="319"/>
      <c r="T111" s="155" t="s">
        <v>109</v>
      </c>
      <c r="U111" s="388"/>
      <c r="V111" s="31"/>
      <c r="W111" s="31"/>
      <c r="X111" s="31"/>
      <c r="Y111" s="27"/>
      <c r="Z111" s="84"/>
      <c r="AA111" s="84"/>
      <c r="AB111" s="368"/>
      <c r="AC111" s="84"/>
      <c r="AD111" s="84"/>
      <c r="AE111" s="84"/>
      <c r="AF111" s="84"/>
      <c r="AG111" s="84"/>
      <c r="AH111" s="84"/>
      <c r="AI111" s="84"/>
      <c r="AJ111" s="319"/>
      <c r="AK111" s="89">
        <v>0</v>
      </c>
      <c r="AL111" s="89">
        <v>0</v>
      </c>
      <c r="AM111" s="89">
        <v>0</v>
      </c>
      <c r="AN111" s="89">
        <v>0</v>
      </c>
      <c r="AO111" s="89">
        <v>0</v>
      </c>
      <c r="AP111" s="89">
        <v>0</v>
      </c>
      <c r="AQ111" s="89">
        <v>0</v>
      </c>
      <c r="AR111" s="184"/>
      <c r="AS111" s="84"/>
      <c r="AT111" s="84"/>
      <c r="AU111" s="84"/>
      <c r="AV111" s="84"/>
      <c r="AW111" s="84"/>
      <c r="AX111" s="84"/>
      <c r="AY111" s="89">
        <v>0</v>
      </c>
      <c r="AZ111" s="169"/>
      <c r="BA111" s="84"/>
      <c r="BB111" s="84"/>
      <c r="BC111" s="84"/>
      <c r="BD111" s="84"/>
      <c r="BE111" s="84"/>
      <c r="BF111" s="84"/>
      <c r="BG111" s="89">
        <v>0</v>
      </c>
      <c r="BH111" s="184"/>
      <c r="BI111" s="84"/>
      <c r="BJ111" s="84"/>
      <c r="BK111" s="84"/>
      <c r="BL111" s="84"/>
      <c r="BM111" s="84"/>
      <c r="BN111" s="84"/>
      <c r="BO111" s="89">
        <v>0</v>
      </c>
      <c r="BP111" s="169"/>
      <c r="BQ111" s="84"/>
      <c r="BR111" s="84"/>
      <c r="BS111" s="84"/>
      <c r="BT111" s="84"/>
      <c r="BU111" s="84"/>
      <c r="BV111" s="84"/>
      <c r="BW111" s="89">
        <v>0</v>
      </c>
      <c r="BX111" s="169"/>
      <c r="BY111" s="84"/>
      <c r="BZ111" s="84"/>
      <c r="CA111" s="84"/>
      <c r="CB111" s="84"/>
      <c r="CC111" s="84"/>
      <c r="CD111" s="84"/>
      <c r="CE111" s="89">
        <v>0</v>
      </c>
      <c r="CF111" s="169"/>
      <c r="CG111" s="84"/>
      <c r="CH111" s="84"/>
      <c r="CI111" s="84"/>
      <c r="CJ111" s="84"/>
      <c r="CK111" s="84"/>
      <c r="CL111" s="84"/>
      <c r="CM111" s="89">
        <v>0</v>
      </c>
      <c r="CN111" s="169"/>
      <c r="CO111" s="501"/>
    </row>
    <row r="112" spans="1:93" s="320" customFormat="1" ht="48" hidden="1" customHeight="1" outlineLevel="1" x14ac:dyDescent="0.2">
      <c r="A112" s="424" t="s">
        <v>167</v>
      </c>
      <c r="B112" s="317" t="s">
        <v>161</v>
      </c>
      <c r="C112" s="247" t="s">
        <v>302</v>
      </c>
      <c r="D112" s="307" t="s">
        <v>27</v>
      </c>
      <c r="E112" s="317"/>
      <c r="F112" s="170" t="s">
        <v>173</v>
      </c>
      <c r="G112" s="170" t="s">
        <v>173</v>
      </c>
      <c r="H112" s="170" t="s">
        <v>173</v>
      </c>
      <c r="I112" s="170" t="s">
        <v>173</v>
      </c>
      <c r="J112" s="170" t="s">
        <v>173</v>
      </c>
      <c r="K112" s="170" t="s">
        <v>173</v>
      </c>
      <c r="L112" s="70"/>
      <c r="M112" s="318"/>
      <c r="N112" s="155" t="s">
        <v>109</v>
      </c>
      <c r="O112" s="155"/>
      <c r="P112" s="35"/>
      <c r="Q112" s="182"/>
      <c r="R112" s="36"/>
      <c r="S112" s="319"/>
      <c r="T112" s="155" t="s">
        <v>109</v>
      </c>
      <c r="U112" s="388"/>
      <c r="V112" s="31"/>
      <c r="W112" s="31"/>
      <c r="X112" s="31"/>
      <c r="Y112" s="27"/>
      <c r="Z112" s="84"/>
      <c r="AA112" s="84"/>
      <c r="AB112" s="368"/>
      <c r="AC112" s="84"/>
      <c r="AD112" s="84"/>
      <c r="AE112" s="84"/>
      <c r="AF112" s="84"/>
      <c r="AG112" s="84"/>
      <c r="AH112" s="84"/>
      <c r="AI112" s="84"/>
      <c r="AJ112" s="319"/>
      <c r="AK112" s="89">
        <v>0</v>
      </c>
      <c r="AL112" s="89">
        <v>0</v>
      </c>
      <c r="AM112" s="89">
        <v>0</v>
      </c>
      <c r="AN112" s="89">
        <v>0</v>
      </c>
      <c r="AO112" s="89">
        <v>0</v>
      </c>
      <c r="AP112" s="89">
        <v>0</v>
      </c>
      <c r="AQ112" s="89">
        <v>0</v>
      </c>
      <c r="AR112" s="184"/>
      <c r="AS112" s="84"/>
      <c r="AT112" s="84"/>
      <c r="AU112" s="84"/>
      <c r="AV112" s="84"/>
      <c r="AW112" s="84"/>
      <c r="AX112" s="84"/>
      <c r="AY112" s="89">
        <v>0</v>
      </c>
      <c r="AZ112" s="169"/>
      <c r="BA112" s="84"/>
      <c r="BB112" s="84"/>
      <c r="BC112" s="84"/>
      <c r="BD112" s="84"/>
      <c r="BE112" s="84"/>
      <c r="BF112" s="84"/>
      <c r="BG112" s="89">
        <v>0</v>
      </c>
      <c r="BH112" s="184"/>
      <c r="BI112" s="84"/>
      <c r="BJ112" s="84"/>
      <c r="BK112" s="84"/>
      <c r="BL112" s="84"/>
      <c r="BM112" s="84"/>
      <c r="BN112" s="84"/>
      <c r="BO112" s="89">
        <v>0</v>
      </c>
      <c r="BP112" s="169"/>
      <c r="BQ112" s="84"/>
      <c r="BR112" s="84"/>
      <c r="BS112" s="84"/>
      <c r="BT112" s="84"/>
      <c r="BU112" s="84"/>
      <c r="BV112" s="84"/>
      <c r="BW112" s="89">
        <v>0</v>
      </c>
      <c r="BX112" s="169"/>
      <c r="BY112" s="84"/>
      <c r="BZ112" s="84"/>
      <c r="CA112" s="84"/>
      <c r="CB112" s="84"/>
      <c r="CC112" s="84"/>
      <c r="CD112" s="84"/>
      <c r="CE112" s="89">
        <v>0</v>
      </c>
      <c r="CF112" s="169"/>
      <c r="CG112" s="84"/>
      <c r="CH112" s="84"/>
      <c r="CI112" s="84"/>
      <c r="CJ112" s="84"/>
      <c r="CK112" s="84"/>
      <c r="CL112" s="84"/>
      <c r="CM112" s="89">
        <v>0</v>
      </c>
      <c r="CN112" s="169"/>
      <c r="CO112" s="501"/>
    </row>
    <row r="113" spans="1:93" s="12" customFormat="1" collapsed="1" x14ac:dyDescent="0.2">
      <c r="A113" s="71" t="s">
        <v>34</v>
      </c>
      <c r="B113" s="394" t="s">
        <v>50</v>
      </c>
      <c r="C113" s="251"/>
      <c r="D113" s="301"/>
      <c r="E113" s="72"/>
      <c r="F113" s="74"/>
      <c r="G113" s="74"/>
      <c r="H113" s="74"/>
      <c r="I113" s="74"/>
      <c r="J113" s="74"/>
      <c r="K113" s="74"/>
      <c r="L113" s="74"/>
      <c r="M113" s="153"/>
      <c r="N113" s="78"/>
      <c r="O113" s="73"/>
      <c r="P113" s="73"/>
      <c r="Q113" s="74"/>
      <c r="R113" s="73"/>
      <c r="S113" s="364"/>
      <c r="T113" s="75"/>
      <c r="U113" s="393"/>
      <c r="V113" s="76"/>
      <c r="W113" s="76"/>
      <c r="X113" s="76"/>
      <c r="Y113" s="77"/>
      <c r="Z113" s="77">
        <v>600000</v>
      </c>
      <c r="AA113" s="77"/>
      <c r="AC113" s="77">
        <v>558000</v>
      </c>
      <c r="AD113" s="77">
        <v>0</v>
      </c>
      <c r="AE113" s="77">
        <v>0</v>
      </c>
      <c r="AF113" s="77">
        <v>0</v>
      </c>
      <c r="AG113" s="77">
        <v>0</v>
      </c>
      <c r="AH113" s="77">
        <v>42000</v>
      </c>
      <c r="AI113" s="77">
        <v>600000</v>
      </c>
      <c r="AJ113" s="282"/>
      <c r="AK113" s="77">
        <v>0</v>
      </c>
      <c r="AL113" s="77">
        <v>100000</v>
      </c>
      <c r="AM113" s="77">
        <v>100000</v>
      </c>
      <c r="AN113" s="77">
        <v>100000</v>
      </c>
      <c r="AO113" s="77">
        <v>100000</v>
      </c>
      <c r="AP113" s="77">
        <v>200000</v>
      </c>
      <c r="AQ113" s="77">
        <v>600000</v>
      </c>
      <c r="AR113" s="190"/>
      <c r="AS113" s="77">
        <v>0</v>
      </c>
      <c r="AT113" s="77">
        <v>93000</v>
      </c>
      <c r="AU113" s="77">
        <v>93000</v>
      </c>
      <c r="AV113" s="77">
        <v>93000</v>
      </c>
      <c r="AW113" s="77">
        <v>93000</v>
      </c>
      <c r="AX113" s="77">
        <v>186000</v>
      </c>
      <c r="AY113" s="77">
        <v>558000</v>
      </c>
      <c r="AZ113" s="190"/>
      <c r="BA113" s="77">
        <v>0</v>
      </c>
      <c r="BB113" s="77">
        <v>0</v>
      </c>
      <c r="BC113" s="77">
        <v>0</v>
      </c>
      <c r="BD113" s="77">
        <v>0</v>
      </c>
      <c r="BE113" s="77">
        <v>0</v>
      </c>
      <c r="BF113" s="77">
        <v>0</v>
      </c>
      <c r="BG113" s="77">
        <v>0</v>
      </c>
      <c r="BH113" s="190"/>
      <c r="BI113" s="77">
        <v>0</v>
      </c>
      <c r="BJ113" s="77">
        <v>0</v>
      </c>
      <c r="BK113" s="77">
        <v>0</v>
      </c>
      <c r="BL113" s="77">
        <v>0</v>
      </c>
      <c r="BM113" s="77">
        <v>0</v>
      </c>
      <c r="BN113" s="77">
        <v>0</v>
      </c>
      <c r="BO113" s="77">
        <v>0</v>
      </c>
      <c r="BP113" s="483"/>
      <c r="BQ113" s="77">
        <v>0</v>
      </c>
      <c r="BR113" s="77">
        <v>0</v>
      </c>
      <c r="BS113" s="77">
        <v>0</v>
      </c>
      <c r="BT113" s="77">
        <v>0</v>
      </c>
      <c r="BU113" s="77">
        <v>0</v>
      </c>
      <c r="BV113" s="77">
        <v>0</v>
      </c>
      <c r="BW113" s="77">
        <v>0</v>
      </c>
      <c r="BX113" s="190"/>
      <c r="BY113" s="77">
        <v>0</v>
      </c>
      <c r="BZ113" s="77">
        <v>0</v>
      </c>
      <c r="CA113" s="77">
        <v>0</v>
      </c>
      <c r="CB113" s="77">
        <v>0</v>
      </c>
      <c r="CC113" s="77">
        <v>0</v>
      </c>
      <c r="CD113" s="77">
        <v>0</v>
      </c>
      <c r="CE113" s="77">
        <v>0</v>
      </c>
      <c r="CF113" s="190"/>
      <c r="CG113" s="77">
        <v>0</v>
      </c>
      <c r="CH113" s="77">
        <v>7000</v>
      </c>
      <c r="CI113" s="77">
        <v>7000</v>
      </c>
      <c r="CJ113" s="77">
        <v>7000</v>
      </c>
      <c r="CK113" s="77">
        <v>7000</v>
      </c>
      <c r="CL113" s="77">
        <v>14000</v>
      </c>
      <c r="CM113" s="77">
        <v>42000</v>
      </c>
      <c r="CN113" s="190"/>
      <c r="CO113" s="501"/>
    </row>
    <row r="114" spans="1:93" s="320" customFormat="1" hidden="1" outlineLevel="1" x14ac:dyDescent="0.2">
      <c r="A114" s="183" t="s">
        <v>58</v>
      </c>
      <c r="B114" s="317" t="s">
        <v>52</v>
      </c>
      <c r="C114" s="247" t="s">
        <v>300</v>
      </c>
      <c r="D114" s="304"/>
      <c r="E114" s="317"/>
      <c r="F114" s="70"/>
      <c r="G114" s="136" t="s">
        <v>173</v>
      </c>
      <c r="H114" s="136" t="s">
        <v>173</v>
      </c>
      <c r="I114" s="136" t="s">
        <v>173</v>
      </c>
      <c r="J114" s="136" t="s">
        <v>173</v>
      </c>
      <c r="K114" s="136" t="s">
        <v>173</v>
      </c>
      <c r="L114" s="70"/>
      <c r="M114" s="318"/>
      <c r="N114" s="155" t="s">
        <v>105</v>
      </c>
      <c r="O114" s="155" t="s">
        <v>14</v>
      </c>
      <c r="P114" s="35" t="s">
        <v>95</v>
      </c>
      <c r="Q114" s="182">
        <v>18</v>
      </c>
      <c r="R114" s="36"/>
      <c r="S114" s="368"/>
      <c r="T114" s="49" t="s">
        <v>106</v>
      </c>
      <c r="U114" s="388">
        <v>5</v>
      </c>
      <c r="V114" s="31"/>
      <c r="W114" s="31"/>
      <c r="X114" s="31"/>
      <c r="Y114" s="27">
        <v>120000</v>
      </c>
      <c r="Z114" s="84">
        <v>600000</v>
      </c>
      <c r="AA114" s="84"/>
      <c r="AC114" s="84">
        <v>558000</v>
      </c>
      <c r="AD114" s="84"/>
      <c r="AE114" s="84"/>
      <c r="AF114" s="84"/>
      <c r="AG114" s="84"/>
      <c r="AH114" s="84">
        <v>42000</v>
      </c>
      <c r="AI114" s="84">
        <v>600000</v>
      </c>
      <c r="AJ114" s="319"/>
      <c r="AK114" s="89">
        <v>0</v>
      </c>
      <c r="AL114" s="89">
        <v>100000</v>
      </c>
      <c r="AM114" s="89">
        <v>100000</v>
      </c>
      <c r="AN114" s="89">
        <v>100000</v>
      </c>
      <c r="AO114" s="89">
        <v>100000</v>
      </c>
      <c r="AP114" s="89">
        <v>200000</v>
      </c>
      <c r="AQ114" s="89">
        <v>600000</v>
      </c>
      <c r="AR114" s="184"/>
      <c r="AS114" s="84"/>
      <c r="AT114" s="84">
        <v>93000</v>
      </c>
      <c r="AU114" s="84">
        <v>93000</v>
      </c>
      <c r="AV114" s="84">
        <v>93000</v>
      </c>
      <c r="AW114" s="84">
        <v>93000</v>
      </c>
      <c r="AX114" s="84">
        <v>186000</v>
      </c>
      <c r="AY114" s="89">
        <v>558000</v>
      </c>
      <c r="AZ114" s="169"/>
      <c r="BA114" s="84"/>
      <c r="BB114" s="84"/>
      <c r="BC114" s="84"/>
      <c r="BD114" s="84"/>
      <c r="BE114" s="84"/>
      <c r="BF114" s="84"/>
      <c r="BG114" s="89">
        <v>0</v>
      </c>
      <c r="BH114" s="184"/>
      <c r="BI114" s="84"/>
      <c r="BJ114" s="84"/>
      <c r="BK114" s="84"/>
      <c r="BL114" s="84"/>
      <c r="BM114" s="84"/>
      <c r="BN114" s="84"/>
      <c r="BO114" s="89">
        <v>0</v>
      </c>
      <c r="BP114" s="169"/>
      <c r="BQ114" s="84"/>
      <c r="BR114" s="84"/>
      <c r="BS114" s="84"/>
      <c r="BT114" s="84"/>
      <c r="BU114" s="84"/>
      <c r="BV114" s="84"/>
      <c r="BW114" s="89">
        <v>0</v>
      </c>
      <c r="BX114" s="169"/>
      <c r="BY114" s="84"/>
      <c r="BZ114" s="84"/>
      <c r="CA114" s="84"/>
      <c r="CB114" s="84"/>
      <c r="CC114" s="84"/>
      <c r="CD114" s="84"/>
      <c r="CE114" s="89">
        <v>0</v>
      </c>
      <c r="CF114" s="169"/>
      <c r="CG114" s="84"/>
      <c r="CH114" s="84">
        <v>7000</v>
      </c>
      <c r="CI114" s="84">
        <v>7000</v>
      </c>
      <c r="CJ114" s="84">
        <v>7000</v>
      </c>
      <c r="CK114" s="84">
        <v>7000</v>
      </c>
      <c r="CL114" s="84">
        <v>14000</v>
      </c>
      <c r="CM114" s="89">
        <v>42000</v>
      </c>
      <c r="CN114" s="169"/>
      <c r="CO114" s="501"/>
    </row>
    <row r="115" spans="1:93" s="12" customFormat="1" collapsed="1" x14ac:dyDescent="0.2">
      <c r="A115" s="71" t="s">
        <v>51</v>
      </c>
      <c r="B115" s="394" t="s">
        <v>83</v>
      </c>
      <c r="C115" s="251"/>
      <c r="D115" s="301"/>
      <c r="E115" s="72"/>
      <c r="F115" s="74"/>
      <c r="G115" s="74"/>
      <c r="H115" s="74"/>
      <c r="I115" s="74"/>
      <c r="J115" s="74"/>
      <c r="K115" s="74"/>
      <c r="L115" s="74"/>
      <c r="M115" s="153"/>
      <c r="N115" s="78"/>
      <c r="O115" s="73"/>
      <c r="P115" s="73"/>
      <c r="Q115" s="74"/>
      <c r="R115" s="73"/>
      <c r="S115" s="364"/>
      <c r="T115" s="75"/>
      <c r="U115" s="393"/>
      <c r="V115" s="76"/>
      <c r="W115" s="76"/>
      <c r="X115" s="76"/>
      <c r="Y115" s="77"/>
      <c r="Z115" s="77">
        <v>350000</v>
      </c>
      <c r="AA115" s="77"/>
      <c r="AC115" s="77">
        <v>329850.84210526315</v>
      </c>
      <c r="AD115" s="77">
        <v>0</v>
      </c>
      <c r="AE115" s="77">
        <v>0</v>
      </c>
      <c r="AF115" s="77">
        <v>0</v>
      </c>
      <c r="AG115" s="77">
        <v>0</v>
      </c>
      <c r="AH115" s="77">
        <v>20150.157894736847</v>
      </c>
      <c r="AI115" s="77">
        <v>350000</v>
      </c>
      <c r="AJ115" s="282"/>
      <c r="AK115" s="77">
        <v>0</v>
      </c>
      <c r="AL115" s="77">
        <v>0</v>
      </c>
      <c r="AM115" s="77">
        <v>0</v>
      </c>
      <c r="AN115" s="77">
        <v>50000</v>
      </c>
      <c r="AO115" s="77">
        <v>0</v>
      </c>
      <c r="AP115" s="77">
        <v>300000</v>
      </c>
      <c r="AQ115" s="77">
        <v>350000</v>
      </c>
      <c r="AR115" s="190"/>
      <c r="AS115" s="77">
        <v>0</v>
      </c>
      <c r="AT115" s="77">
        <v>0</v>
      </c>
      <c r="AU115" s="77">
        <v>0</v>
      </c>
      <c r="AV115" s="77">
        <v>46728.947368421053</v>
      </c>
      <c r="AW115" s="77">
        <v>0</v>
      </c>
      <c r="AX115" s="77">
        <v>283121.89473684214</v>
      </c>
      <c r="AY115" s="77">
        <v>329850.84210526315</v>
      </c>
      <c r="AZ115" s="190"/>
      <c r="BA115" s="77">
        <v>0</v>
      </c>
      <c r="BB115" s="77">
        <v>0</v>
      </c>
      <c r="BC115" s="77">
        <v>0</v>
      </c>
      <c r="BD115" s="77">
        <v>0</v>
      </c>
      <c r="BE115" s="77">
        <v>0</v>
      </c>
      <c r="BF115" s="77">
        <v>0</v>
      </c>
      <c r="BG115" s="77">
        <v>0</v>
      </c>
      <c r="BH115" s="190"/>
      <c r="BI115" s="77">
        <v>0</v>
      </c>
      <c r="BJ115" s="77">
        <v>0</v>
      </c>
      <c r="BK115" s="77">
        <v>0</v>
      </c>
      <c r="BL115" s="77">
        <v>0</v>
      </c>
      <c r="BM115" s="77">
        <v>0</v>
      </c>
      <c r="BN115" s="77">
        <v>0</v>
      </c>
      <c r="BO115" s="77">
        <v>0</v>
      </c>
      <c r="BP115" s="483"/>
      <c r="BQ115" s="77">
        <v>0</v>
      </c>
      <c r="BR115" s="77">
        <v>0</v>
      </c>
      <c r="BS115" s="77">
        <v>0</v>
      </c>
      <c r="BT115" s="77">
        <v>0</v>
      </c>
      <c r="BU115" s="77">
        <v>0</v>
      </c>
      <c r="BV115" s="77">
        <v>0</v>
      </c>
      <c r="BW115" s="77">
        <v>0</v>
      </c>
      <c r="BX115" s="190"/>
      <c r="BY115" s="77">
        <v>0</v>
      </c>
      <c r="BZ115" s="77">
        <v>0</v>
      </c>
      <c r="CA115" s="77">
        <v>0</v>
      </c>
      <c r="CB115" s="77">
        <v>0</v>
      </c>
      <c r="CC115" s="77">
        <v>0</v>
      </c>
      <c r="CD115" s="77">
        <v>0</v>
      </c>
      <c r="CE115" s="77">
        <v>0</v>
      </c>
      <c r="CF115" s="190"/>
      <c r="CG115" s="77">
        <v>0</v>
      </c>
      <c r="CH115" s="77">
        <v>0</v>
      </c>
      <c r="CI115" s="77">
        <v>0</v>
      </c>
      <c r="CJ115" s="77">
        <v>3271.0526315789498</v>
      </c>
      <c r="CK115" s="77">
        <v>0</v>
      </c>
      <c r="CL115" s="77">
        <v>16879.105263157893</v>
      </c>
      <c r="CM115" s="77">
        <v>20150.157894736847</v>
      </c>
      <c r="CN115" s="190"/>
      <c r="CO115" s="501"/>
    </row>
    <row r="116" spans="1:93" s="15" customFormat="1" hidden="1" outlineLevel="1" x14ac:dyDescent="0.2">
      <c r="A116" s="20" t="s">
        <v>57</v>
      </c>
      <c r="B116" s="181" t="s">
        <v>53</v>
      </c>
      <c r="C116" s="248" t="s">
        <v>301</v>
      </c>
      <c r="D116" s="277"/>
      <c r="E116" s="109"/>
      <c r="F116" s="29"/>
      <c r="G116" s="39"/>
      <c r="H116" s="39"/>
      <c r="I116" s="39" t="s">
        <v>173</v>
      </c>
      <c r="J116" s="39"/>
      <c r="K116" s="39"/>
      <c r="L116" s="39"/>
      <c r="M116" s="152"/>
      <c r="N116" s="35" t="s">
        <v>82</v>
      </c>
      <c r="O116" s="35" t="s">
        <v>14</v>
      </c>
      <c r="P116" s="36" t="s">
        <v>156</v>
      </c>
      <c r="Q116" s="182">
        <v>21</v>
      </c>
      <c r="R116" s="36"/>
      <c r="S116" s="365"/>
      <c r="T116" s="49" t="s">
        <v>79</v>
      </c>
      <c r="U116" s="388">
        <v>1</v>
      </c>
      <c r="V116" s="31"/>
      <c r="W116" s="31"/>
      <c r="X116" s="31"/>
      <c r="Y116" s="27">
        <v>50000</v>
      </c>
      <c r="Z116" s="84">
        <v>50000</v>
      </c>
      <c r="AA116" s="84"/>
      <c r="AC116" s="84">
        <v>46728.947368421053</v>
      </c>
      <c r="AD116" s="84"/>
      <c r="AE116" s="84"/>
      <c r="AF116" s="84"/>
      <c r="AG116" s="84"/>
      <c r="AH116" s="84">
        <v>3271.0526315789498</v>
      </c>
      <c r="AI116" s="84">
        <v>50000</v>
      </c>
      <c r="AJ116" s="174"/>
      <c r="AK116" s="89">
        <v>0</v>
      </c>
      <c r="AL116" s="89">
        <v>0</v>
      </c>
      <c r="AM116" s="89">
        <v>0</v>
      </c>
      <c r="AN116" s="89">
        <v>50000</v>
      </c>
      <c r="AO116" s="89">
        <v>0</v>
      </c>
      <c r="AP116" s="89">
        <v>0</v>
      </c>
      <c r="AQ116" s="89">
        <v>50000</v>
      </c>
      <c r="AR116" s="184"/>
      <c r="AS116" s="84"/>
      <c r="AT116" s="84"/>
      <c r="AU116" s="84"/>
      <c r="AV116" s="84">
        <v>46728.947368421053</v>
      </c>
      <c r="AW116" s="84"/>
      <c r="AX116" s="84"/>
      <c r="AY116" s="89">
        <v>46728.947368421053</v>
      </c>
      <c r="AZ116" s="169"/>
      <c r="BA116" s="84"/>
      <c r="BB116" s="84"/>
      <c r="BC116" s="84"/>
      <c r="BD116" s="84"/>
      <c r="BE116" s="84"/>
      <c r="BF116" s="84"/>
      <c r="BG116" s="89">
        <v>0</v>
      </c>
      <c r="BH116" s="184"/>
      <c r="BI116" s="84"/>
      <c r="BJ116" s="84"/>
      <c r="BK116" s="84"/>
      <c r="BL116" s="84"/>
      <c r="BM116" s="84"/>
      <c r="BN116" s="84"/>
      <c r="BO116" s="89">
        <v>0</v>
      </c>
      <c r="BP116" s="169"/>
      <c r="BQ116" s="84"/>
      <c r="BR116" s="84"/>
      <c r="BS116" s="84"/>
      <c r="BT116" s="84"/>
      <c r="BU116" s="84"/>
      <c r="BV116" s="84"/>
      <c r="BW116" s="89">
        <v>0</v>
      </c>
      <c r="BX116" s="169"/>
      <c r="BY116" s="84"/>
      <c r="BZ116" s="84"/>
      <c r="CA116" s="84"/>
      <c r="CB116" s="84"/>
      <c r="CC116" s="84"/>
      <c r="CD116" s="84"/>
      <c r="CE116" s="89">
        <v>0</v>
      </c>
      <c r="CF116" s="169"/>
      <c r="CG116" s="84"/>
      <c r="CH116" s="84"/>
      <c r="CI116" s="84"/>
      <c r="CJ116" s="84">
        <v>3271.0526315789498</v>
      </c>
      <c r="CK116" s="84"/>
      <c r="CL116" s="84"/>
      <c r="CM116" s="89">
        <v>3271.0526315789498</v>
      </c>
      <c r="CN116" s="169"/>
      <c r="CO116" s="501"/>
    </row>
    <row r="117" spans="1:93" s="15" customFormat="1" hidden="1" outlineLevel="1" x14ac:dyDescent="0.2">
      <c r="A117" s="20" t="s">
        <v>59</v>
      </c>
      <c r="B117" s="181" t="s">
        <v>54</v>
      </c>
      <c r="C117" s="248" t="s">
        <v>301</v>
      </c>
      <c r="D117" s="277"/>
      <c r="E117" s="109"/>
      <c r="F117" s="29"/>
      <c r="G117" s="39"/>
      <c r="H117" s="39"/>
      <c r="I117" s="39"/>
      <c r="J117" s="39"/>
      <c r="K117" s="39" t="s">
        <v>173</v>
      </c>
      <c r="L117" s="39"/>
      <c r="M117" s="152"/>
      <c r="N117" s="155" t="s">
        <v>30</v>
      </c>
      <c r="O117" s="155" t="s">
        <v>14</v>
      </c>
      <c r="P117" s="35" t="s">
        <v>95</v>
      </c>
      <c r="Q117" s="182">
        <v>19</v>
      </c>
      <c r="R117" s="36"/>
      <c r="S117" s="365"/>
      <c r="T117" s="49" t="s">
        <v>79</v>
      </c>
      <c r="U117" s="388">
        <v>1</v>
      </c>
      <c r="V117" s="31"/>
      <c r="W117" s="31"/>
      <c r="X117" s="31"/>
      <c r="Y117" s="27">
        <v>100000</v>
      </c>
      <c r="Z117" s="84">
        <v>100000</v>
      </c>
      <c r="AA117" s="84"/>
      <c r="AC117" s="84">
        <v>93457.894736842107</v>
      </c>
      <c r="AD117" s="84"/>
      <c r="AE117" s="84"/>
      <c r="AF117" s="84"/>
      <c r="AG117" s="84"/>
      <c r="AH117" s="84">
        <v>6542.105263157895</v>
      </c>
      <c r="AI117" s="84">
        <v>100000</v>
      </c>
      <c r="AJ117" s="174"/>
      <c r="AK117" s="89">
        <v>0</v>
      </c>
      <c r="AL117" s="89">
        <v>0</v>
      </c>
      <c r="AM117" s="89">
        <v>0</v>
      </c>
      <c r="AN117" s="89">
        <v>0</v>
      </c>
      <c r="AO117" s="89">
        <v>0</v>
      </c>
      <c r="AP117" s="89">
        <v>100000</v>
      </c>
      <c r="AQ117" s="89">
        <v>100000</v>
      </c>
      <c r="AR117" s="184"/>
      <c r="AS117" s="84"/>
      <c r="AT117" s="84"/>
      <c r="AU117" s="84"/>
      <c r="AV117" s="84"/>
      <c r="AW117" s="84"/>
      <c r="AX117" s="84">
        <v>93457.894736842107</v>
      </c>
      <c r="AY117" s="89">
        <v>93457.894736842107</v>
      </c>
      <c r="AZ117" s="169"/>
      <c r="BA117" s="84"/>
      <c r="BB117" s="84"/>
      <c r="BC117" s="84"/>
      <c r="BD117" s="84"/>
      <c r="BE117" s="84"/>
      <c r="BF117" s="84"/>
      <c r="BG117" s="89">
        <v>0</v>
      </c>
      <c r="BH117" s="184"/>
      <c r="BI117" s="84"/>
      <c r="BJ117" s="84"/>
      <c r="BK117" s="84"/>
      <c r="BL117" s="84"/>
      <c r="BM117" s="84"/>
      <c r="BN117" s="84"/>
      <c r="BO117" s="89">
        <v>0</v>
      </c>
      <c r="BP117" s="169"/>
      <c r="BQ117" s="84"/>
      <c r="BR117" s="84"/>
      <c r="BS117" s="84"/>
      <c r="BT117" s="84"/>
      <c r="BU117" s="84"/>
      <c r="BV117" s="84"/>
      <c r="BW117" s="89">
        <v>0</v>
      </c>
      <c r="BX117" s="169"/>
      <c r="BY117" s="84"/>
      <c r="BZ117" s="84"/>
      <c r="CA117" s="84"/>
      <c r="CB117" s="84"/>
      <c r="CC117" s="84"/>
      <c r="CD117" s="84"/>
      <c r="CE117" s="89">
        <v>0</v>
      </c>
      <c r="CF117" s="169"/>
      <c r="CG117" s="84"/>
      <c r="CH117" s="84"/>
      <c r="CI117" s="84"/>
      <c r="CJ117" s="84"/>
      <c r="CK117" s="84"/>
      <c r="CL117" s="84">
        <v>6542.105263157895</v>
      </c>
      <c r="CM117" s="89">
        <v>6542.105263157895</v>
      </c>
      <c r="CN117" s="169"/>
      <c r="CO117" s="501"/>
    </row>
    <row r="118" spans="1:93" s="15" customFormat="1" hidden="1" outlineLevel="1" x14ac:dyDescent="0.2">
      <c r="A118" s="20" t="s">
        <v>283</v>
      </c>
      <c r="B118" s="181" t="s">
        <v>284</v>
      </c>
      <c r="C118" s="248" t="s">
        <v>301</v>
      </c>
      <c r="D118" s="277"/>
      <c r="E118" s="109"/>
      <c r="F118" s="29"/>
      <c r="G118" s="39"/>
      <c r="H118" s="39"/>
      <c r="I118" s="39"/>
      <c r="J118" s="39"/>
      <c r="K118" s="39" t="s">
        <v>173</v>
      </c>
      <c r="L118" s="39"/>
      <c r="M118" s="152"/>
      <c r="N118" s="155" t="s">
        <v>82</v>
      </c>
      <c r="O118" s="155" t="s">
        <v>14</v>
      </c>
      <c r="P118" s="36" t="s">
        <v>156</v>
      </c>
      <c r="Q118" s="182">
        <v>22</v>
      </c>
      <c r="R118" s="36"/>
      <c r="S118" s="365"/>
      <c r="T118" s="49" t="s">
        <v>79</v>
      </c>
      <c r="U118" s="388">
        <v>1</v>
      </c>
      <c r="V118" s="31"/>
      <c r="W118" s="31"/>
      <c r="X118" s="31"/>
      <c r="Y118" s="27">
        <v>40000</v>
      </c>
      <c r="Z118" s="84">
        <v>40000</v>
      </c>
      <c r="AA118" s="84"/>
      <c r="AC118" s="84">
        <v>37200</v>
      </c>
      <c r="AD118" s="84"/>
      <c r="AE118" s="84"/>
      <c r="AF118" s="84"/>
      <c r="AG118" s="84"/>
      <c r="AH118" s="84">
        <v>2800</v>
      </c>
      <c r="AI118" s="84">
        <v>40000</v>
      </c>
      <c r="AJ118" s="174"/>
      <c r="AK118" s="89">
        <v>0</v>
      </c>
      <c r="AL118" s="89">
        <v>0</v>
      </c>
      <c r="AM118" s="89">
        <v>0</v>
      </c>
      <c r="AN118" s="89">
        <v>0</v>
      </c>
      <c r="AO118" s="89">
        <v>0</v>
      </c>
      <c r="AP118" s="89">
        <v>40000</v>
      </c>
      <c r="AQ118" s="89">
        <v>40000</v>
      </c>
      <c r="AR118" s="184"/>
      <c r="AS118" s="84"/>
      <c r="AT118" s="84"/>
      <c r="AU118" s="84"/>
      <c r="AV118" s="84"/>
      <c r="AW118" s="84"/>
      <c r="AX118" s="84">
        <v>37200</v>
      </c>
      <c r="AY118" s="89">
        <v>37200</v>
      </c>
      <c r="AZ118" s="169"/>
      <c r="BA118" s="84"/>
      <c r="BB118" s="84"/>
      <c r="BC118" s="84"/>
      <c r="BD118" s="84"/>
      <c r="BE118" s="84"/>
      <c r="BF118" s="84"/>
      <c r="BG118" s="89">
        <v>0</v>
      </c>
      <c r="BH118" s="184"/>
      <c r="BI118" s="84"/>
      <c r="BJ118" s="84"/>
      <c r="BK118" s="84"/>
      <c r="BL118" s="84"/>
      <c r="BM118" s="84"/>
      <c r="BN118" s="84"/>
      <c r="BO118" s="89">
        <v>0</v>
      </c>
      <c r="BP118" s="169"/>
      <c r="BQ118" s="84"/>
      <c r="BR118" s="84"/>
      <c r="BS118" s="84"/>
      <c r="BT118" s="84"/>
      <c r="BU118" s="84"/>
      <c r="BV118" s="84"/>
      <c r="BW118" s="89">
        <v>0</v>
      </c>
      <c r="BX118" s="169"/>
      <c r="BY118" s="84"/>
      <c r="BZ118" s="84"/>
      <c r="CA118" s="84"/>
      <c r="CB118" s="84"/>
      <c r="CC118" s="84"/>
      <c r="CD118" s="84"/>
      <c r="CE118" s="89">
        <v>0</v>
      </c>
      <c r="CF118" s="169"/>
      <c r="CG118" s="84"/>
      <c r="CH118" s="84"/>
      <c r="CI118" s="84"/>
      <c r="CJ118" s="84"/>
      <c r="CK118" s="84"/>
      <c r="CL118" s="84">
        <v>2800</v>
      </c>
      <c r="CM118" s="89">
        <v>2800</v>
      </c>
      <c r="CN118" s="169"/>
      <c r="CO118" s="501"/>
    </row>
    <row r="119" spans="1:93" s="90" customFormat="1" hidden="1" outlineLevel="1" x14ac:dyDescent="0.2">
      <c r="A119" s="299" t="s">
        <v>285</v>
      </c>
      <c r="B119" s="144" t="s">
        <v>251</v>
      </c>
      <c r="C119" s="252"/>
      <c r="D119" s="137"/>
      <c r="E119" s="121"/>
      <c r="F119" s="137"/>
      <c r="G119" s="137"/>
      <c r="H119" s="137"/>
      <c r="I119" s="137"/>
      <c r="J119" s="137"/>
      <c r="K119" s="137"/>
      <c r="L119" s="122"/>
      <c r="M119" s="152"/>
      <c r="N119" s="123" t="s">
        <v>203</v>
      </c>
      <c r="O119" s="123"/>
      <c r="P119" s="124"/>
      <c r="Q119" s="229"/>
      <c r="R119" s="124"/>
      <c r="S119" s="365"/>
      <c r="T119" s="125"/>
      <c r="U119" s="387"/>
      <c r="V119" s="126"/>
      <c r="W119" s="126"/>
      <c r="X119" s="126"/>
      <c r="Y119" s="127"/>
      <c r="Z119" s="128">
        <v>160000</v>
      </c>
      <c r="AA119" s="128"/>
      <c r="AC119" s="128">
        <v>152464</v>
      </c>
      <c r="AD119" s="128"/>
      <c r="AE119" s="128"/>
      <c r="AF119" s="128"/>
      <c r="AG119" s="128"/>
      <c r="AH119" s="128">
        <v>7537</v>
      </c>
      <c r="AI119" s="128">
        <v>160000</v>
      </c>
      <c r="AJ119" s="174"/>
      <c r="AK119" s="128"/>
      <c r="AL119" s="128"/>
      <c r="AM119" s="128"/>
      <c r="AN119" s="128"/>
      <c r="AO119" s="128"/>
      <c r="AP119" s="128">
        <v>160000</v>
      </c>
      <c r="AQ119" s="128">
        <v>160000</v>
      </c>
      <c r="AR119" s="169"/>
      <c r="AS119" s="128"/>
      <c r="AT119" s="128"/>
      <c r="AU119" s="128"/>
      <c r="AV119" s="128"/>
      <c r="AW119" s="128"/>
      <c r="AX119" s="128">
        <v>152464</v>
      </c>
      <c r="AY119" s="128">
        <v>152464</v>
      </c>
      <c r="AZ119" s="169"/>
      <c r="BA119" s="128"/>
      <c r="BB119" s="128"/>
      <c r="BC119" s="128"/>
      <c r="BD119" s="128"/>
      <c r="BE119" s="128"/>
      <c r="BF119" s="128"/>
      <c r="BG119" s="128"/>
      <c r="BH119" s="169"/>
      <c r="BI119" s="128"/>
      <c r="BJ119" s="128"/>
      <c r="BK119" s="128"/>
      <c r="BL119" s="128"/>
      <c r="BM119" s="128"/>
      <c r="BN119" s="128"/>
      <c r="BO119" s="128"/>
      <c r="BP119" s="169"/>
      <c r="BQ119" s="128"/>
      <c r="BR119" s="128"/>
      <c r="BS119" s="128"/>
      <c r="BT119" s="128"/>
      <c r="BU119" s="128"/>
      <c r="BV119" s="128"/>
      <c r="BW119" s="128"/>
      <c r="BX119" s="169"/>
      <c r="BY119" s="128"/>
      <c r="BZ119" s="128"/>
      <c r="CA119" s="128"/>
      <c r="CB119" s="128"/>
      <c r="CC119" s="128"/>
      <c r="CD119" s="128"/>
      <c r="CE119" s="128"/>
      <c r="CF119" s="169"/>
      <c r="CG119" s="128"/>
      <c r="CH119" s="128"/>
      <c r="CI119" s="128"/>
      <c r="CJ119" s="128"/>
      <c r="CK119" s="128"/>
      <c r="CL119" s="128">
        <v>7537</v>
      </c>
      <c r="CM119" s="128">
        <v>7537</v>
      </c>
      <c r="CN119" s="169"/>
      <c r="CO119" s="501"/>
    </row>
    <row r="120" spans="1:93" s="15" customFormat="1" collapsed="1" x14ac:dyDescent="0.2">
      <c r="A120" s="172"/>
      <c r="B120" s="173"/>
      <c r="C120" s="38"/>
      <c r="D120" s="278"/>
      <c r="E120" s="173"/>
      <c r="F120" s="38"/>
      <c r="G120" s="38"/>
      <c r="H120" s="38"/>
      <c r="I120" s="38"/>
      <c r="J120" s="38"/>
      <c r="K120" s="38"/>
      <c r="L120" s="38"/>
      <c r="M120" s="174"/>
      <c r="N120" s="175"/>
      <c r="O120" s="175"/>
      <c r="P120" s="176"/>
      <c r="Q120" s="177"/>
      <c r="R120" s="178"/>
      <c r="S120" s="175"/>
      <c r="T120" s="179"/>
      <c r="U120" s="180"/>
      <c r="V120" s="180"/>
      <c r="W120" s="180"/>
      <c r="X120" s="180"/>
      <c r="Y120" s="201"/>
      <c r="Z120" s="411"/>
      <c r="AA120" s="180"/>
      <c r="AB120" s="365"/>
      <c r="AC120" s="412"/>
      <c r="AD120" s="412"/>
      <c r="AE120" s="412"/>
      <c r="AF120" s="412"/>
      <c r="AG120" s="412"/>
      <c r="AH120" s="412"/>
      <c r="AI120" s="412"/>
      <c r="AJ120" s="174"/>
      <c r="AK120" s="8"/>
      <c r="AL120" s="8"/>
      <c r="AM120" s="8"/>
      <c r="AN120" s="8"/>
      <c r="AO120" s="8"/>
      <c r="AP120" s="8"/>
      <c r="AQ120" s="8"/>
      <c r="AR120" s="315"/>
      <c r="AS120" s="8"/>
      <c r="AT120" s="8"/>
      <c r="AU120" s="8"/>
      <c r="AV120" s="8"/>
      <c r="AW120" s="8"/>
      <c r="AX120" s="8"/>
      <c r="AY120" s="8"/>
      <c r="AZ120" s="485"/>
      <c r="BA120" s="8"/>
      <c r="BB120" s="8"/>
      <c r="BC120" s="8"/>
      <c r="BD120" s="8"/>
      <c r="BE120" s="8"/>
      <c r="BF120" s="8"/>
      <c r="BG120" s="8"/>
      <c r="BH120" s="315"/>
      <c r="BI120" s="8"/>
      <c r="BJ120" s="8"/>
      <c r="BK120" s="8"/>
      <c r="BL120" s="8"/>
      <c r="BM120" s="8"/>
      <c r="BN120" s="8"/>
      <c r="BO120" s="8"/>
      <c r="BP120" s="485"/>
      <c r="BQ120" s="8"/>
      <c r="BR120" s="8"/>
      <c r="BS120" s="8"/>
      <c r="BT120" s="8"/>
      <c r="BU120" s="8"/>
      <c r="BV120" s="8"/>
      <c r="BW120" s="8"/>
      <c r="BX120" s="485"/>
      <c r="BY120" s="8"/>
      <c r="BZ120" s="8"/>
      <c r="CA120" s="8"/>
      <c r="CB120" s="8"/>
      <c r="CC120" s="8"/>
      <c r="CD120" s="8"/>
      <c r="CE120" s="8"/>
      <c r="CF120" s="485"/>
      <c r="CG120" s="8"/>
      <c r="CH120" s="8"/>
      <c r="CI120" s="8"/>
      <c r="CJ120" s="8"/>
      <c r="CK120" s="8"/>
      <c r="CL120" s="8"/>
      <c r="CM120" s="8"/>
      <c r="CN120" s="352"/>
    </row>
    <row r="121" spans="1:93" x14ac:dyDescent="0.2">
      <c r="A121" s="138" t="s">
        <v>75</v>
      </c>
      <c r="C121" s="175"/>
      <c r="F121" s="38"/>
      <c r="G121" s="38"/>
      <c r="H121" s="38"/>
      <c r="I121" s="38"/>
      <c r="J121" s="38"/>
      <c r="K121" s="38"/>
      <c r="L121" s="38"/>
      <c r="Y121" s="8"/>
      <c r="Z121" s="409"/>
      <c r="AA121" s="8"/>
      <c r="AC121" s="8">
        <v>4087850</v>
      </c>
      <c r="AD121" s="8"/>
      <c r="AE121" s="8"/>
      <c r="AF121" s="8"/>
      <c r="AG121" s="8"/>
      <c r="AH121" s="8">
        <v>846150</v>
      </c>
      <c r="AI121" s="8">
        <v>12934000</v>
      </c>
      <c r="AK121" s="8"/>
      <c r="AL121" s="8"/>
      <c r="AM121" s="8"/>
      <c r="AN121" s="8"/>
      <c r="AO121" s="8"/>
      <c r="AP121" s="8"/>
      <c r="AQ121" s="8"/>
      <c r="AR121" s="315"/>
      <c r="AS121" s="8"/>
      <c r="AT121" s="8"/>
      <c r="AU121" s="8"/>
      <c r="AV121" s="8"/>
      <c r="AW121" s="8"/>
      <c r="AX121" s="8"/>
      <c r="AY121" s="8"/>
      <c r="AZ121" s="485"/>
      <c r="BA121" s="8"/>
      <c r="BB121" s="8"/>
      <c r="BC121" s="8"/>
      <c r="BD121" s="8"/>
      <c r="BE121" s="8"/>
      <c r="BF121" s="8"/>
      <c r="BG121" s="8"/>
      <c r="BH121" s="315"/>
      <c r="BI121" s="8"/>
      <c r="BJ121" s="8"/>
      <c r="BK121" s="8"/>
      <c r="BL121" s="8"/>
      <c r="BM121" s="8"/>
      <c r="BN121" s="8"/>
      <c r="BO121" s="8"/>
      <c r="BP121" s="485"/>
      <c r="BQ121" s="8"/>
      <c r="BR121" s="8"/>
      <c r="BS121" s="8"/>
      <c r="BT121" s="8"/>
      <c r="BU121" s="8"/>
      <c r="BV121" s="8"/>
      <c r="BW121" s="8"/>
      <c r="BX121" s="485"/>
      <c r="BY121" s="8"/>
      <c r="BZ121" s="8"/>
      <c r="CA121" s="8"/>
      <c r="CB121" s="8"/>
      <c r="CC121" s="8"/>
      <c r="CD121" s="8"/>
      <c r="CE121" s="8"/>
      <c r="CF121" s="485"/>
      <c r="CG121" s="8"/>
      <c r="CH121" s="8"/>
      <c r="CI121" s="8"/>
      <c r="CJ121" s="8"/>
      <c r="CK121" s="8"/>
      <c r="CL121" s="8"/>
      <c r="CM121" s="8"/>
      <c r="CN121" s="352"/>
    </row>
    <row r="122" spans="1:93" x14ac:dyDescent="0.2">
      <c r="A122" s="79"/>
      <c r="B122" s="69" t="s">
        <v>76</v>
      </c>
      <c r="C122" s="38"/>
      <c r="Y122" s="8"/>
      <c r="Z122" s="410"/>
      <c r="AA122" s="8"/>
      <c r="AC122" s="410">
        <v>-0.84210526291280985</v>
      </c>
      <c r="AD122" s="410"/>
      <c r="AE122" s="410"/>
      <c r="AF122" s="410"/>
      <c r="AG122" s="410"/>
      <c r="AH122" s="410">
        <v>-0.15789473685435951</v>
      </c>
      <c r="AI122" s="410">
        <v>0</v>
      </c>
      <c r="AK122" s="180"/>
      <c r="AL122" s="180"/>
      <c r="AM122" s="180"/>
      <c r="AN122" s="180"/>
      <c r="AO122" s="180"/>
      <c r="AP122" s="180"/>
      <c r="AQ122" s="180"/>
      <c r="AR122" s="180"/>
      <c r="AS122" s="180"/>
      <c r="AT122" s="180"/>
      <c r="AU122" s="180"/>
      <c r="AV122" s="180"/>
      <c r="AW122" s="180"/>
      <c r="AX122" s="180"/>
      <c r="AY122" s="180"/>
      <c r="AZ122" s="484"/>
      <c r="BA122" s="180"/>
      <c r="BB122" s="180"/>
      <c r="BC122" s="180"/>
      <c r="BD122" s="180"/>
      <c r="BE122" s="180"/>
      <c r="BF122" s="180"/>
      <c r="BG122" s="180"/>
      <c r="BH122" s="180"/>
      <c r="BI122" s="180"/>
      <c r="BJ122" s="180"/>
      <c r="BK122" s="180"/>
      <c r="BL122" s="180"/>
      <c r="BM122" s="180"/>
      <c r="BN122" s="180"/>
      <c r="BO122" s="180"/>
      <c r="BP122" s="484"/>
      <c r="BQ122" s="180"/>
      <c r="BR122" s="180"/>
      <c r="BS122" s="180"/>
      <c r="BT122" s="180"/>
      <c r="BU122" s="180"/>
      <c r="BV122" s="180"/>
      <c r="BW122" s="180"/>
      <c r="BX122" s="484"/>
      <c r="BY122" s="180"/>
      <c r="BZ122" s="180"/>
      <c r="CA122" s="180"/>
      <c r="CB122" s="180"/>
      <c r="CC122" s="180"/>
      <c r="CD122" s="180"/>
      <c r="CE122" s="180"/>
      <c r="CF122" s="484"/>
      <c r="CG122" s="180"/>
      <c r="CH122" s="180"/>
      <c r="CI122" s="180"/>
      <c r="CJ122" s="180"/>
      <c r="CK122" s="180"/>
      <c r="CL122" s="180"/>
      <c r="CM122" s="180"/>
      <c r="CN122" s="484"/>
    </row>
    <row r="123" spans="1:93" x14ac:dyDescent="0.2">
      <c r="A123" s="21"/>
      <c r="B123" s="69" t="s">
        <v>77</v>
      </c>
      <c r="AC123" s="30"/>
      <c r="AD123" s="30"/>
      <c r="AE123" s="30"/>
      <c r="AF123" s="30"/>
      <c r="AG123" s="30"/>
      <c r="AH123" s="30"/>
      <c r="AI123" s="30"/>
    </row>
    <row r="124" spans="1:93" x14ac:dyDescent="0.2">
      <c r="A124" s="71"/>
      <c r="B124" s="69" t="s">
        <v>78</v>
      </c>
      <c r="AC124" s="30"/>
      <c r="AD124" s="30"/>
      <c r="AE124" s="30"/>
      <c r="AF124" s="30"/>
      <c r="AG124" s="30"/>
      <c r="AH124" s="30"/>
      <c r="AI124" s="30"/>
    </row>
    <row r="125" spans="1:93" x14ac:dyDescent="0.2">
      <c r="A125" s="133"/>
      <c r="B125" s="69" t="s">
        <v>163</v>
      </c>
      <c r="AC125" s="16"/>
      <c r="AD125" s="16"/>
      <c r="AE125" s="16"/>
    </row>
    <row r="126" spans="1:93" x14ac:dyDescent="0.2">
      <c r="A126" s="307"/>
      <c r="B126" s="69" t="s">
        <v>162</v>
      </c>
      <c r="AC126" s="30"/>
      <c r="AH126" s="30"/>
    </row>
    <row r="127" spans="1:93" x14ac:dyDescent="0.2">
      <c r="A127" s="143"/>
      <c r="B127" s="69" t="s">
        <v>172</v>
      </c>
      <c r="AC127" s="30"/>
      <c r="AH127" s="30"/>
    </row>
    <row r="128" spans="1:93" s="16" customFormat="1" x14ac:dyDescent="0.2">
      <c r="A128" s="333"/>
      <c r="B128" s="334"/>
      <c r="C128" s="245"/>
      <c r="D128" s="165"/>
      <c r="E128" s="69"/>
      <c r="F128" s="28"/>
      <c r="G128" s="28"/>
      <c r="H128" s="28"/>
      <c r="I128" s="28"/>
      <c r="J128" s="28"/>
      <c r="K128" s="28"/>
      <c r="L128" s="28"/>
      <c r="M128" s="335"/>
      <c r="N128" s="38"/>
      <c r="O128" s="38"/>
      <c r="P128" s="32"/>
      <c r="Q128" s="14"/>
      <c r="R128" s="38"/>
      <c r="S128" s="419"/>
      <c r="T128" s="336"/>
      <c r="U128" s="337"/>
      <c r="V128" s="337"/>
      <c r="W128" s="337"/>
      <c r="X128" s="337"/>
      <c r="AB128" s="369"/>
      <c r="AJ128" s="335"/>
      <c r="AR128" s="335"/>
      <c r="AZ128" s="335"/>
      <c r="BH128" s="335"/>
      <c r="BP128" s="335"/>
      <c r="BX128" s="335"/>
      <c r="CF128" s="335"/>
      <c r="CN128" s="335"/>
    </row>
    <row r="129" spans="1:95" x14ac:dyDescent="0.2">
      <c r="A129" s="426" t="s">
        <v>293</v>
      </c>
      <c r="B129" s="427" t="s">
        <v>294</v>
      </c>
      <c r="Y129" s="30"/>
      <c r="AC129" s="325"/>
      <c r="AH129" s="325"/>
      <c r="AI129" s="325"/>
    </row>
    <row r="130" spans="1:95" x14ac:dyDescent="0.2">
      <c r="A130" s="13" t="s">
        <v>300</v>
      </c>
      <c r="B130" s="69" t="s">
        <v>304</v>
      </c>
      <c r="Y130" s="30"/>
      <c r="AC130" s="30"/>
      <c r="AH130" s="30"/>
      <c r="AI130" s="30"/>
    </row>
    <row r="131" spans="1:95" x14ac:dyDescent="0.2">
      <c r="A131" s="13" t="s">
        <v>192</v>
      </c>
      <c r="B131" s="69" t="s">
        <v>295</v>
      </c>
      <c r="Y131" s="30"/>
      <c r="AC131" s="30"/>
      <c r="AH131" s="30"/>
      <c r="AI131" s="30"/>
    </row>
    <row r="132" spans="1:95" x14ac:dyDescent="0.2">
      <c r="A132" s="13" t="s">
        <v>301</v>
      </c>
      <c r="B132" s="69" t="s">
        <v>303</v>
      </c>
      <c r="Y132" s="30"/>
      <c r="AC132" s="30"/>
      <c r="AH132" s="30"/>
      <c r="AI132" s="30"/>
    </row>
    <row r="133" spans="1:95" x14ac:dyDescent="0.2">
      <c r="A133" s="13" t="s">
        <v>292</v>
      </c>
      <c r="B133" s="69" t="s">
        <v>296</v>
      </c>
      <c r="AC133" s="30"/>
      <c r="AH133" s="30"/>
      <c r="AI133" s="30"/>
    </row>
    <row r="134" spans="1:95" x14ac:dyDescent="0.2">
      <c r="A134" s="13" t="s">
        <v>244</v>
      </c>
      <c r="B134" s="69" t="s">
        <v>297</v>
      </c>
      <c r="AC134" s="325"/>
      <c r="AH134" s="325"/>
      <c r="AI134" s="325"/>
    </row>
    <row r="135" spans="1:95" x14ac:dyDescent="0.2">
      <c r="AC135" s="30"/>
      <c r="AD135" s="30"/>
      <c r="AE135" s="30"/>
      <c r="AF135" s="30"/>
      <c r="AG135" s="30"/>
      <c r="AH135" s="30"/>
      <c r="AI135" s="30"/>
    </row>
    <row r="136" spans="1:95" x14ac:dyDescent="0.2">
      <c r="A136" s="432" t="s">
        <v>299</v>
      </c>
      <c r="Y136" s="30"/>
      <c r="AC136" s="30"/>
      <c r="AD136" s="30"/>
      <c r="AE136" s="30"/>
      <c r="AF136" s="30"/>
      <c r="AG136" s="30"/>
      <c r="AH136" s="30"/>
      <c r="AI136" s="30"/>
    </row>
    <row r="137" spans="1:95" x14ac:dyDescent="0.2">
      <c r="AC137" s="30"/>
    </row>
    <row r="138" spans="1:95" x14ac:dyDescent="0.2">
      <c r="Y138" s="30"/>
      <c r="AC138" s="30"/>
    </row>
    <row r="139" spans="1:95" x14ac:dyDescent="0.2">
      <c r="AC139" s="326"/>
    </row>
    <row r="140" spans="1:95" x14ac:dyDescent="0.2">
      <c r="AC140" s="30"/>
      <c r="AD140" s="30"/>
      <c r="AE140" s="30"/>
      <c r="AF140" s="30"/>
      <c r="AG140" s="30"/>
      <c r="AH140" s="30"/>
      <c r="AI140" s="30"/>
    </row>
    <row r="141" spans="1:95" x14ac:dyDescent="0.2">
      <c r="AC141" s="30"/>
      <c r="AH141" s="30"/>
      <c r="AI141" s="30"/>
      <c r="CQ141" s="360"/>
    </row>
    <row r="142" spans="1:95" x14ac:dyDescent="0.2">
      <c r="AC142" s="325"/>
      <c r="AD142" s="325"/>
      <c r="AE142" s="325"/>
      <c r="AF142" s="325"/>
      <c r="AG142" s="325"/>
      <c r="AH142" s="325"/>
      <c r="AI142" s="325"/>
    </row>
    <row r="143" spans="1:95" x14ac:dyDescent="0.2">
      <c r="AC143" s="16"/>
      <c r="AD143" s="16"/>
      <c r="AE143" s="16"/>
      <c r="AF143" s="16"/>
      <c r="AG143" s="16"/>
      <c r="AH143" s="16"/>
      <c r="AI143" s="16"/>
    </row>
    <row r="144" spans="1:95" x14ac:dyDescent="0.2">
      <c r="AF144" s="30"/>
      <c r="AG144" s="16"/>
      <c r="AH144" s="16"/>
    </row>
    <row r="145" spans="27:36" x14ac:dyDescent="0.2">
      <c r="AG145" s="370"/>
    </row>
    <row r="146" spans="27:36" x14ac:dyDescent="0.2">
      <c r="AC146" s="8"/>
    </row>
    <row r="147" spans="27:36" x14ac:dyDescent="0.2">
      <c r="AF147" s="30"/>
      <c r="AH147" s="30"/>
    </row>
    <row r="148" spans="27:36" x14ac:dyDescent="0.2">
      <c r="AF148" s="373"/>
      <c r="AH148" s="370"/>
    </row>
    <row r="149" spans="27:36" x14ac:dyDescent="0.2">
      <c r="AD149" s="16"/>
      <c r="AF149" s="373"/>
      <c r="AH149" s="372"/>
    </row>
    <row r="150" spans="27:36" x14ac:dyDescent="0.2">
      <c r="AA150" s="381"/>
      <c r="AC150" s="30"/>
      <c r="AD150" s="30"/>
      <c r="AE150" s="30"/>
      <c r="AF150" s="30"/>
      <c r="AG150" s="30"/>
      <c r="AH150" s="30"/>
      <c r="AI150" s="30"/>
      <c r="AJ150" s="30"/>
    </row>
    <row r="151" spans="27:36" x14ac:dyDescent="0.2">
      <c r="AA151" s="382"/>
      <c r="AC151" s="383"/>
      <c r="AD151" s="383"/>
      <c r="AE151" s="383"/>
      <c r="AF151" s="383"/>
      <c r="AG151" s="383"/>
      <c r="AH151" s="383"/>
      <c r="AI151" s="383"/>
    </row>
    <row r="152" spans="27:36" x14ac:dyDescent="0.2">
      <c r="AA152" s="381"/>
      <c r="AC152" s="30"/>
      <c r="AD152" s="30"/>
      <c r="AE152" s="30"/>
      <c r="AF152" s="30"/>
      <c r="AG152" s="30"/>
      <c r="AH152" s="30"/>
      <c r="AI152" s="30"/>
    </row>
    <row r="153" spans="27:36" x14ac:dyDescent="0.2">
      <c r="AA153" s="381"/>
      <c r="AC153" s="325"/>
      <c r="AD153" s="325"/>
      <c r="AE153" s="325"/>
      <c r="AF153" s="325"/>
      <c r="AG153" s="325"/>
      <c r="AH153" s="325"/>
      <c r="AI153" s="325"/>
    </row>
    <row r="154" spans="27:36" x14ac:dyDescent="0.2">
      <c r="AA154" s="381"/>
      <c r="AE154" s="16"/>
      <c r="AF154" s="16"/>
      <c r="AG154" s="16"/>
      <c r="AH154" s="16"/>
      <c r="AI154" s="16"/>
    </row>
    <row r="155" spans="27:36" x14ac:dyDescent="0.2">
      <c r="AA155" s="326"/>
      <c r="AE155" s="16"/>
      <c r="AF155" s="16"/>
      <c r="AG155" s="16"/>
      <c r="AH155" s="16"/>
      <c r="AI155" s="16"/>
    </row>
    <row r="157" spans="27:36" x14ac:dyDescent="0.2">
      <c r="AC157" s="30"/>
      <c r="AD157" s="30"/>
      <c r="AE157" s="30"/>
      <c r="AF157" s="30"/>
      <c r="AG157" s="30"/>
      <c r="AH157" s="30"/>
      <c r="AI157" s="30"/>
    </row>
    <row r="158" spans="27:36" x14ac:dyDescent="0.2">
      <c r="AC158" s="326"/>
      <c r="AD158" s="30"/>
      <c r="AE158" s="30"/>
      <c r="AF158" s="30"/>
      <c r="AG158" s="30"/>
      <c r="AH158" s="30"/>
      <c r="AI158" s="30"/>
    </row>
    <row r="159" spans="27:36" x14ac:dyDescent="0.2">
      <c r="AC159" s="326"/>
    </row>
    <row r="160" spans="27:36" x14ac:dyDescent="0.2">
      <c r="AC160" s="30"/>
    </row>
    <row r="161" spans="29:36" x14ac:dyDescent="0.2">
      <c r="AC161" s="30"/>
    </row>
    <row r="162" spans="29:36" x14ac:dyDescent="0.2">
      <c r="AC162" s="16"/>
      <c r="AD162" s="16"/>
      <c r="AE162" s="16"/>
      <c r="AF162" s="16"/>
      <c r="AG162" s="16"/>
      <c r="AH162" s="16"/>
      <c r="AI162" s="16"/>
    </row>
    <row r="163" spans="29:36" x14ac:dyDescent="0.2">
      <c r="AC163" s="30"/>
      <c r="AD163" s="30"/>
      <c r="AE163" s="30"/>
      <c r="AF163" s="30"/>
      <c r="AG163" s="30"/>
      <c r="AH163" s="30"/>
      <c r="AI163" s="30"/>
    </row>
    <row r="164" spans="29:36" x14ac:dyDescent="0.2">
      <c r="AC164" s="30"/>
      <c r="AD164" s="30"/>
      <c r="AE164" s="30"/>
      <c r="AF164" s="30"/>
      <c r="AG164" s="30"/>
      <c r="AH164" s="30"/>
      <c r="AI164" s="30"/>
    </row>
    <row r="165" spans="29:36" x14ac:dyDescent="0.2">
      <c r="AC165" s="30"/>
      <c r="AD165" s="30"/>
      <c r="AE165" s="30"/>
      <c r="AF165" s="30"/>
      <c r="AG165" s="30"/>
      <c r="AH165" s="30"/>
      <c r="AI165" s="30"/>
      <c r="AJ165" s="30"/>
    </row>
    <row r="166" spans="29:36" x14ac:dyDescent="0.2">
      <c r="AI166" s="30"/>
    </row>
    <row r="167" spans="29:36" x14ac:dyDescent="0.2">
      <c r="AC167" s="30"/>
      <c r="AD167" s="30"/>
      <c r="AE167" s="30"/>
      <c r="AF167" s="30"/>
      <c r="AG167" s="30"/>
      <c r="AH167" s="30"/>
      <c r="AI167" s="30"/>
    </row>
  </sheetData>
  <mergeCells count="147">
    <mergeCell ref="AX3:AX4"/>
    <mergeCell ref="BF3:BF4"/>
    <mergeCell ref="BN3:BN4"/>
    <mergeCell ref="BV3:BV4"/>
    <mergeCell ref="CD3:CD4"/>
    <mergeCell ref="CL3:CL4"/>
    <mergeCell ref="P56:P58"/>
    <mergeCell ref="Q56:Q58"/>
    <mergeCell ref="R56:R58"/>
    <mergeCell ref="Q29:Q31"/>
    <mergeCell ref="R29:R31"/>
    <mergeCell ref="AP3:AP4"/>
    <mergeCell ref="AI3:AI4"/>
    <mergeCell ref="AH3:AH4"/>
    <mergeCell ref="AG3:AG4"/>
    <mergeCell ref="N51:N53"/>
    <mergeCell ref="O51:O53"/>
    <mergeCell ref="P51:P53"/>
    <mergeCell ref="Q51:Q53"/>
    <mergeCell ref="R51:R53"/>
    <mergeCell ref="N46:N47"/>
    <mergeCell ref="O46:O47"/>
    <mergeCell ref="P46:P47"/>
    <mergeCell ref="R46:R47"/>
    <mergeCell ref="Q46:Q47"/>
    <mergeCell ref="A2:B2"/>
    <mergeCell ref="D3:D4"/>
    <mergeCell ref="C3:C4"/>
    <mergeCell ref="F3:F4"/>
    <mergeCell ref="G3:G4"/>
    <mergeCell ref="H3:H4"/>
    <mergeCell ref="A3:A4"/>
    <mergeCell ref="B3:B4"/>
    <mergeCell ref="E2:L2"/>
    <mergeCell ref="E3:E4"/>
    <mergeCell ref="I3:I4"/>
    <mergeCell ref="J3:J4"/>
    <mergeCell ref="L3:L4"/>
    <mergeCell ref="K3:K4"/>
    <mergeCell ref="Q104:Q105"/>
    <mergeCell ref="R104:R105"/>
    <mergeCell ref="N98:N99"/>
    <mergeCell ref="O98:O99"/>
    <mergeCell ref="P98:P99"/>
    <mergeCell ref="Q98:Q99"/>
    <mergeCell ref="R98:R99"/>
    <mergeCell ref="N104:N105"/>
    <mergeCell ref="O104:O105"/>
    <mergeCell ref="P62:P63"/>
    <mergeCell ref="Q62:Q63"/>
    <mergeCell ref="R62:R63"/>
    <mergeCell ref="N56:N58"/>
    <mergeCell ref="O56:O58"/>
    <mergeCell ref="N62:N63"/>
    <mergeCell ref="O62:O63"/>
    <mergeCell ref="BM3:BM4"/>
    <mergeCell ref="BO3:BO4"/>
    <mergeCell ref="AK3:AK4"/>
    <mergeCell ref="AY3:AY4"/>
    <mergeCell ref="AV3:AV4"/>
    <mergeCell ref="AL3:AL4"/>
    <mergeCell ref="AM3:AM4"/>
    <mergeCell ref="N21:N26"/>
    <mergeCell ref="O21:O26"/>
    <mergeCell ref="P21:P26"/>
    <mergeCell ref="Q21:Q26"/>
    <mergeCell ref="R21:R26"/>
    <mergeCell ref="N16:N18"/>
    <mergeCell ref="N35:N37"/>
    <mergeCell ref="O35:O37"/>
    <mergeCell ref="P35:P37"/>
    <mergeCell ref="Q35:Q37"/>
    <mergeCell ref="T2:AA2"/>
    <mergeCell ref="P3:P4"/>
    <mergeCell ref="Q3:Q4"/>
    <mergeCell ref="AF3:AF4"/>
    <mergeCell ref="AA3:AA4"/>
    <mergeCell ref="AD3:AD4"/>
    <mergeCell ref="AE3:AE4"/>
    <mergeCell ref="Z3:Z4"/>
    <mergeCell ref="AC3:AC4"/>
    <mergeCell ref="T3:T4"/>
    <mergeCell ref="U3:U4"/>
    <mergeCell ref="V3:V4"/>
    <mergeCell ref="W3:W4"/>
    <mergeCell ref="X3:X4"/>
    <mergeCell ref="R3:R4"/>
    <mergeCell ref="N2:R2"/>
    <mergeCell ref="Y3:Y4"/>
    <mergeCell ref="N3:N4"/>
    <mergeCell ref="O3:O4"/>
    <mergeCell ref="BA2:BG2"/>
    <mergeCell ref="BA3:BA4"/>
    <mergeCell ref="BB3:BB4"/>
    <mergeCell ref="BC3:BC4"/>
    <mergeCell ref="BD3:BD4"/>
    <mergeCell ref="BE3:BE4"/>
    <mergeCell ref="BG3:BG4"/>
    <mergeCell ref="AC2:AI2"/>
    <mergeCell ref="BQ2:BW2"/>
    <mergeCell ref="BQ3:BQ4"/>
    <mergeCell ref="BR3:BR4"/>
    <mergeCell ref="BS3:BS4"/>
    <mergeCell ref="BT3:BT4"/>
    <mergeCell ref="BU3:BU4"/>
    <mergeCell ref="BW3:BW4"/>
    <mergeCell ref="AS2:AY2"/>
    <mergeCell ref="AK2:AQ2"/>
    <mergeCell ref="AQ3:AQ4"/>
    <mergeCell ref="AS3:AS4"/>
    <mergeCell ref="AT3:AT4"/>
    <mergeCell ref="AU3:AU4"/>
    <mergeCell ref="AN3:AN4"/>
    <mergeCell ref="AW3:AW4"/>
    <mergeCell ref="AO3:AO4"/>
    <mergeCell ref="BI2:BO2"/>
    <mergeCell ref="BI3:BI4"/>
    <mergeCell ref="BJ3:BJ4"/>
    <mergeCell ref="BK3:BK4"/>
    <mergeCell ref="BL3:BL4"/>
    <mergeCell ref="CG2:CM2"/>
    <mergeCell ref="CG3:CG4"/>
    <mergeCell ref="CH3:CH4"/>
    <mergeCell ref="CI3:CI4"/>
    <mergeCell ref="CJ3:CJ4"/>
    <mergeCell ref="CK3:CK4"/>
    <mergeCell ref="CM3:CM4"/>
    <mergeCell ref="BY2:CE2"/>
    <mergeCell ref="BY3:BY4"/>
    <mergeCell ref="BZ3:BZ4"/>
    <mergeCell ref="CA3:CA4"/>
    <mergeCell ref="CB3:CB4"/>
    <mergeCell ref="CC3:CC4"/>
    <mergeCell ref="CE3:CE4"/>
    <mergeCell ref="N40:N43"/>
    <mergeCell ref="O40:O43"/>
    <mergeCell ref="P40:P43"/>
    <mergeCell ref="R40:R43"/>
    <mergeCell ref="Q40:Q43"/>
    <mergeCell ref="O16:O18"/>
    <mergeCell ref="P16:P18"/>
    <mergeCell ref="R16:R18"/>
    <mergeCell ref="Q16:Q18"/>
    <mergeCell ref="R35:R37"/>
    <mergeCell ref="N29:N31"/>
    <mergeCell ref="O29:O31"/>
    <mergeCell ref="P29:P31"/>
  </mergeCells>
  <pageMargins left="0.7" right="0.7" top="0.75" bottom="0.75" header="0.3" footer="0.3"/>
  <pageSetup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3" sqref="B3"/>
    </sheetView>
  </sheetViews>
  <sheetFormatPr defaultColWidth="11.42578125" defaultRowHeight="12.75" x14ac:dyDescent="0.2"/>
  <cols>
    <col min="1" max="1" width="5" style="164" customWidth="1"/>
    <col min="2" max="2" width="34" customWidth="1"/>
    <col min="3" max="3" width="16.42578125" style="164" customWidth="1"/>
  </cols>
  <sheetData>
    <row r="1" spans="1:4" ht="21.75" customHeight="1" x14ac:dyDescent="0.2">
      <c r="A1" s="568" t="s">
        <v>366</v>
      </c>
      <c r="B1" s="568"/>
      <c r="C1" s="568"/>
    </row>
    <row r="2" spans="1:4" ht="4.5" customHeight="1" x14ac:dyDescent="0.2"/>
    <row r="3" spans="1:4" x14ac:dyDescent="0.2">
      <c r="A3" s="464" t="s">
        <v>363</v>
      </c>
      <c r="B3" s="464" t="s">
        <v>365</v>
      </c>
      <c r="C3" s="464" t="s">
        <v>362</v>
      </c>
    </row>
    <row r="4" spans="1:4" x14ac:dyDescent="0.2">
      <c r="A4" s="462">
        <v>1</v>
      </c>
      <c r="B4" s="463" t="s">
        <v>358</v>
      </c>
      <c r="C4" s="465">
        <v>42944</v>
      </c>
    </row>
    <row r="5" spans="1:4" x14ac:dyDescent="0.2">
      <c r="A5" s="462">
        <v>2</v>
      </c>
      <c r="B5" s="463" t="s">
        <v>359</v>
      </c>
      <c r="C5" s="465">
        <v>43112</v>
      </c>
    </row>
    <row r="6" spans="1:4" x14ac:dyDescent="0.2">
      <c r="A6" s="462">
        <v>3</v>
      </c>
      <c r="B6" s="463" t="s">
        <v>361</v>
      </c>
      <c r="C6" s="465">
        <v>43131</v>
      </c>
    </row>
    <row r="7" spans="1:4" x14ac:dyDescent="0.2">
      <c r="A7" s="462">
        <v>4</v>
      </c>
      <c r="B7" s="463" t="s">
        <v>360</v>
      </c>
      <c r="C7" s="465">
        <v>43378</v>
      </c>
    </row>
    <row r="8" spans="1:4" x14ac:dyDescent="0.2">
      <c r="A8" s="462">
        <v>5</v>
      </c>
      <c r="B8" s="463" t="s">
        <v>364</v>
      </c>
      <c r="C8" s="465">
        <v>44498</v>
      </c>
      <c r="D8" s="466"/>
    </row>
    <row r="9" spans="1:4" x14ac:dyDescent="0.2">
      <c r="A9" s="462">
        <v>6</v>
      </c>
      <c r="B9" s="463" t="s">
        <v>367</v>
      </c>
      <c r="C9" s="465">
        <v>45016</v>
      </c>
      <c r="D9" s="467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7"/>
  <sheetViews>
    <sheetView showGridLines="0" zoomScaleNormal="100" workbookViewId="0">
      <selection activeCell="B2" sqref="B2"/>
    </sheetView>
  </sheetViews>
  <sheetFormatPr defaultColWidth="11.42578125" defaultRowHeight="12" x14ac:dyDescent="0.2"/>
  <cols>
    <col min="1" max="1" width="8.85546875" style="64" customWidth="1"/>
    <col min="2" max="2" width="42.42578125" style="54" customWidth="1"/>
    <col min="3" max="3" width="15.42578125" style="54" customWidth="1"/>
    <col min="4" max="4" width="12.7109375" style="58" customWidth="1"/>
    <col min="5" max="5" width="11.42578125" style="53"/>
    <col min="6" max="16384" width="11.42578125" style="54"/>
  </cols>
  <sheetData>
    <row r="1" spans="1:5" ht="24" customHeight="1" x14ac:dyDescent="0.2">
      <c r="A1" s="570" t="s">
        <v>112</v>
      </c>
      <c r="B1" s="570"/>
      <c r="C1" s="570"/>
      <c r="D1" s="570"/>
    </row>
    <row r="2" spans="1:5" ht="22.5" x14ac:dyDescent="0.2">
      <c r="A2" s="256" t="s">
        <v>42</v>
      </c>
      <c r="B2" s="256" t="s">
        <v>43</v>
      </c>
      <c r="C2" s="256" t="s">
        <v>44</v>
      </c>
      <c r="D2" s="256" t="s">
        <v>45</v>
      </c>
    </row>
    <row r="3" spans="1:5" s="56" customFormat="1" x14ac:dyDescent="0.2">
      <c r="A3" s="571" t="s">
        <v>15</v>
      </c>
      <c r="B3" s="571"/>
      <c r="C3" s="257">
        <f>SUM(C4:C8)</f>
        <v>0</v>
      </c>
      <c r="D3" s="258"/>
      <c r="E3" s="55"/>
    </row>
    <row r="4" spans="1:5" s="56" customFormat="1" x14ac:dyDescent="0.2">
      <c r="A4" s="60"/>
      <c r="B4" s="65"/>
      <c r="C4" s="61"/>
      <c r="D4" s="60"/>
      <c r="E4" s="55"/>
    </row>
    <row r="5" spans="1:5" s="56" customFormat="1" x14ac:dyDescent="0.2">
      <c r="A5" s="60"/>
      <c r="B5" s="65"/>
      <c r="C5" s="61"/>
      <c r="D5" s="60"/>
      <c r="E5" s="55"/>
    </row>
    <row r="6" spans="1:5" s="56" customFormat="1" x14ac:dyDescent="0.2">
      <c r="A6" s="60"/>
      <c r="B6" s="65"/>
      <c r="C6" s="61"/>
      <c r="D6" s="60"/>
      <c r="E6" s="55"/>
    </row>
    <row r="7" spans="1:5" s="56" customFormat="1" x14ac:dyDescent="0.2">
      <c r="A7" s="60"/>
      <c r="B7" s="65"/>
      <c r="C7" s="61"/>
      <c r="D7" s="60"/>
      <c r="E7" s="55"/>
    </row>
    <row r="8" spans="1:5" s="56" customFormat="1" x14ac:dyDescent="0.2">
      <c r="A8" s="60"/>
      <c r="B8" s="65"/>
      <c r="C8" s="61"/>
      <c r="D8" s="60"/>
      <c r="E8" s="55"/>
    </row>
    <row r="9" spans="1:5" s="56" customFormat="1" x14ac:dyDescent="0.2">
      <c r="A9" s="571" t="s">
        <v>16</v>
      </c>
      <c r="B9" s="571"/>
      <c r="C9" s="257">
        <f>SUM(C10:C14)</f>
        <v>0</v>
      </c>
      <c r="D9" s="258"/>
      <c r="E9" s="55"/>
    </row>
    <row r="10" spans="1:5" s="56" customFormat="1" x14ac:dyDescent="0.2">
      <c r="A10" s="60"/>
      <c r="B10" s="65"/>
      <c r="C10" s="61"/>
      <c r="D10" s="60"/>
      <c r="E10" s="55"/>
    </row>
    <row r="11" spans="1:5" s="56" customFormat="1" x14ac:dyDescent="0.2">
      <c r="A11" s="60"/>
      <c r="B11" s="65"/>
      <c r="C11" s="61"/>
      <c r="D11" s="60"/>
      <c r="E11" s="55"/>
    </row>
    <row r="12" spans="1:5" s="56" customFormat="1" x14ac:dyDescent="0.2">
      <c r="A12" s="60"/>
      <c r="B12" s="65"/>
      <c r="C12" s="61"/>
      <c r="D12" s="60"/>
      <c r="E12" s="55"/>
    </row>
    <row r="13" spans="1:5" s="56" customFormat="1" x14ac:dyDescent="0.2">
      <c r="A13" s="60"/>
      <c r="B13" s="65"/>
      <c r="C13" s="61"/>
      <c r="D13" s="60"/>
      <c r="E13" s="55"/>
    </row>
    <row r="14" spans="1:5" s="56" customFormat="1" x14ac:dyDescent="0.2">
      <c r="A14" s="60"/>
      <c r="B14" s="65"/>
      <c r="C14" s="61"/>
      <c r="D14" s="60"/>
      <c r="E14" s="55"/>
    </row>
    <row r="15" spans="1:5" s="56" customFormat="1" x14ac:dyDescent="0.2">
      <c r="A15" s="571" t="s">
        <v>17</v>
      </c>
      <c r="B15" s="571"/>
      <c r="C15" s="257">
        <f>SUM(C16:C19)</f>
        <v>0</v>
      </c>
      <c r="D15" s="258"/>
      <c r="E15" s="55"/>
    </row>
    <row r="16" spans="1:5" s="56" customFormat="1" x14ac:dyDescent="0.2">
      <c r="A16" s="60"/>
      <c r="B16" s="65"/>
      <c r="C16" s="61"/>
      <c r="D16" s="60"/>
      <c r="E16" s="55"/>
    </row>
    <row r="17" spans="1:5" s="56" customFormat="1" x14ac:dyDescent="0.2">
      <c r="A17" s="60"/>
      <c r="B17" s="65"/>
      <c r="C17" s="61"/>
      <c r="D17" s="60"/>
      <c r="E17" s="55"/>
    </row>
    <row r="18" spans="1:5" s="56" customFormat="1" x14ac:dyDescent="0.2">
      <c r="A18" s="60"/>
      <c r="B18" s="65"/>
      <c r="C18" s="61"/>
      <c r="D18" s="60"/>
      <c r="E18" s="55"/>
    </row>
    <row r="19" spans="1:5" s="56" customFormat="1" x14ac:dyDescent="0.2">
      <c r="A19" s="60"/>
      <c r="B19" s="65"/>
      <c r="C19" s="61"/>
      <c r="D19" s="60"/>
      <c r="E19" s="55"/>
    </row>
    <row r="20" spans="1:5" s="56" customFormat="1" x14ac:dyDescent="0.2">
      <c r="A20" s="571" t="s">
        <v>46</v>
      </c>
      <c r="B20" s="571"/>
      <c r="C20" s="257">
        <f>SUM(C21:C25)</f>
        <v>0</v>
      </c>
      <c r="D20" s="258"/>
      <c r="E20" s="55"/>
    </row>
    <row r="21" spans="1:5" x14ac:dyDescent="0.2">
      <c r="A21" s="60"/>
      <c r="B21" s="66"/>
      <c r="C21" s="61"/>
      <c r="D21" s="62"/>
    </row>
    <row r="22" spans="1:5" x14ac:dyDescent="0.2">
      <c r="A22" s="60"/>
      <c r="B22" s="66"/>
      <c r="C22" s="61"/>
      <c r="D22" s="62"/>
    </row>
    <row r="23" spans="1:5" x14ac:dyDescent="0.2">
      <c r="A23" s="60"/>
      <c r="B23" s="66"/>
      <c r="C23" s="61"/>
      <c r="D23" s="62"/>
    </row>
    <row r="24" spans="1:5" x14ac:dyDescent="0.2">
      <c r="A24" s="60"/>
      <c r="B24" s="66"/>
      <c r="C24" s="61"/>
      <c r="D24" s="60"/>
    </row>
    <row r="25" spans="1:5" x14ac:dyDescent="0.2">
      <c r="A25" s="60"/>
      <c r="B25" s="66"/>
      <c r="C25" s="61"/>
      <c r="D25" s="60"/>
    </row>
    <row r="26" spans="1:5" s="56" customFormat="1" x14ac:dyDescent="0.2">
      <c r="A26" s="571" t="s">
        <v>47</v>
      </c>
      <c r="B26" s="571"/>
      <c r="C26" s="257">
        <f>SUM(C27:C31)</f>
        <v>0</v>
      </c>
      <c r="D26" s="258"/>
      <c r="E26" s="55"/>
    </row>
    <row r="27" spans="1:5" s="53" customFormat="1" x14ac:dyDescent="0.2">
      <c r="A27" s="60"/>
      <c r="B27" s="66"/>
      <c r="C27" s="61"/>
      <c r="D27" s="60"/>
    </row>
    <row r="28" spans="1:5" s="53" customFormat="1" x14ac:dyDescent="0.2">
      <c r="A28" s="60"/>
      <c r="B28" s="66"/>
      <c r="C28" s="61"/>
      <c r="D28" s="60"/>
    </row>
    <row r="29" spans="1:5" s="53" customFormat="1" x14ac:dyDescent="0.2">
      <c r="A29" s="60"/>
      <c r="B29" s="66"/>
      <c r="C29" s="61"/>
      <c r="D29" s="60"/>
    </row>
    <row r="30" spans="1:5" s="53" customFormat="1" x14ac:dyDescent="0.2">
      <c r="A30" s="60"/>
      <c r="B30" s="66"/>
      <c r="C30" s="61"/>
      <c r="D30" s="60"/>
    </row>
    <row r="31" spans="1:5" s="53" customFormat="1" x14ac:dyDescent="0.2">
      <c r="A31" s="60"/>
      <c r="B31" s="66"/>
      <c r="C31" s="61"/>
      <c r="D31" s="60"/>
    </row>
    <row r="32" spans="1:5" s="56" customFormat="1" x14ac:dyDescent="0.2">
      <c r="A32" s="569" t="s">
        <v>21</v>
      </c>
      <c r="B32" s="569"/>
      <c r="C32" s="259">
        <f>+C3+C9+C15+C20+C26</f>
        <v>0</v>
      </c>
      <c r="D32" s="260"/>
      <c r="E32" s="55"/>
    </row>
    <row r="34" spans="1:3" x14ac:dyDescent="0.2">
      <c r="A34" s="242" t="s">
        <v>49</v>
      </c>
      <c r="C34" s="57"/>
    </row>
    <row r="35" spans="1:3" x14ac:dyDescent="0.2">
      <c r="A35" s="63"/>
      <c r="C35" s="57"/>
    </row>
    <row r="36" spans="1:3" x14ac:dyDescent="0.2">
      <c r="C36" s="59"/>
    </row>
    <row r="37" spans="1:3" x14ac:dyDescent="0.2">
      <c r="C37" s="59"/>
    </row>
  </sheetData>
  <mergeCells count="7">
    <mergeCell ref="A32:B32"/>
    <mergeCell ref="A1:D1"/>
    <mergeCell ref="A9:B9"/>
    <mergeCell ref="A15:B15"/>
    <mergeCell ref="A20:B20"/>
    <mergeCell ref="A26:B26"/>
    <mergeCell ref="A3:B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L32" sqref="L32"/>
    </sheetView>
  </sheetViews>
  <sheetFormatPr defaultColWidth="11.42578125" defaultRowHeight="12.75" x14ac:dyDescent="0.2"/>
  <cols>
    <col min="2" max="2" width="19.42578125" customWidth="1"/>
    <col min="9" max="9" width="12.7109375" customWidth="1"/>
  </cols>
  <sheetData>
    <row r="1" spans="1:11" s="9" customFormat="1" ht="18" customHeight="1" x14ac:dyDescent="0.2">
      <c r="C1" s="342" t="str">
        <f>+'Matriz de Planif.'!AC3</f>
        <v>BID</v>
      </c>
      <c r="D1" s="342" t="str">
        <f>+'Matriz de Planif.'!AD3</f>
        <v>AECID</v>
      </c>
      <c r="E1" s="342" t="str">
        <f>+'Matriz de Planif.'!AE3</f>
        <v>CAF</v>
      </c>
      <c r="F1" s="342" t="str">
        <f>+'Matriz de Planif.'!AF3</f>
        <v>BCIE</v>
      </c>
      <c r="G1" s="342" t="str">
        <f>+'Matriz de Planif.'!AG3</f>
        <v>BEI</v>
      </c>
      <c r="H1" s="342" t="str">
        <f>+'Matriz de Planif.'!AH3</f>
        <v>CL</v>
      </c>
      <c r="I1" s="342" t="str">
        <f>+'Matriz de Planif.'!AI3</f>
        <v>Total</v>
      </c>
    </row>
    <row r="2" spans="1:11" x14ac:dyDescent="0.2">
      <c r="B2" s="164" t="s">
        <v>218</v>
      </c>
    </row>
    <row r="3" spans="1:11" x14ac:dyDescent="0.2">
      <c r="A3" s="341" t="str">
        <f>+'Matriz de Planif.'!A10</f>
        <v>1.1.3</v>
      </c>
      <c r="B3" s="341" t="str">
        <f>+'Matriz de Planif.'!B10</f>
        <v>Supervisión de obras (Project Manager 1)</v>
      </c>
      <c r="C3" s="30">
        <f>+'Matriz de Planif.'!AC10</f>
        <v>8308914.7849615719</v>
      </c>
      <c r="D3" s="30">
        <f>+'Matriz de Planif.'!AD10</f>
        <v>0</v>
      </c>
      <c r="E3" s="30">
        <f>+'Matriz de Planif.'!AE10</f>
        <v>0</v>
      </c>
      <c r="F3" s="30">
        <f>+'Matriz de Planif.'!AF10</f>
        <v>0</v>
      </c>
      <c r="G3" s="30">
        <f>+'Matriz de Planif.'!AG10</f>
        <v>0</v>
      </c>
      <c r="H3" s="30">
        <f>+'Matriz de Planif.'!AH10</f>
        <v>2072833.9448864288</v>
      </c>
      <c r="I3" s="30">
        <f>+'Matriz de Planif.'!AI10</f>
        <v>10381748.729848001</v>
      </c>
    </row>
    <row r="4" spans="1:11" x14ac:dyDescent="0.2">
      <c r="A4" s="341" t="str">
        <f>+'Matriz de Planif.'!A13</f>
        <v>1.2.2</v>
      </c>
      <c r="B4" s="341" t="str">
        <f>+'Matriz de Planif.'!B13</f>
        <v>Supervisión de obras (Project Manager 1)</v>
      </c>
      <c r="C4" s="30">
        <f>+'Matriz de Planif.'!AC13</f>
        <v>3550462.6161475559</v>
      </c>
      <c r="D4" s="30">
        <f>+'Matriz de Planif.'!AD13</f>
        <v>0</v>
      </c>
      <c r="E4" s="30">
        <f>+'Matriz de Planif.'!AE13</f>
        <v>0</v>
      </c>
      <c r="F4" s="30">
        <f>+'Matriz de Planif.'!AF13</f>
        <v>0</v>
      </c>
      <c r="G4" s="30">
        <f>+'Matriz de Planif.'!AG13</f>
        <v>0</v>
      </c>
      <c r="H4" s="30">
        <f>+'Matriz de Planif.'!AH13</f>
        <v>885746.74328761105</v>
      </c>
      <c r="I4" s="30">
        <f>+'Matriz de Planif.'!AI13</f>
        <v>4436209.3594351672</v>
      </c>
    </row>
    <row r="5" spans="1:11" x14ac:dyDescent="0.2">
      <c r="A5" s="341" t="str">
        <f>+'Matriz de Planif.'!A19</f>
        <v>1.3.1.4</v>
      </c>
      <c r="B5" s="341" t="str">
        <f>+'Matriz de Planif.'!B19</f>
        <v>Supervisión de obras (Project Manager 1) de obras de la muestra</v>
      </c>
      <c r="C5" s="30">
        <f>+'Matriz de Planif.'!AC19</f>
        <v>3085098.6383119593</v>
      </c>
      <c r="D5" s="30">
        <f>+'Matriz de Planif.'!AD19</f>
        <v>0</v>
      </c>
      <c r="E5" s="30">
        <f>+'Matriz de Planif.'!AE19</f>
        <v>0</v>
      </c>
      <c r="F5" s="30">
        <f>+'Matriz de Planif.'!AF19</f>
        <v>0</v>
      </c>
      <c r="G5" s="30">
        <f>+'Matriz de Planif.'!AG19</f>
        <v>0</v>
      </c>
      <c r="H5" s="30">
        <f>+'Matriz de Planif.'!AH19</f>
        <v>769642.88915204036</v>
      </c>
      <c r="I5" s="30">
        <f>+'Matriz de Planif.'!AI19</f>
        <v>3854741.5274639996</v>
      </c>
    </row>
    <row r="6" spans="1:11" x14ac:dyDescent="0.2">
      <c r="A6" s="341" t="str">
        <f>+'Matriz de Planif.'!A38</f>
        <v>1.4.1.4</v>
      </c>
      <c r="B6" s="341" t="str">
        <f>+'Matriz de Planif.'!B38</f>
        <v>Supervisión de obras (Project Manager 1) de obras de la muestra</v>
      </c>
      <c r="C6" s="30">
        <f>+'Matriz de Planif.'!AC38</f>
        <v>2283304.3739294088</v>
      </c>
      <c r="D6" s="30">
        <f>+'Matriz de Planif.'!AD38</f>
        <v>0</v>
      </c>
      <c r="E6" s="30">
        <f>+'Matriz de Planif.'!AE38</f>
        <v>0</v>
      </c>
      <c r="F6" s="30">
        <f>+'Matriz de Planif.'!AF38</f>
        <v>0</v>
      </c>
      <c r="G6" s="30">
        <f>+'Matriz de Planif.'!AG38</f>
        <v>0</v>
      </c>
      <c r="H6" s="30">
        <f>+'Matriz de Planif.'!AH38</f>
        <v>569618.40809279925</v>
      </c>
      <c r="I6" s="30">
        <f>+'Matriz de Planif.'!AI38</f>
        <v>2852922.782022208</v>
      </c>
    </row>
    <row r="7" spans="1:11" x14ac:dyDescent="0.2">
      <c r="A7" s="341" t="str">
        <f>+'Matriz de Planif.'!A54</f>
        <v>1.5.1.4</v>
      </c>
      <c r="B7" s="341" t="str">
        <f>+'Matriz de Planif.'!B54</f>
        <v>Supervisión de obras de conexiones domiciliarias de las cuencas de la muestra (Project Manager 1)</v>
      </c>
      <c r="C7" s="30">
        <f>+'Matriz de Planif.'!AC54</f>
        <v>760780.02674648468</v>
      </c>
      <c r="D7" s="30">
        <f>+'Matriz de Planif.'!AD54</f>
        <v>0</v>
      </c>
      <c r="E7" s="30">
        <f>+'Matriz de Planif.'!AE54</f>
        <v>0</v>
      </c>
      <c r="F7" s="30">
        <f>+'Matriz de Planif.'!AF54</f>
        <v>0</v>
      </c>
      <c r="G7" s="30">
        <f>+'Matriz de Planif.'!AG54</f>
        <v>0</v>
      </c>
      <c r="H7" s="30">
        <f>+'Matriz de Planif.'!AH54</f>
        <v>189792.61490151534</v>
      </c>
      <c r="I7" s="30">
        <f>+'Matriz de Planif.'!AI54</f>
        <v>950572.64164799999</v>
      </c>
    </row>
    <row r="8" spans="1:11" x14ac:dyDescent="0.2">
      <c r="C8" s="30">
        <f>SUM(C3:C7)</f>
        <v>17988560.440096982</v>
      </c>
      <c r="D8" s="30">
        <f t="shared" ref="D8:I8" si="0">SUM(D3:D7)</f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 t="shared" si="0"/>
        <v>4487634.6003203951</v>
      </c>
      <c r="I8" s="30">
        <f t="shared" si="0"/>
        <v>22476195.040417373</v>
      </c>
      <c r="J8" s="430" t="e">
        <f>+#REF!</f>
        <v>#REF!</v>
      </c>
      <c r="K8" s="431" t="e">
        <f>+I8-J8</f>
        <v>#REF!</v>
      </c>
    </row>
    <row r="10" spans="1:11" x14ac:dyDescent="0.2">
      <c r="B10" s="164" t="s">
        <v>219</v>
      </c>
    </row>
    <row r="11" spans="1:11" x14ac:dyDescent="0.2">
      <c r="A11" s="429" t="str">
        <f>+'Matriz de Planif.'!A27</f>
        <v>1.3.2.7</v>
      </c>
      <c r="B11" s="324" t="str">
        <f>+'Matriz de Planif.'!B27</f>
        <v>Supervisión de obras (Project Manager 2)</v>
      </c>
      <c r="C11" s="30">
        <f>+'Matriz de Planif.'!AC27</f>
        <v>989201.60927135567</v>
      </c>
      <c r="D11" s="30">
        <f>+'Matriz de Planif.'!AD27</f>
        <v>0</v>
      </c>
      <c r="E11" s="30">
        <f>+'Matriz de Planif.'!AE27</f>
        <v>0</v>
      </c>
      <c r="F11" s="30">
        <f>+'Matriz de Planif.'!AF27</f>
        <v>0</v>
      </c>
      <c r="G11" s="30">
        <f>+'Matriz de Planif.'!AG27</f>
        <v>0</v>
      </c>
      <c r="H11" s="30">
        <f>+'Matriz de Planif.'!AH27</f>
        <v>3451341.1907286439</v>
      </c>
      <c r="I11" s="30">
        <f>+'Matriz de Planif.'!AI27</f>
        <v>4440542.8</v>
      </c>
    </row>
    <row r="12" spans="1:11" x14ac:dyDescent="0.2">
      <c r="A12" s="429" t="str">
        <f>+'Matriz de Planif.'!A44</f>
        <v>1.4.2.5</v>
      </c>
      <c r="B12" s="324" t="str">
        <f>+'Matriz de Planif.'!B44</f>
        <v>Supervisión de obras (Project Manager 2)</v>
      </c>
      <c r="C12" s="30">
        <f>+'Matriz de Planif.'!AC44</f>
        <v>1599322.964213297</v>
      </c>
      <c r="D12" s="30">
        <f>+'Matriz de Planif.'!AD44</f>
        <v>0</v>
      </c>
      <c r="E12" s="30">
        <f>+'Matriz de Planif.'!AE44</f>
        <v>0</v>
      </c>
      <c r="F12" s="30">
        <f>+'Matriz de Planif.'!AF44</f>
        <v>0</v>
      </c>
      <c r="G12" s="30">
        <f>+'Matriz de Planif.'!AG44</f>
        <v>0</v>
      </c>
      <c r="H12" s="30">
        <f>+'Matriz de Planif.'!AH44</f>
        <v>5580064.9452374708</v>
      </c>
      <c r="I12" s="30">
        <f>+'Matriz de Planif.'!AI44</f>
        <v>7179387.9094507676</v>
      </c>
    </row>
    <row r="13" spans="1:11" x14ac:dyDescent="0.2">
      <c r="A13" s="429" t="str">
        <f>+'Matriz de Planif.'!A60</f>
        <v>1.5.2.5</v>
      </c>
      <c r="B13" s="324" t="str">
        <f>+'Matriz de Planif.'!B60</f>
        <v xml:space="preserve">Supervisión de obras de conexiones domiciliarias </v>
      </c>
      <c r="C13" s="30">
        <f>+'Matriz de Planif.'!AC60</f>
        <v>355614.34628102317</v>
      </c>
      <c r="D13" s="30">
        <f>+'Matriz de Planif.'!AD60</f>
        <v>0</v>
      </c>
      <c r="E13" s="30">
        <f>+'Matriz de Planif.'!AE60</f>
        <v>0</v>
      </c>
      <c r="F13" s="30">
        <f>+'Matriz de Planif.'!AF60</f>
        <v>0</v>
      </c>
      <c r="G13" s="30">
        <f>+'Matriz de Planif.'!AG60</f>
        <v>0</v>
      </c>
      <c r="H13" s="30">
        <f>+'Matriz de Planif.'!AH60</f>
        <v>1240747.9740949769</v>
      </c>
      <c r="I13" s="30">
        <f>+'Matriz de Planif.'!AI60</f>
        <v>1596362.3203760001</v>
      </c>
    </row>
    <row r="14" spans="1:11" x14ac:dyDescent="0.2">
      <c r="C14" s="30">
        <f>SUM(C11:C13)</f>
        <v>2944138.9197656759</v>
      </c>
      <c r="D14" s="30">
        <f t="shared" ref="D14:I14" si="1">SUM(D11:D13)</f>
        <v>0</v>
      </c>
      <c r="E14" s="30">
        <f t="shared" si="1"/>
        <v>0</v>
      </c>
      <c r="F14" s="30">
        <f t="shared" si="1"/>
        <v>0</v>
      </c>
      <c r="G14" s="30">
        <f t="shared" si="1"/>
        <v>0</v>
      </c>
      <c r="H14" s="30">
        <f t="shared" si="1"/>
        <v>10272154.110061092</v>
      </c>
      <c r="I14" s="30">
        <f t="shared" si="1"/>
        <v>13216293.029826766</v>
      </c>
      <c r="J14" s="325" t="e">
        <f>+#REF!</f>
        <v>#REF!</v>
      </c>
      <c r="K14" s="325" t="e">
        <f>+I14-J14</f>
        <v>#REF!</v>
      </c>
    </row>
    <row r="17" spans="1:12" x14ac:dyDescent="0.2">
      <c r="B17" s="164" t="s">
        <v>220</v>
      </c>
    </row>
    <row r="18" spans="1:12" x14ac:dyDescent="0.2">
      <c r="A18" s="324" t="str">
        <f>+'Matriz de Planif.'!A32</f>
        <v>1.3.3.4</v>
      </c>
      <c r="B18" s="324" t="str">
        <f>+'Matriz de Planif.'!B32</f>
        <v>Supervisión de obras (Project Manager 3)</v>
      </c>
      <c r="C18" s="30">
        <f>+'Matriz de Planif.'!AC32</f>
        <v>580956.32916745101</v>
      </c>
      <c r="D18" s="30">
        <f>+'Matriz de Planif.'!AD32</f>
        <v>0</v>
      </c>
      <c r="E18" s="30">
        <f>+'Matriz de Planif.'!AE32</f>
        <v>0</v>
      </c>
      <c r="F18" s="30">
        <f>+'Matriz de Planif.'!AF32</f>
        <v>0</v>
      </c>
      <c r="G18" s="30">
        <f>+'Matriz de Planif.'!AG32</f>
        <v>0</v>
      </c>
      <c r="H18" s="30">
        <f>+'Matriz de Planif.'!AH32</f>
        <v>2026965.8788325491</v>
      </c>
      <c r="I18" s="30">
        <f>+'Matriz de Planif.'!AI32</f>
        <v>2607922.2080000001</v>
      </c>
    </row>
    <row r="19" spans="1:12" x14ac:dyDescent="0.2">
      <c r="A19" s="324" t="str">
        <f>+'Matriz de Planif.'!A48</f>
        <v>1.4.3.3</v>
      </c>
      <c r="B19" s="324" t="str">
        <f>+'Matriz de Planif.'!B48</f>
        <v xml:space="preserve">Supervisión de obras (Project Manager 3) </v>
      </c>
      <c r="C19" s="30">
        <f>+'Matriz de Planif.'!AC48</f>
        <v>1093632.6343427263</v>
      </c>
      <c r="D19" s="30">
        <f>+'Matriz de Planif.'!AD48</f>
        <v>0</v>
      </c>
      <c r="E19" s="30">
        <f>+'Matriz de Planif.'!AE48</f>
        <v>0</v>
      </c>
      <c r="F19" s="30">
        <f>+'Matriz de Planif.'!AF48</f>
        <v>0</v>
      </c>
      <c r="G19" s="30">
        <f>+'Matriz de Planif.'!AG48</f>
        <v>0</v>
      </c>
      <c r="H19" s="30">
        <f>+'Matriz de Planif.'!AH48</f>
        <v>3815701.6672272403</v>
      </c>
      <c r="I19" s="30">
        <f>+'Matriz de Planif.'!AI48</f>
        <v>4909334.3015699666</v>
      </c>
    </row>
    <row r="20" spans="1:12" x14ac:dyDescent="0.2">
      <c r="A20" s="324" t="str">
        <f>+'Matriz de Planif.'!A64</f>
        <v>1.5.3.3</v>
      </c>
      <c r="B20" s="324" t="str">
        <f>+'Matriz de Planif.'!B64</f>
        <v xml:space="preserve">Supervisión de obras de conexiones domiciliarias </v>
      </c>
      <c r="C20" s="30">
        <f>+'Matriz de Planif.'!AC64</f>
        <v>245581.9554070133</v>
      </c>
      <c r="D20" s="30">
        <f>+'Matriz de Planif.'!AD64</f>
        <v>0</v>
      </c>
      <c r="E20" s="30">
        <f>+'Matriz de Planif.'!AE64</f>
        <v>0</v>
      </c>
      <c r="F20" s="30">
        <f>+'Matriz de Planif.'!AF64</f>
        <v>0</v>
      </c>
      <c r="G20" s="30">
        <f>+'Matriz de Planif.'!AG64</f>
        <v>0</v>
      </c>
      <c r="H20" s="30">
        <f>+'Matriz de Planif.'!AH64</f>
        <v>856839.35104098672</v>
      </c>
      <c r="I20" s="30">
        <f>+'Matriz de Planif.'!AI64</f>
        <v>1102421.306448</v>
      </c>
    </row>
    <row r="21" spans="1:12" x14ac:dyDescent="0.2">
      <c r="C21" s="30">
        <f>SUM(C18:C20)</f>
        <v>1920170.9189171907</v>
      </c>
      <c r="D21" s="30">
        <f t="shared" ref="D21:I21" si="2">SUM(D18:D20)</f>
        <v>0</v>
      </c>
      <c r="E21" s="30">
        <f t="shared" si="2"/>
        <v>0</v>
      </c>
      <c r="F21" s="30">
        <f t="shared" si="2"/>
        <v>0</v>
      </c>
      <c r="G21" s="30">
        <f t="shared" si="2"/>
        <v>0</v>
      </c>
      <c r="H21" s="30">
        <f t="shared" si="2"/>
        <v>6699506.8971007755</v>
      </c>
      <c r="I21" s="30">
        <f t="shared" si="2"/>
        <v>8619677.8160179667</v>
      </c>
      <c r="J21" s="325" t="e">
        <f>+#REF!</f>
        <v>#REF!</v>
      </c>
      <c r="K21" s="325" t="e">
        <f>+I21-J21</f>
        <v>#REF!</v>
      </c>
    </row>
    <row r="25" spans="1:12" hidden="1" x14ac:dyDescent="0.2">
      <c r="J25">
        <f>300+21+615</f>
        <v>936</v>
      </c>
      <c r="K25">
        <v>860</v>
      </c>
      <c r="L25">
        <v>800</v>
      </c>
    </row>
    <row r="26" spans="1:12" hidden="1" x14ac:dyDescent="0.2">
      <c r="J26">
        <f>+J25/22</f>
        <v>42.545454545454547</v>
      </c>
      <c r="K26">
        <f>+K25/22</f>
        <v>39.090909090909093</v>
      </c>
      <c r="L26">
        <f>+L25/22</f>
        <v>36.363636363636367</v>
      </c>
    </row>
    <row r="27" spans="1:12" hidden="1" x14ac:dyDescent="0.2">
      <c r="J27">
        <f>+J26/12</f>
        <v>3.5454545454545454</v>
      </c>
      <c r="K27">
        <f>+K26/12</f>
        <v>3.2575757575757578</v>
      </c>
      <c r="L27">
        <f>+L26/12</f>
        <v>3.0303030303030307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4C9F327C9A58EB428E0BEEC1DC985F3F" ma:contentTypeVersion="0" ma:contentTypeDescription="A content type to manage public (operations) IDB documents" ma:contentTypeScope="" ma:versionID="9fd7ce4cf2f1271780208dd000fed9f1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3f0d8583df1c1fb8cde534404a50e5d2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8df97a3c-941e-4e8f-9591-165d8427765c}" ma:internalName="TaxCatchAll" ma:showField="CatchAllData" ma:web="eac4eb1d-2b05-445b-bdbc-4e6c841898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8df97a3c-941e-4e8f-9591-165d8427765c}" ma:internalName="TaxCatchAllLabel" ma:readOnly="true" ma:showField="CatchAllDataLabel" ma:web="eac4eb1d-2b05-445b-bdbc-4e6c841898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Abstract xmlns="9c571b2f-e523-4ab2-ba2e-09e151a03ef4" xsi:nil="true"/>
    <j8b96605ee2f4c4e988849e658583fee xmlns="9c571b2f-e523-4ab2-ba2e-09e151a03ef4">
      <Terms xmlns="http://schemas.microsoft.com/office/infopath/2007/PartnerControls"/>
    </j8b96605ee2f4c4e988849e658583fee>
    <Disclosure_x0020_Activity xmlns="9c571b2f-e523-4ab2-ba2e-09e151a03ef4">Loan Proposal</Disclosure_x0020_Activity>
    <Key_x0020_Document xmlns="9c571b2f-e523-4ab2-ba2e-09e151a03ef4">false</Key_x0020_Document>
    <Division_x0020_or_x0020_Unit xmlns="9c571b2f-e523-4ab2-ba2e-09e151a03ef4">INE/WSA</Division_x0020_or_x0020_Unit>
    <Other_x0020_Author xmlns="9c571b2f-e523-4ab2-ba2e-09e151a03ef4" xsi:nil="true"/>
    <Region xmlns="9c571b2f-e523-4ab2-ba2e-09e151a03ef4" xsi:nil="true"/>
    <IDBDocs_x0020_Number xmlns="9c571b2f-e523-4ab2-ba2e-09e151a03ef4">40649213</IDBDocs_x0020_Number>
    <Document_x0020_Author xmlns="9c571b2f-e523-4ab2-ba2e-09e151a03ef4">Garcia Merino, Lucio Javier</Document_x0020_Author>
    <Publication_x0020_Type xmlns="9c571b2f-e523-4ab2-ba2e-09e151a03ef4" xsi:nil="true"/>
    <Operation_x0020_Type xmlns="9c571b2f-e523-4ab2-ba2e-09e151a03ef4" xsi:nil="true"/>
    <TaxCatchAll xmlns="9c571b2f-e523-4ab2-ba2e-09e151a03ef4">
      <Value>8</Value>
      <Value>7</Value>
    </TaxCatchAll>
    <Fiscal_x0020_Year_x0020_IDB xmlns="9c571b2f-e523-4ab2-ba2e-09e151a03ef4">2016</Fiscal_x0020_Year_x0020_IDB>
    <Issue_x0020_Dat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PN-L1121</Project_x0020_Number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Package_x0020_Code xmlns="9c571b2f-e523-4ab2-ba2e-09e151a03ef4" xsi:nil="true"/>
    <Migration_x0020_Info xmlns="9c571b2f-e523-4ab2-ba2e-09e151a03ef4">&lt;Data&gt;&lt;APPLICATION&gt;MS EXCEL&lt;/APPLICATION&gt;&lt;USER_STAGE&gt;Loan Proposal&lt;/USER_STAGE&gt;&lt;PD_OBJ_TYPE&gt;0&lt;/PD_OBJ_TYPE&gt;&lt;DTAPPROVAL&gt;Nov 16 2016 12:00AM&lt;/DTAPPROVAL&gt;&lt;MAKERECORD&gt;N&lt;/MAKERECORD&gt;&lt;/Data&gt;</Migration_x0020_Info>
    <Approval_x0020_Number xmlns="9c571b2f-e523-4ab2-ba2e-09e151a03ef4" xsi:nil="true"/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Webtopic xmlns="9c571b2f-e523-4ab2-ba2e-09e151a03ef4">OS-ASA</Webtopic>
    <Identifier xmlns="9c571b2f-e523-4ab2-ba2e-09e151a03ef4"> ANNEX</Identifier>
    <Publishing_x0020_House xmlns="9c571b2f-e523-4ab2-ba2e-09e151a03ef4" xsi:nil="true"/>
    <Document_x0020_Language_x0020_IDB xmlns="9c571b2f-e523-4ab2-ba2e-09e151a03ef4">Spanish</Document_x0020_Language_x0020_IDB>
    <KP_x0020_Topics xmlns="9c571b2f-e523-4ab2-ba2e-09e151a03ef4" xsi:nil="true"/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  <Editor1 xmlns="9c571b2f-e523-4ab2-ba2e-09e151a03ef4" xsi:nil="true"/>
  </documentManagement>
</p:properties>
</file>

<file path=customXml/itemProps1.xml><?xml version="1.0" encoding="utf-8"?>
<ds:datastoreItem xmlns:ds="http://schemas.openxmlformats.org/officeDocument/2006/customXml" ds:itemID="{72C08625-9723-411B-A9A7-4F50DC827F04}"/>
</file>

<file path=customXml/itemProps2.xml><?xml version="1.0" encoding="utf-8"?>
<ds:datastoreItem xmlns:ds="http://schemas.openxmlformats.org/officeDocument/2006/customXml" ds:itemID="{D7263FE8-2F17-4B20-88EA-0FF4327F8552}"/>
</file>

<file path=customXml/itemProps3.xml><?xml version="1.0" encoding="utf-8"?>
<ds:datastoreItem xmlns:ds="http://schemas.openxmlformats.org/officeDocument/2006/customXml" ds:itemID="{7C4A66F4-4D16-4469-8E07-36CEFC457F9F}"/>
</file>

<file path=customXml/itemProps4.xml><?xml version="1.0" encoding="utf-8"?>
<ds:datastoreItem xmlns:ds="http://schemas.openxmlformats.org/officeDocument/2006/customXml" ds:itemID="{0ED8A9AA-4289-43B4-A86A-93D99E713920}"/>
</file>

<file path=customXml/itemProps5.xml><?xml version="1.0" encoding="utf-8"?>
<ds:datastoreItem xmlns:ds="http://schemas.openxmlformats.org/officeDocument/2006/customXml" ds:itemID="{FAA93B12-E602-4B2B-9700-8F9F9DA871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CC P</vt:lpstr>
      <vt:lpstr>CC C</vt:lpstr>
      <vt:lpstr>CC POD</vt:lpstr>
      <vt:lpstr>PD</vt:lpstr>
      <vt:lpstr>6_Curva S</vt:lpstr>
      <vt:lpstr>Matriz de Planif.</vt:lpstr>
      <vt:lpstr>Hitos</vt:lpstr>
      <vt:lpstr>Adq. Princ (A_III)</vt:lpstr>
      <vt:lpstr>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EEO_10 - Cuadro de Costos del Programa</dc:title>
  <dc:creator>Grace</dc:creator>
  <cp:lastModifiedBy>Inter-American Development Bank</cp:lastModifiedBy>
  <cp:lastPrinted>2016-08-25T18:58:00Z</cp:lastPrinted>
  <dcterms:created xsi:type="dcterms:W3CDTF">2012-04-26T19:02:50Z</dcterms:created>
  <dcterms:modified xsi:type="dcterms:W3CDTF">2016-09-29T19:56:27Z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ub_x002d_Sector">
    <vt:lpwstr/>
  </property>
  <property fmtid="{D5CDD505-2E9C-101B-9397-08002B2CF9AE}" pid="4" name="ContentTypeId">
    <vt:lpwstr>0x01010046CF21643EE8D14686A648AA6DAD0892004C9F327C9A58EB428E0BEEC1DC985F3F</vt:lpwstr>
  </property>
  <property fmtid="{D5CDD505-2E9C-101B-9397-08002B2CF9AE}" pid="5" name="TaxKeywordTaxHTField">
    <vt:lpwstr/>
  </property>
  <property fmtid="{D5CDD505-2E9C-101B-9397-08002B2CF9AE}" pid="6" name="Series Operations IDB">
    <vt:lpwstr>7;#Unclassified|a6dff32e-d477-44cd-a56b-85efe9e0a56c</vt:lpwstr>
  </property>
  <property fmtid="{D5CDD505-2E9C-101B-9397-08002B2CF9AE}" pid="7" name="Sub-Sector">
    <vt:lpwstr/>
  </property>
  <property fmtid="{D5CDD505-2E9C-101B-9397-08002B2CF9AE}" pid="8" name="Country">
    <vt:lpwstr/>
  </property>
  <property fmtid="{D5CDD505-2E9C-101B-9397-08002B2CF9AE}" pid="9" name="Fund IDB">
    <vt:lpwstr/>
  </property>
  <property fmtid="{D5CDD505-2E9C-101B-9397-08002B2CF9AE}" pid="10" name="Series_x0020_Operations_x0020_IDB">
    <vt:lpwstr>7;#Unclassified|a6dff32e-d477-44cd-a56b-85efe9e0a56c</vt:lpwstr>
  </property>
  <property fmtid="{D5CDD505-2E9C-101B-9397-08002B2CF9AE}" pid="11" name="To:">
    <vt:lpwstr/>
  </property>
  <property fmtid="{D5CDD505-2E9C-101B-9397-08002B2CF9AE}" pid="12" name="From:">
    <vt:lpwstr/>
  </property>
  <property fmtid="{D5CDD505-2E9C-101B-9397-08002B2CF9AE}" pid="13" name="Sector IDB">
    <vt:lpwstr/>
  </property>
  <property fmtid="{D5CDD505-2E9C-101B-9397-08002B2CF9AE}" pid="14" name="Function Operations IDB">
    <vt:lpwstr>8;#IDBDocs|cca77002-e150-4b2d-ab1f-1d7a7cdcae16</vt:lpwstr>
  </property>
</Properties>
</file>