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BID\PREPARAÇÃO\DOCS_CONDIÇÕES PRÉVIAS\PLANO DE AQUISIÇÃO\"/>
    </mc:Choice>
  </mc:AlternateContent>
  <bookViews>
    <workbookView xWindow="0" yWindow="0" windowWidth="19200" windowHeight="10470" tabRatio="602" activeTab="1"/>
  </bookViews>
  <sheets>
    <sheet name="Resumo Plano de Aquisições " sheetId="8" r:id="rId1"/>
    <sheet name="Detalhe Plano de Aquisições " sheetId="7" r:id="rId2"/>
  </sheets>
  <externalReferences>
    <externalReference r:id="rId3"/>
    <externalReference r:id="rId4"/>
  </externalReferences>
  <definedNames>
    <definedName name="_xlnm._FilterDatabase" localSheetId="1" hidden="1">'Detalhe Plano de Aquisições '!$F$56:$F$62</definedName>
    <definedName name="_xlnm.Print_Area" localSheetId="1">'Detalhe Plano de Aquisições '!$A$1:$P$81</definedName>
    <definedName name="_xlnm.Print_Area" localSheetId="0">'Resumo Plano de Aquisições '!$A$1:$C$25</definedName>
    <definedName name="capacitacao">'[1]Detalhes Plano de Aquisições'!$E$155:$E$163</definedName>
    <definedName name="Tabela_Tarefas" localSheetId="1">#REF!</definedName>
    <definedName name="Tabela_Tarefas" localSheetId="0">#REF!</definedName>
    <definedName name="Tabela_Tarefa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7" l="1"/>
  <c r="G81" i="7" l="1"/>
  <c r="G68" i="7"/>
  <c r="F62" i="7"/>
  <c r="G52" i="7"/>
  <c r="G30" i="7"/>
  <c r="G21" i="7"/>
  <c r="F89" i="8" l="1"/>
  <c r="B25" i="8"/>
  <c r="C24" i="8"/>
  <c r="A24" i="8"/>
  <c r="C23" i="8"/>
  <c r="A23" i="8"/>
  <c r="C22" i="8"/>
  <c r="A22" i="8"/>
  <c r="C21" i="8"/>
  <c r="C25" i="8" s="1"/>
  <c r="A21" i="8"/>
  <c r="B16" i="8" l="1"/>
  <c r="C16" i="8" s="1"/>
  <c r="B11" i="8" l="1"/>
  <c r="C11" i="8" s="1"/>
  <c r="B12" i="8" l="1"/>
  <c r="C12" i="8" s="1"/>
  <c r="B13" i="8"/>
  <c r="C13" i="8" s="1"/>
  <c r="B15" i="8" l="1"/>
  <c r="C15" i="8" s="1"/>
  <c r="B14" i="8" l="1"/>
  <c r="C14" i="8" l="1"/>
  <c r="C17" i="8" s="1"/>
  <c r="B17" i="8"/>
</calcChain>
</file>

<file path=xl/sharedStrings.xml><?xml version="1.0" encoding="utf-8"?>
<sst xmlns="http://schemas.openxmlformats.org/spreadsheetml/2006/main" count="502" uniqueCount="232">
  <si>
    <t>2.1.1</t>
  </si>
  <si>
    <t>Locação de pista de prova para ensaios de fatores de emissão</t>
  </si>
  <si>
    <t>2.1.2</t>
  </si>
  <si>
    <t>3.1.2</t>
  </si>
  <si>
    <t>3.2.1</t>
  </si>
  <si>
    <t>3.3.3</t>
  </si>
  <si>
    <t>4.1</t>
  </si>
  <si>
    <t>4.2</t>
  </si>
  <si>
    <t>4.3</t>
  </si>
  <si>
    <t>1.1.2</t>
  </si>
  <si>
    <t>BRASIL</t>
  </si>
  <si>
    <t>Programa:  Mobilidade Urbana com Baixas Emissões de Carbono em Grandes Cidades</t>
  </si>
  <si>
    <t xml:space="preserve">PLANO DE AQUISIÇÕES (PA) </t>
  </si>
  <si>
    <t>Atualização Nº: 04</t>
  </si>
  <si>
    <t>Unidade Executora</t>
  </si>
  <si>
    <t>Atividade</t>
  </si>
  <si>
    <t>Descrição adicional:</t>
  </si>
  <si>
    <t>Quantidade de Lotes:</t>
  </si>
  <si>
    <t>Número de Processo:</t>
  </si>
  <si>
    <t xml:space="preserve">Montante Estimado </t>
  </si>
  <si>
    <t>Categoria de Investimento:</t>
  </si>
  <si>
    <t>Método de Revisão (Selecionar uma das opções):</t>
  </si>
  <si>
    <t>Datas</t>
  </si>
  <si>
    <t>Comentários - para Sistema Nacional incluir método de Seleção</t>
  </si>
  <si>
    <t>Numero PRISM</t>
  </si>
  <si>
    <t>Status</t>
  </si>
  <si>
    <t>Montante Estimado em US$:</t>
  </si>
  <si>
    <t>Montante Estimado % BID:</t>
  </si>
  <si>
    <t>Montante Estimado % Contrapartida:</t>
  </si>
  <si>
    <t>Publicação do Anúncio</t>
  </si>
  <si>
    <t>Assinatura do Contrato</t>
  </si>
  <si>
    <t>Unidade Executora:</t>
  </si>
  <si>
    <t>Método de Aquisição
(Selecionar uma das opções):</t>
  </si>
  <si>
    <t>IEMA</t>
  </si>
  <si>
    <t>Comparação de Preços </t>
  </si>
  <si>
    <t>Ex-Post</t>
  </si>
  <si>
    <t>Previsto</t>
  </si>
  <si>
    <t>Publicação Documento de Licitação</t>
  </si>
  <si>
    <t>Comparação de Qualificações (3 CV's)</t>
  </si>
  <si>
    <t>Ex-Ante</t>
  </si>
  <si>
    <t>Qtde</t>
  </si>
  <si>
    <t>Publicação  Manifestação de Interesse</t>
  </si>
  <si>
    <t>Seleção Baseada na Qualidade e Custo </t>
  </si>
  <si>
    <t>Processo em curso</t>
  </si>
  <si>
    <t xml:space="preserve">IEMA </t>
  </si>
  <si>
    <t>Consultoria EAD (desenvolvimento material instrucional / produção web)</t>
  </si>
  <si>
    <t xml:space="preserve">Descrição adicional </t>
  </si>
  <si>
    <t>Quantidade Estimada de Consultores:</t>
  </si>
  <si>
    <t>Não Objeção aos  TDR da Atividade</t>
  </si>
  <si>
    <t>Assinatura Contrato</t>
  </si>
  <si>
    <t>Contrato em Execução</t>
  </si>
  <si>
    <t xml:space="preserve"> Publicação  Manifestação de Interesse</t>
  </si>
  <si>
    <t>Ex-post</t>
  </si>
  <si>
    <t>Supervisão Técnica Componente 1</t>
  </si>
  <si>
    <t>BR 11060, BR 11063, BR 11065</t>
  </si>
  <si>
    <t>Supervisão Técnica Componente 2</t>
  </si>
  <si>
    <t>BR 11060, BR 11061, BR 11063,
BR 11064,  BR 11065</t>
  </si>
  <si>
    <t>Supervisão Técnica  Componente 3</t>
  </si>
  <si>
    <t>BR 11060, BR 11061, BR 11063,
BR 11064,  BR 11066</t>
  </si>
  <si>
    <t xml:space="preserve">Custos Administrativos </t>
  </si>
  <si>
    <t>TOTAL</t>
  </si>
  <si>
    <t>Objeto da Transferencia:</t>
  </si>
  <si>
    <t>Comentários</t>
  </si>
  <si>
    <t>Assinatura do Contrato/ Convênio por Adjudicação dos Subprojetos</t>
  </si>
  <si>
    <t>Data de 
Transferencia</t>
  </si>
  <si>
    <t>Implantação e gerenciamento de obra ciloviária em Fortaleza/CE</t>
  </si>
  <si>
    <t>Licitação Pública Nacional </t>
  </si>
  <si>
    <t>Revisão/Supervisão</t>
  </si>
  <si>
    <t>Sistema Nacional</t>
  </si>
  <si>
    <t>ReLicitação</t>
  </si>
  <si>
    <t>Processo Cancelado</t>
  </si>
  <si>
    <t>Declaração de Licitação Deserta</t>
  </si>
  <si>
    <t>Rechazo de Ofertas</t>
  </si>
  <si>
    <t>Contrato Terminado</t>
  </si>
  <si>
    <t xml:space="preserve">Metodos </t>
  </si>
  <si>
    <t>Consultoria firmas</t>
  </si>
  <si>
    <t>Seleção Baseada na Qualidade </t>
  </si>
  <si>
    <t>Seleção Baseada na Qualificação do Consultor (SQC)</t>
  </si>
  <si>
    <t>Contratação Direta </t>
  </si>
  <si>
    <t>Seleção Baseada no Menor Custo </t>
  </si>
  <si>
    <t>Seleção Baseado em Orçamento Fixo</t>
  </si>
  <si>
    <t>Bens, obras e Serviços</t>
  </si>
  <si>
    <t>Licitação Pública Internacional</t>
  </si>
  <si>
    <t>Licitação Internacional Limitada </t>
  </si>
  <si>
    <t>Licitação Pública Internacional com Precalificación</t>
  </si>
  <si>
    <t>Licitação Pública Internacional em 2 etapas </t>
  </si>
  <si>
    <t>Licitação Pública Internacional por Lotes </t>
  </si>
  <si>
    <t>Licitação Pública Internacional sem Pré-qualificação</t>
  </si>
  <si>
    <t>Consultoria Individual</t>
  </si>
  <si>
    <t>1.2.1; 1.2.3</t>
  </si>
  <si>
    <t xml:space="preserve">Identificação e análise de dados existentes em grandes cidades brasileiras selecionadas </t>
  </si>
  <si>
    <t>01 - OBRAS</t>
  </si>
  <si>
    <t>02 - BENS</t>
  </si>
  <si>
    <t>03 - SERVIÇOS QUE NÃO SÃO DE CONSULTORIA</t>
  </si>
  <si>
    <t>04 - FIRMAS CONSULTORAS</t>
  </si>
  <si>
    <t>05 - CONSULTORIA INDIVIDUAL</t>
  </si>
  <si>
    <t>06 -CAPACITAÇÃO</t>
  </si>
  <si>
    <t>07 - CUSTOS OPERATIVOS</t>
  </si>
  <si>
    <t>08 - TRANSFERÊNCIAS</t>
  </si>
  <si>
    <t xml:space="preserve">SEINF  - Prefeitura de Fortaleza </t>
  </si>
  <si>
    <t>08.01</t>
  </si>
  <si>
    <t>Plano de Aquisições GRT/FM 14717 BR (BR G 1006)</t>
  </si>
  <si>
    <t>Vigência do Plano de Aquisições:</t>
  </si>
  <si>
    <t>3. Tipos de Gasto</t>
  </si>
  <si>
    <t>Obras</t>
  </si>
  <si>
    <t>Gastos Operativos</t>
  </si>
  <si>
    <t>Consultoría (firmas + individuos)</t>
  </si>
  <si>
    <t>Transferencias</t>
  </si>
  <si>
    <t>Total</t>
  </si>
  <si>
    <t>4. Componentes</t>
  </si>
  <si>
    <r>
      <t xml:space="preserve">Método de Seleção/Aquisição
</t>
    </r>
    <r>
      <rPr>
        <i/>
        <sz val="11"/>
        <color indexed="9"/>
        <rFont val="Calibri"/>
        <family val="2"/>
      </rPr>
      <t>(Selecionar uma das Opções)</t>
    </r>
    <r>
      <rPr>
        <sz val="11"/>
        <color indexed="9"/>
        <rFont val="Calibri"/>
        <family val="2"/>
      </rPr>
      <t>:</t>
    </r>
  </si>
  <si>
    <r>
      <t>Realização dos ensaios em pista com equipamentos</t>
    </r>
    <r>
      <rPr>
        <i/>
        <sz val="11"/>
        <color indexed="8"/>
        <rFont val="Calibri"/>
        <family val="2"/>
      </rPr>
      <t xml:space="preserve"> onboard </t>
    </r>
  </si>
  <si>
    <t>05.01</t>
  </si>
  <si>
    <t>Processo</t>
  </si>
  <si>
    <t>05.02</t>
  </si>
  <si>
    <t>Contrato de Financiamento Não Reembolsável de Investimento GEF (BR G 1006)  Nº GRT/FM  -14717-BR</t>
  </si>
  <si>
    <t>05.03</t>
  </si>
  <si>
    <t>05.04</t>
  </si>
  <si>
    <t>Auditoria do Programa</t>
  </si>
  <si>
    <t xml:space="preserve">1. </t>
  </si>
  <si>
    <t xml:space="preserve">Despesas operacionais ref. desenvolvimento produtos </t>
  </si>
  <si>
    <t xml:space="preserve">Passagens aéreas, hospedagens e outras despesas de locomoção e alimentação para reuniões de planejamento e execução </t>
  </si>
  <si>
    <t>Desenvolvimento de metodologia e aplicação pesquisa</t>
  </si>
  <si>
    <t>06.01</t>
  </si>
  <si>
    <t>06.02</t>
  </si>
  <si>
    <t>Serviços técnicos especializados sobre análise multicritério /trechos ciclovia Fortaleza</t>
  </si>
  <si>
    <t>Revisões gramaticais e ortográficas dos CTRs, relatórios técnicos e outras publicações</t>
  </si>
  <si>
    <t>07.01</t>
  </si>
  <si>
    <t>07.02</t>
  </si>
  <si>
    <t>07.03</t>
  </si>
  <si>
    <t>07.04</t>
  </si>
  <si>
    <t>Início</t>
  </si>
  <si>
    <t>não se aplica</t>
  </si>
  <si>
    <t>Planejamento e pesquisa de transportes e mobilidade urbana para desenvolvimento estratégia TDM BH</t>
  </si>
  <si>
    <t>05.05</t>
  </si>
  <si>
    <t>03.02</t>
  </si>
  <si>
    <t>04.04</t>
  </si>
  <si>
    <t>03.03</t>
  </si>
  <si>
    <t>03.04</t>
  </si>
  <si>
    <t>02.01</t>
  </si>
  <si>
    <t>04.02</t>
  </si>
  <si>
    <t xml:space="preserve">Serviços de assessoria de comunicação para Difusão do Programa </t>
  </si>
  <si>
    <t>Bens</t>
  </si>
  <si>
    <t>Serviços que não são Consultoria</t>
  </si>
  <si>
    <t>Capacitação</t>
  </si>
  <si>
    <t>1.1, 1.2, 1.3</t>
  </si>
  <si>
    <t xml:space="preserve">2.1, 2.2, 2.3 </t>
  </si>
  <si>
    <t>3.1, 3.2, 3.3</t>
  </si>
  <si>
    <t xml:space="preserve">22/09/2016
08/11/2016
18/01/2017
16/10/2016
07/11/2016
</t>
  </si>
  <si>
    <t xml:space="preserve">08/12/2016
04/01/2017
15/03/2017
14/12/2016
16/12/2016
</t>
  </si>
  <si>
    <t>07/04/2016
07/04/2016</t>
  </si>
  <si>
    <t>08/09/2016
22/08/2016</t>
  </si>
  <si>
    <t>05.06</t>
  </si>
  <si>
    <r>
      <rPr>
        <b/>
        <sz val="11"/>
        <color theme="1"/>
        <rFont val="Calibri"/>
        <family val="2"/>
        <scheme val="minor"/>
      </rPr>
      <t>Período:</t>
    </r>
    <r>
      <rPr>
        <sz val="11"/>
        <color theme="1"/>
        <rFont val="Calibri"/>
        <family val="2"/>
        <scheme val="minor"/>
      </rPr>
      <t xml:space="preserve"> 08/04/2015 a 07/04/2018</t>
    </r>
  </si>
  <si>
    <t>04/2015
01/2016</t>
  </si>
  <si>
    <t>05/2015</t>
  </si>
  <si>
    <t>03/2016</t>
  </si>
  <si>
    <t>02/2016</t>
  </si>
  <si>
    <t>04/08/2016
30/06/207</t>
  </si>
  <si>
    <t>26/09/2016
31/08/2017</t>
  </si>
  <si>
    <t>07/12/2015
13/09/2016</t>
  </si>
  <si>
    <t>27/01/2016
19/10/2016</t>
  </si>
  <si>
    <t>02/2015</t>
  </si>
  <si>
    <t>BR 11231</t>
  </si>
  <si>
    <t>Consultoria jurídica para especificação processo de doação Prefeitura Fortaleza</t>
  </si>
  <si>
    <t>Data</t>
  </si>
  <si>
    <t>Término</t>
  </si>
  <si>
    <t>2. Versão do Plano de Adquisições</t>
  </si>
  <si>
    <t>Categoria de Aquisição</t>
  </si>
  <si>
    <t xml:space="preserve">Total de Financiamento Banco </t>
  </si>
  <si>
    <t>Total de Financiamento do Projeto (inclui contrapartida)</t>
  </si>
  <si>
    <t>Componente</t>
  </si>
  <si>
    <t>Total de Financiamento Banco</t>
  </si>
  <si>
    <t>Equipamentos e softwares de informática para ECarbono</t>
  </si>
  <si>
    <t>US$ = R$ 3,10</t>
  </si>
  <si>
    <t>1.1.1, 2.1.1, 2.2.1,  2.2.2., 2.3.1</t>
  </si>
  <si>
    <t>1.2.1,1.2.2,1.2.3,1.2.4,1.2.5,1.2.6, 2.1.1, 2.1.4,2.2.1,2.2.2, 2.3.1, 3.1, 3.2, 3.3</t>
  </si>
  <si>
    <t>Base de dados de licenciamento de veículos pesados novos do DENATRAN - Base de 2012 a 2016 e artigos técnicos relacionados as tecnologias para veículos pesados</t>
  </si>
  <si>
    <t>2.2.1</t>
  </si>
  <si>
    <t xml:space="preserve">1.2.2,1.2.4, 1.2.5, 2.2.2  </t>
  </si>
  <si>
    <t>2.1.1, 2.1.4</t>
  </si>
  <si>
    <t xml:space="preserve">Instrumentação, coleta e análise de dados em rotas selecionadas </t>
  </si>
  <si>
    <t>2.1.3, 2.1.4</t>
  </si>
  <si>
    <t>2.3.1.</t>
  </si>
  <si>
    <t>2.3.1</t>
  </si>
  <si>
    <t>2.3.2, 2.3.3</t>
  </si>
  <si>
    <t>Ex-ante</t>
  </si>
  <si>
    <t>2.2.1, 3.3</t>
  </si>
  <si>
    <t>1.2.6, 1.3.2, 3.1.1</t>
  </si>
  <si>
    <t>1.2.1 1.2.2, 1.2.3, 1.2.4, 1.2.5, 1.2.6</t>
  </si>
  <si>
    <t>05/2016</t>
  </si>
  <si>
    <t>03.01</t>
  </si>
  <si>
    <t>03.05</t>
  </si>
  <si>
    <t>04.01</t>
  </si>
  <si>
    <t>04.03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</si>
  <si>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</si>
  <si>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</si>
  <si>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</si>
  <si>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</si>
  <si>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</si>
  <si>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</si>
  <si>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</si>
  <si>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</si>
  <si>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</si>
  <si>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</si>
  <si>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</si>
  <si>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</si>
  <si>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</si>
  <si>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</si>
  <si>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Levantamento de informações e experiências exitosas para especificação dos projetos</t>
  </si>
  <si>
    <t>3.2.1, 3.3.4</t>
  </si>
  <si>
    <t xml:space="preserve">Serviços Técnicos de engenharia automotiva para apoio técnico fatores de  emissão </t>
  </si>
  <si>
    <t xml:space="preserve">Serviços de desing gráfico (identidade visual) para desenvolvimento dos produtos </t>
  </si>
  <si>
    <t>Serviços para realização das reuniões técnicas / elaboração CTRs</t>
  </si>
  <si>
    <t>Avaliações do Programa</t>
  </si>
  <si>
    <t>Desenvolvimento do software/interface ECarbono</t>
  </si>
  <si>
    <t>Projeto basico/executivo  para a implantação de um projeto-piloto de ciclovia em Fortaleza</t>
  </si>
  <si>
    <t>Quantidade:</t>
  </si>
  <si>
    <t xml:space="preserve">Planejamento e pesquisa de transportes e mobilidade urbana para desenvolvimento e revisões dos CTRs, pesquisas e estudos </t>
  </si>
  <si>
    <t xml:space="preserve">Planejamento e pesquisa de transportes e mobilidade urbana para desenvolvimento e revisões dos CTRs </t>
  </si>
  <si>
    <t>Traduções de documentos técnicos produzidos  e para difusão do Programa em eventos</t>
  </si>
  <si>
    <t>03/2015
04/2016</t>
  </si>
  <si>
    <t>1.2.2; 1.2.5; 2.2.2; 2.3.1; 3.1.2</t>
  </si>
  <si>
    <t>1.3.1, 3.1.1, 3.3.1, 3.3.2</t>
  </si>
  <si>
    <t xml:space="preserve">Serviços para capacitações e seminários </t>
  </si>
  <si>
    <t>Atualizado em: 19/08/2016</t>
  </si>
  <si>
    <t>Papel e impressão dos CTRS</t>
  </si>
  <si>
    <t>Serviços técnicos especializados de fatores de emissão de  veículos elétricos e híbridos e outros que utilizem combustíveis alternativos /ciclos de vida</t>
  </si>
  <si>
    <t xml:space="preserve"> Especialistas em mobilidade urbana e emissões</t>
  </si>
  <si>
    <t xml:space="preserve">Especialista em gestão pública </t>
  </si>
  <si>
    <t xml:space="preserve">Serviço técnico especializado para apoio projeto executivo - Prefeitura Fortaleza </t>
  </si>
  <si>
    <r>
      <t xml:space="preserve">Versão </t>
    </r>
    <r>
      <rPr>
        <sz val="10"/>
        <rFont val="Calibri"/>
        <family val="2"/>
        <scheme val="minor"/>
      </rPr>
      <t>: 18/08/2016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</si>
</sst>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$USD]\ #,##0"/>
    <numFmt numFmtId="167" formatCode="[$USD]\ #,##0.00"/>
    <numFmt numFmtId="168" formatCode="_(&quot;R$ &quot;* #,##0.00_);_(&quot;R$ &quot;* \(#,##0.00\);_(&quot;R$ 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4" borderId="0" applyNumberFormat="0" applyBorder="0" applyAlignment="0" applyProtection="0"/>
    <xf numFmtId="0" fontId="2" fillId="0" borderId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24" borderId="16" applyNumberFormat="0" applyAlignment="0" applyProtection="0"/>
    <xf numFmtId="0" fontId="20" fillId="24" borderId="16" applyNumberFormat="0" applyAlignment="0" applyProtection="0"/>
    <xf numFmtId="0" fontId="20" fillId="24" borderId="16" applyNumberFormat="0" applyAlignment="0" applyProtection="0"/>
    <xf numFmtId="0" fontId="21" fillId="25" borderId="17" applyNumberFormat="0" applyAlignment="0" applyProtection="0"/>
    <xf numFmtId="0" fontId="21" fillId="25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1" fillId="25" borderId="17" applyNumberFormat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3" fillId="11" borderId="16" applyNumberFormat="0" applyAlignment="0" applyProtection="0"/>
    <xf numFmtId="0" fontId="23" fillId="11" borderId="16" applyNumberFormat="0" applyAlignment="0" applyProtection="0"/>
    <xf numFmtId="0" fontId="2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11" borderId="16" applyNumberFormat="0" applyAlignment="0" applyProtection="0"/>
    <xf numFmtId="0" fontId="22" fillId="0" borderId="18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0" borderId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9" fillId="24" borderId="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4" borderId="23" applyNumberFormat="0" applyAlignment="0" applyProtection="0"/>
    <xf numFmtId="0" fontId="29" fillId="24" borderId="23" applyNumberFormat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0" fillId="0" borderId="0" xfId="0" applyFont="1"/>
    <xf numFmtId="4" fontId="0" fillId="0" borderId="0" xfId="0" applyNumberFormat="1" applyFont="1"/>
    <xf numFmtId="10" fontId="0" fillId="0" borderId="0" xfId="0" applyNumberFormat="1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8" fillId="0" borderId="0" xfId="3" applyFont="1"/>
    <xf numFmtId="0" fontId="13" fillId="0" borderId="5" xfId="3" applyFont="1" applyFill="1" applyBorder="1" applyAlignment="1">
      <alignment vertical="center" wrapText="1"/>
    </xf>
    <xf numFmtId="0" fontId="13" fillId="0" borderId="6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4" fontId="7" fillId="3" borderId="0" xfId="3" applyNumberFormat="1" applyFont="1" applyFill="1" applyBorder="1" applyAlignment="1">
      <alignment vertical="center" wrapText="1"/>
    </xf>
    <xf numFmtId="10" fontId="13" fillId="0" borderId="0" xfId="3" applyNumberFormat="1" applyFont="1" applyFill="1" applyBorder="1" applyAlignment="1">
      <alignment vertical="center" wrapText="1"/>
    </xf>
    <xf numFmtId="9" fontId="13" fillId="0" borderId="6" xfId="3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7" fillId="3" borderId="0" xfId="1" applyNumberFormat="1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2" xfId="3" applyFont="1" applyFill="1" applyBorder="1" applyAlignment="1">
      <alignment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9" fontId="13" fillId="0" borderId="2" xfId="3" applyNumberFormat="1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vertical="center" wrapText="1"/>
    </xf>
    <xf numFmtId="0" fontId="13" fillId="0" borderId="3" xfId="3" applyFont="1" applyFill="1" applyBorder="1" applyAlignment="1">
      <alignment vertical="center" wrapText="1"/>
    </xf>
    <xf numFmtId="0" fontId="13" fillId="2" borderId="2" xfId="3" applyFont="1" applyFill="1" applyBorder="1" applyAlignment="1">
      <alignment vertical="center" wrapText="1"/>
    </xf>
    <xf numFmtId="164" fontId="7" fillId="3" borderId="0" xfId="3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64" fontId="13" fillId="0" borderId="2" xfId="1" applyNumberFormat="1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left" vertical="center" wrapText="1"/>
    </xf>
    <xf numFmtId="43" fontId="15" fillId="2" borderId="2" xfId="0" applyNumberFormat="1" applyFont="1" applyFill="1" applyBorder="1" applyAlignment="1">
      <alignment horizontal="center" vertical="center" wrapText="1"/>
    </xf>
    <xf numFmtId="43" fontId="15" fillId="2" borderId="2" xfId="0" applyNumberFormat="1" applyFont="1" applyFill="1" applyBorder="1" applyAlignment="1">
      <alignment horizontal="left" vertical="center" wrapText="1"/>
    </xf>
    <xf numFmtId="164" fontId="13" fillId="2" borderId="2" xfId="1" applyNumberFormat="1" applyFont="1" applyFill="1" applyBorder="1" applyAlignment="1">
      <alignment vertical="center" wrapText="1"/>
    </xf>
    <xf numFmtId="9" fontId="13" fillId="2" borderId="2" xfId="3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0" fillId="2" borderId="0" xfId="0" applyFont="1" applyFill="1"/>
    <xf numFmtId="43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164" fontId="15" fillId="2" borderId="2" xfId="1" applyNumberFormat="1" applyFont="1" applyFill="1" applyBorder="1" applyAlignment="1">
      <alignment horizontal="center" vertical="center" wrapText="1"/>
    </xf>
    <xf numFmtId="9" fontId="13" fillId="2" borderId="2" xfId="2" applyFont="1" applyFill="1" applyBorder="1" applyAlignment="1">
      <alignment horizontal="center" vertical="center" wrapText="1"/>
    </xf>
    <xf numFmtId="0" fontId="13" fillId="2" borderId="0" xfId="0" applyFont="1" applyFill="1"/>
    <xf numFmtId="164" fontId="15" fillId="0" borderId="2" xfId="1" applyNumberFormat="1" applyFont="1" applyBorder="1" applyAlignment="1">
      <alignment horizontal="center" vertical="center" wrapText="1"/>
    </xf>
    <xf numFmtId="9" fontId="13" fillId="0" borderId="2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3" fillId="0" borderId="2" xfId="3" applyNumberFormat="1" applyFont="1" applyFill="1" applyBorder="1" applyAlignment="1">
      <alignment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3" fillId="2" borderId="2" xfId="3" applyNumberFormat="1" applyFont="1" applyFill="1" applyBorder="1" applyAlignment="1">
      <alignment vertical="center" wrapText="1"/>
    </xf>
    <xf numFmtId="0" fontId="0" fillId="2" borderId="2" xfId="0" applyFont="1" applyFill="1" applyBorder="1"/>
    <xf numFmtId="0" fontId="13" fillId="2" borderId="0" xfId="3" applyFont="1" applyFill="1" applyBorder="1" applyAlignment="1">
      <alignment vertical="center" wrapText="1"/>
    </xf>
    <xf numFmtId="9" fontId="13" fillId="0" borderId="2" xfId="2" applyFont="1" applyFill="1" applyBorder="1" applyAlignment="1">
      <alignment vertical="center" wrapText="1"/>
    </xf>
    <xf numFmtId="164" fontId="13" fillId="0" borderId="2" xfId="1" applyNumberFormat="1" applyFont="1" applyFill="1" applyBorder="1" applyAlignment="1">
      <alignment horizontal="right" vertical="center" wrapText="1"/>
    </xf>
    <xf numFmtId="14" fontId="13" fillId="0" borderId="6" xfId="3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vertical="center" wrapText="1"/>
    </xf>
    <xf numFmtId="43" fontId="0" fillId="0" borderId="0" xfId="1" applyFont="1"/>
    <xf numFmtId="10" fontId="0" fillId="0" borderId="0" xfId="2" applyNumberFormat="1" applyFont="1"/>
    <xf numFmtId="165" fontId="15" fillId="0" borderId="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4" fontId="13" fillId="0" borderId="6" xfId="1" applyNumberFormat="1" applyFont="1" applyFill="1" applyBorder="1" applyAlignment="1">
      <alignment vertical="center" wrapText="1"/>
    </xf>
    <xf numFmtId="9" fontId="13" fillId="0" borderId="6" xfId="2" applyFont="1" applyFill="1" applyBorder="1" applyAlignment="1">
      <alignment horizontal="center" vertical="center" wrapText="1"/>
    </xf>
    <xf numFmtId="3" fontId="0" fillId="0" borderId="0" xfId="0" applyNumberFormat="1" applyFont="1"/>
    <xf numFmtId="43" fontId="0" fillId="0" borderId="0" xfId="0" applyNumberFormat="1" applyFont="1"/>
    <xf numFmtId="0" fontId="13" fillId="0" borderId="2" xfId="4" applyFont="1" applyFill="1" applyBorder="1" applyAlignment="1">
      <alignment vertical="center" wrapText="1"/>
    </xf>
    <xf numFmtId="0" fontId="13" fillId="0" borderId="2" xfId="0" applyFont="1" applyBorder="1"/>
    <xf numFmtId="0" fontId="0" fillId="0" borderId="0" xfId="0" applyFont="1" applyAlignment="1">
      <alignment horizontal="center"/>
    </xf>
    <xf numFmtId="164" fontId="7" fillId="3" borderId="0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43" fontId="13" fillId="0" borderId="2" xfId="3" applyNumberFormat="1" applyFont="1" applyFill="1" applyBorder="1" applyAlignment="1">
      <alignment horizontal="center" vertical="center" wrapText="1"/>
    </xf>
    <xf numFmtId="164" fontId="13" fillId="0" borderId="2" xfId="3" applyNumberFormat="1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14" fontId="13" fillId="2" borderId="0" xfId="3" applyNumberFormat="1" applyFont="1" applyFill="1" applyBorder="1" applyAlignment="1">
      <alignment vertical="center" wrapText="1"/>
    </xf>
    <xf numFmtId="164" fontId="7" fillId="2" borderId="0" xfId="3" applyNumberFormat="1" applyFont="1" applyFill="1" applyBorder="1" applyAlignment="1">
      <alignment vertical="center" wrapText="1"/>
    </xf>
    <xf numFmtId="9" fontId="13" fillId="2" borderId="0" xfId="2" applyFont="1" applyFill="1" applyBorder="1" applyAlignment="1">
      <alignment horizontal="center" vertical="center" wrapText="1"/>
    </xf>
    <xf numFmtId="0" fontId="0" fillId="2" borderId="0" xfId="0" applyFont="1" applyFill="1" applyBorder="1"/>
    <xf numFmtId="9" fontId="13" fillId="2" borderId="2" xfId="2" applyFont="1" applyFill="1" applyBorder="1" applyAlignment="1">
      <alignment vertical="center" wrapText="1"/>
    </xf>
    <xf numFmtId="9" fontId="13" fillId="2" borderId="2" xfId="3" applyNumberFormat="1" applyFont="1" applyFill="1" applyBorder="1" applyAlignment="1">
      <alignment vertical="center" wrapText="1"/>
    </xf>
    <xf numFmtId="164" fontId="13" fillId="2" borderId="2" xfId="3" applyNumberFormat="1" applyFont="1" applyFill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43" fontId="14" fillId="0" borderId="2" xfId="0" applyNumberFormat="1" applyFont="1" applyBorder="1" applyAlignment="1">
      <alignment horizontal="center" vertical="center" wrapText="1"/>
    </xf>
    <xf numFmtId="43" fontId="14" fillId="0" borderId="2" xfId="0" applyNumberFormat="1" applyFont="1" applyBorder="1" applyAlignment="1">
      <alignment horizontal="left" vertical="center" wrapText="1"/>
    </xf>
    <xf numFmtId="4" fontId="13" fillId="0" borderId="2" xfId="3" applyNumberFormat="1" applyFont="1" applyFill="1" applyBorder="1" applyAlignment="1">
      <alignment vertical="center" wrapText="1"/>
    </xf>
    <xf numFmtId="10" fontId="13" fillId="0" borderId="2" xfId="3" applyNumberFormat="1" applyFont="1" applyFill="1" applyBorder="1" applyAlignment="1">
      <alignment vertical="center" wrapText="1"/>
    </xf>
    <xf numFmtId="9" fontId="13" fillId="0" borderId="2" xfId="3" applyNumberFormat="1" applyFont="1" applyFill="1" applyBorder="1" applyAlignment="1">
      <alignment horizontal="right" vertical="center" wrapText="1"/>
    </xf>
    <xf numFmtId="43" fontId="13" fillId="2" borderId="2" xfId="3" applyNumberFormat="1" applyFont="1" applyFill="1" applyBorder="1" applyAlignment="1">
      <alignment horizontal="center" vertical="center" wrapText="1"/>
    </xf>
    <xf numFmtId="16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3" fillId="2" borderId="0" xfId="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3" fillId="2" borderId="2" xfId="3" applyNumberFormat="1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4" fontId="10" fillId="28" borderId="2" xfId="3" applyNumberFormat="1" applyFont="1" applyFill="1" applyBorder="1" applyAlignment="1">
      <alignment horizontal="center" vertical="center" wrapText="1"/>
    </xf>
    <xf numFmtId="10" fontId="10" fillId="28" borderId="2" xfId="3" applyNumberFormat="1" applyFont="1" applyFill="1" applyBorder="1" applyAlignment="1">
      <alignment horizontal="center" vertical="center" wrapText="1"/>
    </xf>
    <xf numFmtId="0" fontId="10" fillId="28" borderId="2" xfId="3" applyFont="1" applyFill="1" applyBorder="1" applyAlignment="1">
      <alignment horizontal="center" vertical="center" wrapText="1"/>
    </xf>
    <xf numFmtId="0" fontId="10" fillId="28" borderId="2" xfId="3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2" borderId="2" xfId="3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28" borderId="8" xfId="4" applyFont="1" applyFill="1" applyBorder="1" applyAlignment="1">
      <alignment horizontal="center" vertical="center" wrapText="1"/>
    </xf>
    <xf numFmtId="0" fontId="35" fillId="28" borderId="9" xfId="4" applyFont="1" applyFill="1" applyBorder="1" applyAlignment="1">
      <alignment horizontal="center" vertical="center" wrapText="1"/>
    </xf>
    <xf numFmtId="0" fontId="35" fillId="28" borderId="10" xfId="4" applyFont="1" applyFill="1" applyBorder="1" applyAlignment="1">
      <alignment horizontal="center" vertical="center" wrapText="1"/>
    </xf>
    <xf numFmtId="0" fontId="35" fillId="28" borderId="1" xfId="4" applyFont="1" applyFill="1" applyBorder="1" applyAlignment="1">
      <alignment horizontal="center" vertical="center" wrapText="1"/>
    </xf>
    <xf numFmtId="0" fontId="35" fillId="28" borderId="2" xfId="4" applyFont="1" applyFill="1" applyBorder="1" applyAlignment="1">
      <alignment horizontal="center" vertical="center" wrapText="1"/>
    </xf>
    <xf numFmtId="0" fontId="35" fillId="28" borderId="3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left" vertical="center" wrapText="1"/>
    </xf>
    <xf numFmtId="14" fontId="37" fillId="0" borderId="6" xfId="4" applyNumberFormat="1" applyFont="1" applyFill="1" applyBorder="1" applyAlignment="1">
      <alignment horizontal="center" vertical="center" wrapText="1"/>
    </xf>
    <xf numFmtId="14" fontId="37" fillId="0" borderId="7" xfId="4" applyNumberFormat="1" applyFont="1" applyFill="1" applyBorder="1" applyAlignment="1">
      <alignment horizontal="center" vertical="center" wrapText="1"/>
    </xf>
    <xf numFmtId="0" fontId="37" fillId="0" borderId="6" xfId="4" applyFont="1" applyFill="1" applyBorder="1" applyAlignment="1">
      <alignment horizontal="center" vertical="center" wrapText="1"/>
    </xf>
    <xf numFmtId="0" fontId="37" fillId="0" borderId="7" xfId="4" applyFont="1" applyFill="1" applyBorder="1" applyAlignment="1">
      <alignment horizontal="center" vertical="center" wrapText="1"/>
    </xf>
    <xf numFmtId="0" fontId="36" fillId="0" borderId="14" xfId="4" applyFont="1" applyFill="1" applyBorder="1" applyAlignment="1">
      <alignment horizontal="center" vertical="center" wrapText="1"/>
    </xf>
    <xf numFmtId="166" fontId="37" fillId="0" borderId="1" xfId="4" quotePrefix="1" applyNumberFormat="1" applyFont="1" applyBorder="1" applyAlignment="1" applyProtection="1"/>
    <xf numFmtId="166" fontId="37" fillId="0" borderId="2" xfId="4" applyNumberFormat="1" applyFont="1" applyFill="1" applyBorder="1" applyAlignment="1">
      <alignment horizontal="right" vertical="center" wrapText="1"/>
    </xf>
    <xf numFmtId="166" fontId="37" fillId="0" borderId="3" xfId="4" applyNumberFormat="1" applyFont="1" applyFill="1" applyBorder="1" applyAlignment="1">
      <alignment horizontal="right" vertical="center" wrapText="1"/>
    </xf>
    <xf numFmtId="166" fontId="37" fillId="0" borderId="1" xfId="4" applyNumberFormat="1" applyFont="1" applyBorder="1" applyAlignment="1" applyProtection="1"/>
    <xf numFmtId="43" fontId="34" fillId="0" borderId="0" xfId="1" applyFont="1"/>
    <xf numFmtId="43" fontId="35" fillId="28" borderId="8" xfId="1" applyFont="1" applyFill="1" applyBorder="1" applyAlignment="1">
      <alignment horizontal="center" vertical="center" wrapText="1"/>
    </xf>
    <xf numFmtId="164" fontId="35" fillId="28" borderId="9" xfId="1" applyNumberFormat="1" applyFont="1" applyFill="1" applyBorder="1" applyAlignment="1">
      <alignment horizontal="center" vertical="center" wrapText="1"/>
    </xf>
    <xf numFmtId="164" fontId="35" fillId="28" borderId="10" xfId="1" applyNumberFormat="1" applyFont="1" applyFill="1" applyBorder="1" applyAlignment="1">
      <alignment horizontal="center" vertical="center" wrapText="1"/>
    </xf>
    <xf numFmtId="167" fontId="34" fillId="0" borderId="0" xfId="0" applyNumberFormat="1" applyFont="1"/>
    <xf numFmtId="166" fontId="34" fillId="0" borderId="0" xfId="0" applyNumberFormat="1" applyFont="1"/>
    <xf numFmtId="164" fontId="35" fillId="28" borderId="2" xfId="1" applyNumberFormat="1" applyFont="1" applyFill="1" applyBorder="1" applyAlignment="1">
      <alignment horizontal="center" vertical="center" wrapText="1"/>
    </xf>
    <xf numFmtId="164" fontId="35" fillId="28" borderId="3" xfId="1" applyNumberFormat="1" applyFont="1" applyFill="1" applyBorder="1" applyAlignment="1">
      <alignment horizontal="center" vertical="center" wrapText="1"/>
    </xf>
    <xf numFmtId="9" fontId="34" fillId="0" borderId="0" xfId="2" applyFont="1"/>
    <xf numFmtId="49" fontId="13" fillId="2" borderId="2" xfId="1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vertical="center" wrapText="1"/>
    </xf>
    <xf numFmtId="164" fontId="34" fillId="0" borderId="0" xfId="2" applyNumberFormat="1" applyFont="1"/>
    <xf numFmtId="0" fontId="10" fillId="28" borderId="2" xfId="3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10" fontId="10" fillId="28" borderId="2" xfId="3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14" fontId="13" fillId="0" borderId="6" xfId="3" applyNumberFormat="1" applyFont="1" applyFill="1" applyBorder="1" applyAlignment="1">
      <alignment horizontal="center" vertical="center" wrapText="1"/>
    </xf>
    <xf numFmtId="9" fontId="13" fillId="0" borderId="0" xfId="3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" fontId="14" fillId="0" borderId="2" xfId="0" applyNumberFormat="1" applyFont="1" applyBorder="1" applyAlignment="1">
      <alignment horizontal="center" vertical="center" wrapText="1"/>
    </xf>
    <xf numFmtId="43" fontId="14" fillId="2" borderId="2" xfId="0" applyNumberFormat="1" applyFont="1" applyFill="1" applyBorder="1" applyAlignment="1">
      <alignment horizontal="left" vertical="center" wrapText="1"/>
    </xf>
    <xf numFmtId="164" fontId="0" fillId="0" borderId="0" xfId="0" applyNumberFormat="1" applyFont="1"/>
    <xf numFmtId="0" fontId="33" fillId="5" borderId="12" xfId="5" applyFont="1" applyFill="1" applyBorder="1" applyAlignment="1">
      <alignment horizontal="center" vertical="center" wrapText="1"/>
    </xf>
    <xf numFmtId="0" fontId="33" fillId="5" borderId="15" xfId="5" applyFont="1" applyFill="1" applyBorder="1" applyAlignment="1">
      <alignment horizontal="center" vertical="center" wrapText="1"/>
    </xf>
    <xf numFmtId="0" fontId="33" fillId="5" borderId="13" xfId="5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5" fillId="28" borderId="4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5" fillId="28" borderId="4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5" fillId="28" borderId="2" xfId="0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28" borderId="2" xfId="3" applyFont="1" applyFill="1" applyBorder="1" applyAlignment="1">
      <alignment horizontal="center" vertical="center" wrapText="1"/>
    </xf>
    <xf numFmtId="0" fontId="10" fillId="28" borderId="3" xfId="3" applyFont="1" applyFill="1" applyBorder="1" applyAlignment="1">
      <alignment horizontal="center" vertical="center" wrapText="1"/>
    </xf>
    <xf numFmtId="0" fontId="9" fillId="28" borderId="8" xfId="3" applyFont="1" applyFill="1" applyBorder="1" applyAlignment="1">
      <alignment horizontal="left" vertical="center" wrapText="1"/>
    </xf>
    <xf numFmtId="0" fontId="9" fillId="28" borderId="9" xfId="3" applyFont="1" applyFill="1" applyBorder="1" applyAlignment="1">
      <alignment horizontal="left" vertical="center" wrapText="1"/>
    </xf>
    <xf numFmtId="0" fontId="9" fillId="28" borderId="10" xfId="3" applyFont="1" applyFill="1" applyBorder="1" applyAlignment="1">
      <alignment horizontal="left" vertical="center" wrapText="1"/>
    </xf>
    <xf numFmtId="0" fontId="10" fillId="28" borderId="1" xfId="3" applyFont="1" applyFill="1" applyBorder="1" applyAlignment="1">
      <alignment horizontal="center" vertical="center" wrapText="1"/>
    </xf>
    <xf numFmtId="0" fontId="10" fillId="28" borderId="2" xfId="3" applyFont="1" applyFill="1" applyBorder="1" applyAlignment="1">
      <alignment horizontal="center" vertical="center"/>
    </xf>
    <xf numFmtId="10" fontId="10" fillId="28" borderId="2" xfId="3" applyNumberFormat="1" applyFont="1" applyFill="1" applyBorder="1" applyAlignment="1">
      <alignment horizontal="center" vertical="center" wrapText="1"/>
    </xf>
    <xf numFmtId="0" fontId="9" fillId="28" borderId="2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51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20% - Ênfase1 2" xfId="20"/>
    <cellStyle name="20% - Ênfase1 3" xfId="19"/>
    <cellStyle name="20% - Ênfase2 2" xfId="22"/>
    <cellStyle name="20% - Ênfase2 3" xfId="21"/>
    <cellStyle name="20% - Ênfase3 2" xfId="24"/>
    <cellStyle name="20% - Ênfase3 3" xfId="23"/>
    <cellStyle name="20% - Ênfase4 2" xfId="26"/>
    <cellStyle name="20% - Ênfase4 3" xfId="25"/>
    <cellStyle name="20% - Ênfase5 2" xfId="28"/>
    <cellStyle name="20% - Ênfase5 3" xfId="27"/>
    <cellStyle name="20% - Ênfase6 2" xfId="30"/>
    <cellStyle name="20% - Ênfase6 3" xfId="29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40% - Ênfase1 2" xfId="44"/>
    <cellStyle name="40% - Ênfase1 3" xfId="43"/>
    <cellStyle name="40% - Ênfase2 2" xfId="46"/>
    <cellStyle name="40% - Ênfase2 3" xfId="45"/>
    <cellStyle name="40% - Ênfase3 2" xfId="48"/>
    <cellStyle name="40% - Ênfase3 3" xfId="47"/>
    <cellStyle name="40% - Ênfase4 2" xfId="50"/>
    <cellStyle name="40% - Ênfase4 3" xfId="49"/>
    <cellStyle name="40% - Ênfase5 2" xfId="52"/>
    <cellStyle name="40% - Ênfase5 3" xfId="51"/>
    <cellStyle name="40% - Ênfase6 2" xfId="54"/>
    <cellStyle name="40% - Ênfase6 3" xfId="53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Ênfase1 2" xfId="62"/>
    <cellStyle name="60% - Ênfase1 3" xfId="61"/>
    <cellStyle name="60% - Ênfase2 2" xfId="64"/>
    <cellStyle name="60% - Ênfase2 3" xfId="63"/>
    <cellStyle name="60% - Ênfase3 2" xfId="66"/>
    <cellStyle name="60% - Ênfase3 3" xfId="65"/>
    <cellStyle name="60% - Ênfase4 2" xfId="68"/>
    <cellStyle name="60% - Ênfase4 3" xfId="67"/>
    <cellStyle name="60% - Ênfase5 2" xfId="70"/>
    <cellStyle name="60% - Ênfase5 3" xfId="69"/>
    <cellStyle name="60% - Ênfase6 2" xfId="72"/>
    <cellStyle name="60% - Ênfase6 3" xfId="7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om" xfId="5" builtinId="26"/>
    <cellStyle name="Bom 2" xfId="81"/>
    <cellStyle name="Bom 3" xfId="80"/>
    <cellStyle name="Calculation" xfId="82"/>
    <cellStyle name="Cálculo 2" xfId="84"/>
    <cellStyle name="Cálculo 3" xfId="83"/>
    <cellStyle name="Célula de Verificação 2" xfId="86"/>
    <cellStyle name="Célula de Verificação 3" xfId="85"/>
    <cellStyle name="Célula Vinculada 2" xfId="88"/>
    <cellStyle name="Célula Vinculada 3" xfId="87"/>
    <cellStyle name="Check Cell" xfId="89"/>
    <cellStyle name="Ênfase1 2" xfId="91"/>
    <cellStyle name="Ênfase1 3" xfId="90"/>
    <cellStyle name="Ênfase2 2" xfId="93"/>
    <cellStyle name="Ênfase2 3" xfId="92"/>
    <cellStyle name="Ênfase3 2" xfId="95"/>
    <cellStyle name="Ênfase3 3" xfId="94"/>
    <cellStyle name="Ênfase4 2" xfId="97"/>
    <cellStyle name="Ênfase4 3" xfId="96"/>
    <cellStyle name="Ênfase5 2" xfId="99"/>
    <cellStyle name="Ênfase5 3" xfId="98"/>
    <cellStyle name="Ênfase6 2" xfId="101"/>
    <cellStyle name="Ênfase6 3" xfId="100"/>
    <cellStyle name="Entrada 2" xfId="103"/>
    <cellStyle name="Entrada 3" xfId="102"/>
    <cellStyle name="Explanatory Text" xfId="104"/>
    <cellStyle name="Good" xfId="105"/>
    <cellStyle name="Heading 1" xfId="106"/>
    <cellStyle name="Heading 2" xfId="107"/>
    <cellStyle name="Heading 3" xfId="108"/>
    <cellStyle name="Heading 4" xfId="109"/>
    <cellStyle name="Incorreto 2" xfId="111"/>
    <cellStyle name="Incorreto 3" xfId="110"/>
    <cellStyle name="Input" xfId="112"/>
    <cellStyle name="Linked Cell" xfId="113"/>
    <cellStyle name="Moeda 2" xfId="115"/>
    <cellStyle name="Moeda 3" xfId="114"/>
    <cellStyle name="Neutra 2" xfId="117"/>
    <cellStyle name="Neutra 3" xfId="116"/>
    <cellStyle name="Neutral" xfId="118"/>
    <cellStyle name="Normal" xfId="0" builtinId="0"/>
    <cellStyle name="Normal 16" xfId="150"/>
    <cellStyle name="Normal 2" xfId="3"/>
    <cellStyle name="Normal 2 2" xfId="6"/>
    <cellStyle name="Normal 3" xfId="4"/>
    <cellStyle name="Normal 3 2" xfId="119"/>
    <cellStyle name="Nota 2" xfId="121"/>
    <cellStyle name="Nota 3" xfId="120"/>
    <cellStyle name="Note" xfId="122"/>
    <cellStyle name="Note 2" xfId="123"/>
    <cellStyle name="Output" xfId="124"/>
    <cellStyle name="Porcentagem" xfId="2" builtinId="5"/>
    <cellStyle name="Porcentagem 2" xfId="126"/>
    <cellStyle name="Porcentagem 3" xfId="127"/>
    <cellStyle name="Porcentagem 4" xfId="125"/>
    <cellStyle name="Saída 2" xfId="129"/>
    <cellStyle name="Saída 3" xfId="128"/>
    <cellStyle name="Separador de milhares 2" xfId="130"/>
    <cellStyle name="Texto de Aviso 2" xfId="132"/>
    <cellStyle name="Texto de Aviso 3" xfId="131"/>
    <cellStyle name="Texto Explicativo 2" xfId="134"/>
    <cellStyle name="Texto Explicativo 3" xfId="133"/>
    <cellStyle name="Title" xfId="135"/>
    <cellStyle name="Título 1 2" xfId="138"/>
    <cellStyle name="Título 1 3" xfId="137"/>
    <cellStyle name="Título 2 2" xfId="140"/>
    <cellStyle name="Título 2 3" xfId="139"/>
    <cellStyle name="Título 3 2" xfId="142"/>
    <cellStyle name="Título 3 3" xfId="141"/>
    <cellStyle name="Título 4 2" xfId="144"/>
    <cellStyle name="Título 4 3" xfId="143"/>
    <cellStyle name="Título 5" xfId="145"/>
    <cellStyle name="Título 6" xfId="136"/>
    <cellStyle name="Total 2" xfId="147"/>
    <cellStyle name="Total 3" xfId="146"/>
    <cellStyle name="Vírgula" xfId="1" builtinId="3"/>
    <cellStyle name="Vírgula 2" xfId="148"/>
    <cellStyle name="Warning Text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165230</xdr:rowOff>
    </xdr:from>
    <xdr:to>
      <xdr:col>1</xdr:col>
      <xdr:colOff>734362</xdr:colOff>
      <xdr:row>2</xdr:row>
      <xdr:rowOff>68036</xdr:rowOff>
    </xdr:to>
    <xdr:pic>
      <xdr:nvPicPr>
        <xdr:cNvPr id="2" name="Picture 1" descr="logo_email_portugu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704" y="165230"/>
          <a:ext cx="1138883" cy="531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ta.aquino\Downloads\Plano_de_Aquisi&#231;&#245;es_(BR-L1215_CAESB)_-_Jun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D/PREPARA&#199;&#195;O/DOCS_CONDI&#199;&#213;ES%20PR&#201;VIAS/PA%202015%2007%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/>
      <sheetData sheetId="1">
        <row r="155">
          <cell r="E155" t="str">
            <v>Seleção Baseada na Qualidade e Custo (SBQC)</v>
          </cell>
        </row>
        <row r="156">
          <cell r="E156" t="str">
            <v>Seleção Baseada na Qualidade (SBQ)</v>
          </cell>
        </row>
        <row r="157">
          <cell r="E157" t="str">
            <v>Seleção Baseada nas Qualificações do Consultor (SQC)</v>
          </cell>
        </row>
        <row r="158">
          <cell r="E158" t="str">
            <v>Contratação Direta (CD)</v>
          </cell>
        </row>
        <row r="159">
          <cell r="E159" t="str">
            <v>Sistema Nacional (SN)</v>
          </cell>
        </row>
        <row r="160">
          <cell r="E160" t="str">
            <v>Seleção Baseada no Menor Custo (SBMC) </v>
          </cell>
        </row>
        <row r="161">
          <cell r="E161" t="str">
            <v>Seleção Baseada em Orçamento Fixo (SBOF)</v>
          </cell>
        </row>
        <row r="162">
          <cell r="E162" t="str">
            <v>Licitação Pública Nacional (LPN)</v>
          </cell>
        </row>
        <row r="163">
          <cell r="E163" t="str">
            <v>Comparação de Preços (CP)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versão 2"/>
      <sheetName val="PA- versão 1"/>
      <sheetName val="Estructura del Proyecto"/>
      <sheetName val="Crono financeiro"/>
      <sheetName val="Instruções"/>
      <sheetName val="Plan de Adquisiciones"/>
      <sheetName val="Detalhe Plano de Aquisições"/>
    </sheetNames>
    <sheetDataSet>
      <sheetData sheetId="0" refreshError="1"/>
      <sheetData sheetId="1" refreshError="1"/>
      <sheetData sheetId="2">
        <row r="14">
          <cell r="C14" t="str">
            <v>Componente 1 - Marco Normativo para a Mobilidade Urbana Sustentável de Grandes Cidades Brasileiras</v>
          </cell>
        </row>
        <row r="15">
          <cell r="C15" t="str">
            <v>Componente 2 - Projetos -Piloto</v>
          </cell>
        </row>
        <row r="16">
          <cell r="C16" t="str">
            <v>Componente 3 - Capacitação e Disseminação de Conhecimento</v>
          </cell>
        </row>
        <row r="17">
          <cell r="C17" t="str">
            <v>Componente 4 - Administração e Auditoria</v>
          </cell>
        </row>
      </sheetData>
      <sheetData sheetId="3">
        <row r="7">
          <cell r="BC7">
            <v>11428.199999999999</v>
          </cell>
        </row>
      </sheetData>
      <sheetData sheetId="4" refreshError="1"/>
      <sheetData sheetId="5" refreshError="1"/>
      <sheetData sheetId="6">
        <row r="19"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91" zoomScaleNormal="100" zoomScaleSheetLayoutView="91" workbookViewId="0">
      <selection activeCell="B28" sqref="B28"/>
    </sheetView>
  </sheetViews>
  <sheetFormatPr defaultRowHeight="12.75" x14ac:dyDescent="0.2"/>
  <cols>
    <col min="1" max="1" width="85.42578125" style="99" customWidth="1"/>
    <col min="2" max="2" width="35.140625" style="99" customWidth="1"/>
    <col min="3" max="3" width="41.28515625" style="99" customWidth="1"/>
    <col min="4" max="4" width="9.140625" style="99"/>
    <col min="5" max="5" width="18.28515625" style="99" customWidth="1"/>
    <col min="6" max="16384" width="9.140625" style="99"/>
  </cols>
  <sheetData>
    <row r="1" spans="1:5" ht="31.5" customHeight="1" thickBot="1" x14ac:dyDescent="0.25">
      <c r="A1" s="141" t="s">
        <v>101</v>
      </c>
      <c r="B1" s="142"/>
      <c r="C1" s="143"/>
    </row>
    <row r="2" spans="1:5" x14ac:dyDescent="0.2">
      <c r="A2" s="100" t="s">
        <v>119</v>
      </c>
      <c r="B2" s="101"/>
      <c r="C2" s="102"/>
    </row>
    <row r="3" spans="1:5" x14ac:dyDescent="0.2">
      <c r="A3" s="103" t="s">
        <v>165</v>
      </c>
      <c r="B3" s="104" t="s">
        <v>131</v>
      </c>
      <c r="C3" s="105" t="s">
        <v>166</v>
      </c>
    </row>
    <row r="4" spans="1:5" ht="13.5" thickBot="1" x14ac:dyDescent="0.25">
      <c r="A4" s="106" t="s">
        <v>102</v>
      </c>
      <c r="B4" s="107">
        <v>42102</v>
      </c>
      <c r="C4" s="108">
        <v>43197</v>
      </c>
    </row>
    <row r="5" spans="1:5" x14ac:dyDescent="0.2">
      <c r="A5" s="100" t="s">
        <v>167</v>
      </c>
      <c r="B5" s="101"/>
      <c r="C5" s="102"/>
    </row>
    <row r="6" spans="1:5" ht="13.5" thickBot="1" x14ac:dyDescent="0.25">
      <c r="A6" s="106" t="s">
        <v>231</v>
      </c>
      <c r="B6" s="109">
        <v>4</v>
      </c>
      <c r="C6" s="110"/>
    </row>
    <row r="7" spans="1:5" ht="13.5" thickBot="1" x14ac:dyDescent="0.25">
      <c r="A7" s="111"/>
      <c r="B7" s="111"/>
      <c r="C7" s="111"/>
    </row>
    <row r="8" spans="1:5" x14ac:dyDescent="0.2">
      <c r="A8" s="100" t="s">
        <v>103</v>
      </c>
      <c r="B8" s="101"/>
      <c r="C8" s="102"/>
    </row>
    <row r="9" spans="1:5" ht="25.5" x14ac:dyDescent="0.2">
      <c r="A9" s="103" t="s">
        <v>168</v>
      </c>
      <c r="B9" s="104" t="s">
        <v>169</v>
      </c>
      <c r="C9" s="105" t="s">
        <v>170</v>
      </c>
    </row>
    <row r="10" spans="1:5" x14ac:dyDescent="0.2">
      <c r="A10" s="112" t="s">
        <v>104</v>
      </c>
      <c r="B10" s="113"/>
      <c r="C10" s="114"/>
    </row>
    <row r="11" spans="1:5" x14ac:dyDescent="0.2">
      <c r="A11" s="112" t="s">
        <v>142</v>
      </c>
      <c r="B11" s="113">
        <f>'Detalhe Plano de Aquisições '!G21</f>
        <v>6973.85</v>
      </c>
      <c r="C11" s="114">
        <f t="shared" ref="C11:C16" si="0">B11</f>
        <v>6973.85</v>
      </c>
    </row>
    <row r="12" spans="1:5" x14ac:dyDescent="0.2">
      <c r="A12" s="112" t="s">
        <v>143</v>
      </c>
      <c r="B12" s="113">
        <f>'Detalhe Plano de Aquisições '!G30</f>
        <v>355315.51477392734</v>
      </c>
      <c r="C12" s="114">
        <f t="shared" si="0"/>
        <v>355315.51477392734</v>
      </c>
    </row>
    <row r="13" spans="1:5" x14ac:dyDescent="0.2">
      <c r="A13" s="112" t="s">
        <v>144</v>
      </c>
      <c r="B13" s="113">
        <f>'Detalhe Plano de Aquisições '!G68</f>
        <v>128505.4788440796</v>
      </c>
      <c r="C13" s="114">
        <f t="shared" si="0"/>
        <v>128505.4788440796</v>
      </c>
    </row>
    <row r="14" spans="1:5" x14ac:dyDescent="0.2">
      <c r="A14" s="112" t="s">
        <v>105</v>
      </c>
      <c r="B14" s="113">
        <f>'Detalhe Plano de Aquisições '!F76</f>
        <v>1101538.5780704226</v>
      </c>
      <c r="C14" s="114">
        <f t="shared" si="0"/>
        <v>1101538.5780704226</v>
      </c>
    </row>
    <row r="15" spans="1:5" x14ac:dyDescent="0.2">
      <c r="A15" s="112" t="s">
        <v>106</v>
      </c>
      <c r="B15" s="113">
        <f>SUM('Detalhe Plano de Aquisições '!F62+'Detalhe Plano de Aquisições '!G52)</f>
        <v>3297391.5745626525</v>
      </c>
      <c r="C15" s="114">
        <f t="shared" si="0"/>
        <v>3297391.5745626525</v>
      </c>
    </row>
    <row r="16" spans="1:5" ht="13.5" thickBot="1" x14ac:dyDescent="0.25">
      <c r="A16" s="115" t="s">
        <v>107</v>
      </c>
      <c r="B16" s="113">
        <f>'Detalhe Plano de Aquisições '!G81</f>
        <v>1110275.0037489182</v>
      </c>
      <c r="C16" s="114">
        <f t="shared" si="0"/>
        <v>1110275.0037489182</v>
      </c>
      <c r="E16" s="116"/>
    </row>
    <row r="17" spans="1:6" x14ac:dyDescent="0.2">
      <c r="A17" s="117" t="s">
        <v>108</v>
      </c>
      <c r="B17" s="118">
        <f>SUM(B10:B16)</f>
        <v>6000000</v>
      </c>
      <c r="C17" s="119">
        <f>SUM(C10:C16)</f>
        <v>6000000</v>
      </c>
      <c r="E17" s="120"/>
    </row>
    <row r="18" spans="1:6" x14ac:dyDescent="0.2">
      <c r="A18" s="121"/>
      <c r="B18" s="121"/>
      <c r="C18" s="121"/>
      <c r="E18" s="120"/>
    </row>
    <row r="19" spans="1:6" x14ac:dyDescent="0.2">
      <c r="A19" s="103" t="s">
        <v>109</v>
      </c>
      <c r="B19" s="122"/>
      <c r="C19" s="123"/>
    </row>
    <row r="20" spans="1:6" ht="25.5" x14ac:dyDescent="0.2">
      <c r="A20" s="103" t="s">
        <v>171</v>
      </c>
      <c r="B20" s="104" t="s">
        <v>172</v>
      </c>
      <c r="C20" s="105" t="s">
        <v>170</v>
      </c>
    </row>
    <row r="21" spans="1:6" x14ac:dyDescent="0.2">
      <c r="A21" s="115" t="str">
        <f>'[2]Estructura del Proyecto'!C14</f>
        <v>Componente 1 - Marco Normativo para a Mobilidade Urbana Sustentável de Grandes Cidades Brasileiras</v>
      </c>
      <c r="B21" s="113">
        <v>1076330</v>
      </c>
      <c r="C21" s="114">
        <f>B21</f>
        <v>1076330</v>
      </c>
      <c r="E21" s="121"/>
      <c r="F21" s="124"/>
    </row>
    <row r="22" spans="1:6" x14ac:dyDescent="0.2">
      <c r="A22" s="115" t="str">
        <f>'[2]Estructura del Proyecto'!C15</f>
        <v>Componente 2 - Projetos -Piloto</v>
      </c>
      <c r="B22" s="113">
        <v>3955809</v>
      </c>
      <c r="C22" s="114">
        <f>B22</f>
        <v>3955809</v>
      </c>
      <c r="E22" s="121"/>
      <c r="F22" s="124"/>
    </row>
    <row r="23" spans="1:6" x14ac:dyDescent="0.2">
      <c r="A23" s="115" t="str">
        <f>'[2]Estructura del Proyecto'!C16</f>
        <v>Componente 3 - Capacitação e Disseminação de Conhecimento</v>
      </c>
      <c r="B23" s="113">
        <v>610431</v>
      </c>
      <c r="C23" s="114">
        <f>B23</f>
        <v>610431</v>
      </c>
      <c r="E23" s="121"/>
      <c r="F23" s="124"/>
    </row>
    <row r="24" spans="1:6" x14ac:dyDescent="0.2">
      <c r="A24" s="115" t="str">
        <f>'[2]Estructura del Proyecto'!C17</f>
        <v>Componente 4 - Administração e Auditoria</v>
      </c>
      <c r="B24" s="113">
        <v>357430</v>
      </c>
      <c r="C24" s="114">
        <f>B24</f>
        <v>357430</v>
      </c>
      <c r="E24" s="121"/>
      <c r="F24" s="124"/>
    </row>
    <row r="25" spans="1:6" x14ac:dyDescent="0.2">
      <c r="A25" s="103" t="s">
        <v>108</v>
      </c>
      <c r="B25" s="122">
        <f>SUM(B21:B24)</f>
        <v>6000000</v>
      </c>
      <c r="C25" s="123">
        <f>SUM(C21:C24)</f>
        <v>6000000</v>
      </c>
    </row>
    <row r="27" spans="1:6" x14ac:dyDescent="0.2">
      <c r="B27" s="127"/>
    </row>
    <row r="28" spans="1:6" x14ac:dyDescent="0.2">
      <c r="B28" s="121"/>
    </row>
    <row r="29" spans="1:6" x14ac:dyDescent="0.2">
      <c r="B29" s="121"/>
    </row>
    <row r="89" spans="6:6" x14ac:dyDescent="0.2">
      <c r="F89" s="99" t="e">
        <f>'Resumo Plano de Aquisições '!B=284429.94</f>
        <v>#NAME?</v>
      </c>
    </row>
  </sheetData>
  <mergeCells count="1">
    <mergeCell ref="A1:C1"/>
  </mergeCells>
  <printOptions horizontalCentered="1" verticalCentered="1"/>
  <pageMargins left="0.19685039370078741" right="0.11811023622047245" top="0.35433070866141736" bottom="0.35433070866141736" header="0.31496062992125984" footer="0.31496062992125984"/>
  <pageSetup paperSize="9" scale="8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21"/>
  <sheetViews>
    <sheetView tabSelected="1" topLeftCell="A43" zoomScale="90" zoomScaleNormal="90" zoomScaleSheetLayoutView="98" workbookViewId="0">
      <selection activeCell="C48" sqref="C48"/>
    </sheetView>
  </sheetViews>
  <sheetFormatPr defaultRowHeight="24.95" customHeight="1" x14ac:dyDescent="0.25"/>
  <cols>
    <col min="1" max="1" width="10.5703125" style="1" customWidth="1"/>
    <col min="2" max="2" width="10.28515625" style="1" customWidth="1"/>
    <col min="3" max="3" width="61.42578125" style="1" customWidth="1"/>
    <col min="4" max="4" width="43.42578125" style="1" customWidth="1"/>
    <col min="5" max="5" width="11.140625" style="1" customWidth="1"/>
    <col min="6" max="6" width="14.5703125" style="65" customWidth="1"/>
    <col min="7" max="7" width="16.28515625" style="2" customWidth="1"/>
    <col min="8" max="8" width="14.28515625" style="3" customWidth="1"/>
    <col min="9" max="9" width="15.140625" style="3" customWidth="1"/>
    <col min="10" max="10" width="41.42578125" style="89" customWidth="1"/>
    <col min="11" max="11" width="18.85546875" style="1" customWidth="1"/>
    <col min="12" max="12" width="16.7109375" style="1" customWidth="1"/>
    <col min="13" max="13" width="21.5703125" style="1" bestFit="1" customWidth="1"/>
    <col min="14" max="14" width="58.28515625" style="1" hidden="1" customWidth="1"/>
    <col min="15" max="15" width="22.140625" style="1" customWidth="1"/>
    <col min="16" max="16" width="20.85546875" style="1" bestFit="1" customWidth="1"/>
    <col min="17" max="17" width="9.140625" style="1"/>
    <col min="18" max="18" width="12.7109375" style="1" bestFit="1" customWidth="1"/>
    <col min="19" max="16384" width="9.140625" style="1"/>
  </cols>
  <sheetData>
    <row r="4" spans="1:18" ht="20.100000000000001" customHeight="1" x14ac:dyDescent="0.25">
      <c r="A4" s="166" t="s">
        <v>10</v>
      </c>
      <c r="B4" s="166"/>
    </row>
    <row r="5" spans="1:18" ht="20.100000000000001" customHeight="1" x14ac:dyDescent="0.25">
      <c r="A5" s="4" t="s">
        <v>11</v>
      </c>
      <c r="D5" s="86" t="s">
        <v>174</v>
      </c>
    </row>
    <row r="6" spans="1:18" ht="20.100000000000001" customHeight="1" x14ac:dyDescent="0.25">
      <c r="A6" s="4" t="s">
        <v>115</v>
      </c>
    </row>
    <row r="7" spans="1:18" ht="20.100000000000001" customHeight="1" x14ac:dyDescent="0.25">
      <c r="A7" s="4" t="s">
        <v>12</v>
      </c>
    </row>
    <row r="8" spans="1:18" ht="20.100000000000001" customHeight="1" x14ac:dyDescent="0.25">
      <c r="A8" s="5"/>
    </row>
    <row r="9" spans="1:18" ht="20.100000000000001" customHeight="1" x14ac:dyDescent="0.25">
      <c r="A9" s="4" t="s">
        <v>225</v>
      </c>
    </row>
    <row r="10" spans="1:18" ht="20.100000000000001" customHeight="1" x14ac:dyDescent="0.25">
      <c r="A10" s="4" t="s">
        <v>13</v>
      </c>
      <c r="C10" s="1" t="s">
        <v>153</v>
      </c>
    </row>
    <row r="12" spans="1:18" ht="24.95" customHeight="1" x14ac:dyDescent="0.25">
      <c r="A12" s="165" t="s">
        <v>91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6"/>
      <c r="R12" s="6"/>
    </row>
    <row r="13" spans="1:18" ht="24.95" customHeight="1" x14ac:dyDescent="0.25">
      <c r="A13" s="157" t="s">
        <v>14</v>
      </c>
      <c r="B13" s="157" t="s">
        <v>15</v>
      </c>
      <c r="C13" s="157" t="s">
        <v>16</v>
      </c>
      <c r="D13" s="157" t="s">
        <v>110</v>
      </c>
      <c r="E13" s="157" t="s">
        <v>17</v>
      </c>
      <c r="F13" s="157" t="s">
        <v>18</v>
      </c>
      <c r="G13" s="163" t="s">
        <v>19</v>
      </c>
      <c r="H13" s="163"/>
      <c r="I13" s="163"/>
      <c r="J13" s="157" t="s">
        <v>20</v>
      </c>
      <c r="K13" s="157" t="s">
        <v>21</v>
      </c>
      <c r="L13" s="157" t="s">
        <v>22</v>
      </c>
      <c r="M13" s="157"/>
      <c r="N13" s="157" t="s">
        <v>23</v>
      </c>
      <c r="O13" s="157" t="s">
        <v>24</v>
      </c>
      <c r="P13" s="157" t="s">
        <v>25</v>
      </c>
      <c r="Q13" s="6"/>
      <c r="R13" s="6"/>
    </row>
    <row r="14" spans="1:18" ht="24.95" customHeight="1" x14ac:dyDescent="0.25">
      <c r="A14" s="157"/>
      <c r="B14" s="157"/>
      <c r="C14" s="157"/>
      <c r="D14" s="157"/>
      <c r="E14" s="157"/>
      <c r="F14" s="157"/>
      <c r="G14" s="93" t="s">
        <v>26</v>
      </c>
      <c r="H14" s="94" t="s">
        <v>27</v>
      </c>
      <c r="I14" s="94" t="s">
        <v>28</v>
      </c>
      <c r="J14" s="157"/>
      <c r="K14" s="157"/>
      <c r="L14" s="95" t="s">
        <v>29</v>
      </c>
      <c r="M14" s="95" t="s">
        <v>30</v>
      </c>
      <c r="N14" s="157"/>
      <c r="O14" s="157"/>
      <c r="P14" s="157"/>
      <c r="Q14" s="6"/>
      <c r="R14" s="6"/>
    </row>
    <row r="15" spans="1:18" ht="24.95" customHeight="1" x14ac:dyDescent="0.25">
      <c r="A15" s="17"/>
      <c r="B15" s="17"/>
      <c r="C15" s="17"/>
      <c r="D15" s="17"/>
      <c r="E15" s="17"/>
      <c r="F15" s="27"/>
      <c r="G15" s="81"/>
      <c r="H15" s="82"/>
      <c r="I15" s="82"/>
      <c r="J15" s="27"/>
      <c r="K15" s="17"/>
      <c r="L15" s="17"/>
      <c r="M15" s="17"/>
      <c r="N15" s="17"/>
      <c r="O15" s="17"/>
      <c r="P15" s="17"/>
      <c r="Q15" s="6"/>
      <c r="R15" s="6"/>
    </row>
    <row r="16" spans="1:18" ht="24.95" customHeight="1" x14ac:dyDescent="0.25">
      <c r="A16" s="10"/>
      <c r="B16" s="10"/>
      <c r="C16" s="10"/>
      <c r="D16" s="10"/>
      <c r="E16" s="10"/>
      <c r="F16" s="53"/>
      <c r="G16" s="11">
        <v>0</v>
      </c>
      <c r="H16" s="12"/>
      <c r="I16" s="12"/>
      <c r="J16" s="53"/>
      <c r="K16" s="10"/>
      <c r="L16" s="10"/>
      <c r="M16" s="10"/>
      <c r="N16" s="10"/>
      <c r="O16" s="10"/>
      <c r="P16" s="10"/>
      <c r="Q16" s="6"/>
      <c r="R16" s="6"/>
    </row>
    <row r="17" spans="1:18" ht="24.95" customHeight="1" x14ac:dyDescent="0.25">
      <c r="A17" s="165" t="s">
        <v>92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6"/>
      <c r="R17" s="6"/>
    </row>
    <row r="18" spans="1:18" ht="24.95" customHeight="1" x14ac:dyDescent="0.25">
      <c r="A18" s="157" t="s">
        <v>31</v>
      </c>
      <c r="B18" s="157" t="s">
        <v>15</v>
      </c>
      <c r="C18" s="157" t="s">
        <v>16</v>
      </c>
      <c r="D18" s="157" t="s">
        <v>32</v>
      </c>
      <c r="E18" s="157" t="s">
        <v>217</v>
      </c>
      <c r="F18" s="157" t="s">
        <v>18</v>
      </c>
      <c r="G18" s="163" t="s">
        <v>19</v>
      </c>
      <c r="H18" s="163"/>
      <c r="I18" s="163"/>
      <c r="J18" s="157" t="s">
        <v>20</v>
      </c>
      <c r="K18" s="157" t="s">
        <v>21</v>
      </c>
      <c r="L18" s="157" t="s">
        <v>22</v>
      </c>
      <c r="M18" s="157"/>
      <c r="N18" s="157" t="s">
        <v>23</v>
      </c>
      <c r="O18" s="157" t="s">
        <v>24</v>
      </c>
      <c r="P18" s="157" t="s">
        <v>25</v>
      </c>
      <c r="Q18" s="6"/>
      <c r="R18" s="6"/>
    </row>
    <row r="19" spans="1:18" ht="24.95" customHeight="1" x14ac:dyDescent="0.25">
      <c r="A19" s="157"/>
      <c r="B19" s="157"/>
      <c r="C19" s="157"/>
      <c r="D19" s="157"/>
      <c r="E19" s="157"/>
      <c r="F19" s="157"/>
      <c r="G19" s="93" t="s">
        <v>26</v>
      </c>
      <c r="H19" s="94" t="s">
        <v>27</v>
      </c>
      <c r="I19" s="94" t="s">
        <v>28</v>
      </c>
      <c r="J19" s="157"/>
      <c r="K19" s="157"/>
      <c r="L19" s="95" t="s">
        <v>29</v>
      </c>
      <c r="M19" s="95" t="s">
        <v>30</v>
      </c>
      <c r="N19" s="157"/>
      <c r="O19" s="157"/>
      <c r="P19" s="157"/>
      <c r="Q19" s="6"/>
      <c r="R19" s="6"/>
    </row>
    <row r="20" spans="1:18" s="14" customFormat="1" ht="24.95" customHeight="1" x14ac:dyDescent="0.25">
      <c r="A20" s="17" t="s">
        <v>33</v>
      </c>
      <c r="B20" s="68" t="s">
        <v>139</v>
      </c>
      <c r="C20" s="17" t="s">
        <v>173</v>
      </c>
      <c r="D20" s="17" t="s">
        <v>34</v>
      </c>
      <c r="E20" s="17">
        <v>2</v>
      </c>
      <c r="F20" s="27"/>
      <c r="G20" s="44">
        <v>6973.85</v>
      </c>
      <c r="H20" s="19">
        <v>1</v>
      </c>
      <c r="I20" s="19">
        <v>0</v>
      </c>
      <c r="J20" s="68" t="s">
        <v>0</v>
      </c>
      <c r="K20" s="17" t="s">
        <v>35</v>
      </c>
      <c r="L20" s="91">
        <v>42449</v>
      </c>
      <c r="M20" s="91">
        <v>42473</v>
      </c>
      <c r="N20" s="17"/>
      <c r="O20" s="17"/>
      <c r="P20" s="17" t="s">
        <v>73</v>
      </c>
      <c r="Q20" s="6"/>
      <c r="R20" s="6"/>
    </row>
    <row r="21" spans="1:18" ht="24.95" customHeight="1" x14ac:dyDescent="0.25">
      <c r="A21" s="10"/>
      <c r="B21" s="10"/>
      <c r="C21" s="10"/>
      <c r="D21" s="10"/>
      <c r="E21" s="10"/>
      <c r="F21" s="53"/>
      <c r="G21" s="15">
        <f>SUM(G20)</f>
        <v>6973.85</v>
      </c>
      <c r="H21" s="12"/>
      <c r="I21" s="12"/>
      <c r="J21" s="53"/>
      <c r="K21" s="10"/>
      <c r="L21" s="10"/>
      <c r="M21" s="10"/>
      <c r="N21" s="10"/>
      <c r="O21" s="10"/>
      <c r="P21" s="10"/>
      <c r="Q21" s="6"/>
      <c r="R21" s="6"/>
    </row>
    <row r="22" spans="1:18" ht="24.95" customHeight="1" x14ac:dyDescent="0.25">
      <c r="A22" s="165" t="s">
        <v>93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8" ht="24.95" customHeight="1" x14ac:dyDescent="0.25">
      <c r="A23" s="157" t="s">
        <v>31</v>
      </c>
      <c r="B23" s="157" t="s">
        <v>15</v>
      </c>
      <c r="C23" s="157" t="s">
        <v>16</v>
      </c>
      <c r="D23" s="157" t="s">
        <v>32</v>
      </c>
      <c r="E23" s="157" t="s">
        <v>17</v>
      </c>
      <c r="F23" s="157" t="s">
        <v>18</v>
      </c>
      <c r="G23" s="163" t="s">
        <v>19</v>
      </c>
      <c r="H23" s="163"/>
      <c r="I23" s="163"/>
      <c r="J23" s="157" t="s">
        <v>20</v>
      </c>
      <c r="K23" s="157" t="s">
        <v>21</v>
      </c>
      <c r="L23" s="157" t="s">
        <v>22</v>
      </c>
      <c r="M23" s="157"/>
      <c r="N23" s="157" t="s">
        <v>23</v>
      </c>
      <c r="O23" s="157" t="s">
        <v>24</v>
      </c>
      <c r="P23" s="157" t="s">
        <v>25</v>
      </c>
    </row>
    <row r="24" spans="1:18" ht="24.95" customHeight="1" x14ac:dyDescent="0.25">
      <c r="A24" s="157"/>
      <c r="B24" s="157"/>
      <c r="C24" s="157"/>
      <c r="D24" s="157"/>
      <c r="E24" s="157"/>
      <c r="F24" s="157"/>
      <c r="G24" s="93" t="s">
        <v>26</v>
      </c>
      <c r="H24" s="94" t="s">
        <v>27</v>
      </c>
      <c r="I24" s="94" t="s">
        <v>28</v>
      </c>
      <c r="J24" s="157"/>
      <c r="K24" s="157"/>
      <c r="L24" s="95" t="s">
        <v>37</v>
      </c>
      <c r="M24" s="95" t="s">
        <v>30</v>
      </c>
      <c r="N24" s="157"/>
      <c r="O24" s="157"/>
      <c r="P24" s="157"/>
    </row>
    <row r="25" spans="1:18" ht="36.75" customHeight="1" x14ac:dyDescent="0.25">
      <c r="A25" s="17" t="s">
        <v>33</v>
      </c>
      <c r="B25" s="78" t="s">
        <v>191</v>
      </c>
      <c r="C25" s="43" t="s">
        <v>121</v>
      </c>
      <c r="D25" s="17" t="s">
        <v>34</v>
      </c>
      <c r="E25" s="17"/>
      <c r="F25" s="27"/>
      <c r="G25" s="18">
        <v>99199.116482293248</v>
      </c>
      <c r="H25" s="19">
        <v>1</v>
      </c>
      <c r="I25" s="19">
        <v>0</v>
      </c>
      <c r="J25" s="27" t="s">
        <v>175</v>
      </c>
      <c r="K25" s="17" t="s">
        <v>35</v>
      </c>
      <c r="L25" s="132" t="s">
        <v>132</v>
      </c>
      <c r="M25" s="132"/>
      <c r="N25" s="17"/>
      <c r="O25" s="17"/>
      <c r="P25" s="17" t="s">
        <v>50</v>
      </c>
    </row>
    <row r="26" spans="1:18" ht="36.75" customHeight="1" x14ac:dyDescent="0.25">
      <c r="A26" s="17" t="s">
        <v>33</v>
      </c>
      <c r="B26" s="78" t="s">
        <v>135</v>
      </c>
      <c r="C26" s="43" t="s">
        <v>120</v>
      </c>
      <c r="D26" s="17" t="s">
        <v>34</v>
      </c>
      <c r="E26" s="17"/>
      <c r="F26" s="27"/>
      <c r="G26" s="18">
        <v>94527.398291634076</v>
      </c>
      <c r="H26" s="19">
        <v>1</v>
      </c>
      <c r="I26" s="19">
        <v>0</v>
      </c>
      <c r="J26" s="27" t="s">
        <v>176</v>
      </c>
      <c r="K26" s="17" t="s">
        <v>35</v>
      </c>
      <c r="L26" s="132" t="s">
        <v>132</v>
      </c>
      <c r="M26" s="132"/>
      <c r="N26" s="17"/>
      <c r="O26" s="17"/>
      <c r="P26" s="17" t="s">
        <v>50</v>
      </c>
    </row>
    <row r="27" spans="1:18" s="14" customFormat="1" ht="45" customHeight="1" x14ac:dyDescent="0.25">
      <c r="A27" s="17" t="s">
        <v>33</v>
      </c>
      <c r="B27" s="78" t="s">
        <v>137</v>
      </c>
      <c r="C27" s="43" t="s">
        <v>177</v>
      </c>
      <c r="D27" s="17" t="s">
        <v>78</v>
      </c>
      <c r="E27" s="17">
        <v>1</v>
      </c>
      <c r="F27" s="27"/>
      <c r="G27" s="18">
        <v>2505</v>
      </c>
      <c r="H27" s="19">
        <v>1</v>
      </c>
      <c r="I27" s="19">
        <v>0</v>
      </c>
      <c r="J27" s="79" t="s">
        <v>0</v>
      </c>
      <c r="K27" s="22" t="s">
        <v>39</v>
      </c>
      <c r="L27" s="132" t="s">
        <v>132</v>
      </c>
      <c r="M27" s="132">
        <v>42614</v>
      </c>
      <c r="N27" s="17"/>
      <c r="O27" s="17"/>
      <c r="P27" s="17" t="s">
        <v>36</v>
      </c>
    </row>
    <row r="28" spans="1:18" s="14" customFormat="1" ht="24.95" customHeight="1" x14ac:dyDescent="0.25">
      <c r="A28" s="17" t="s">
        <v>33</v>
      </c>
      <c r="B28" s="78" t="s">
        <v>138</v>
      </c>
      <c r="C28" s="80" t="s">
        <v>1</v>
      </c>
      <c r="D28" s="17" t="s">
        <v>34</v>
      </c>
      <c r="E28" s="17">
        <v>1</v>
      </c>
      <c r="F28" s="27"/>
      <c r="G28" s="18">
        <v>35000</v>
      </c>
      <c r="H28" s="19">
        <v>1</v>
      </c>
      <c r="I28" s="19">
        <v>0</v>
      </c>
      <c r="J28" s="79" t="s">
        <v>0</v>
      </c>
      <c r="K28" s="22" t="s">
        <v>39</v>
      </c>
      <c r="L28" s="132">
        <v>42724</v>
      </c>
      <c r="M28" s="132">
        <v>42768</v>
      </c>
      <c r="N28" s="17"/>
      <c r="O28" s="17"/>
      <c r="P28" s="17" t="s">
        <v>36</v>
      </c>
    </row>
    <row r="29" spans="1:18" s="14" customFormat="1" ht="24.95" customHeight="1" x14ac:dyDescent="0.25">
      <c r="A29" s="17" t="s">
        <v>33</v>
      </c>
      <c r="B29" s="78" t="s">
        <v>192</v>
      </c>
      <c r="C29" s="80" t="s">
        <v>226</v>
      </c>
      <c r="D29" s="17" t="s">
        <v>34</v>
      </c>
      <c r="E29" s="17">
        <v>6</v>
      </c>
      <c r="F29" s="27"/>
      <c r="G29" s="18">
        <v>124084</v>
      </c>
      <c r="H29" s="19">
        <v>1</v>
      </c>
      <c r="I29" s="19">
        <v>0</v>
      </c>
      <c r="J29" s="79" t="s">
        <v>4</v>
      </c>
      <c r="K29" s="22" t="s">
        <v>39</v>
      </c>
      <c r="L29" s="129">
        <v>42957</v>
      </c>
      <c r="M29" s="129">
        <v>43024</v>
      </c>
      <c r="N29" s="17"/>
      <c r="O29" s="17"/>
      <c r="P29" s="17" t="s">
        <v>36</v>
      </c>
    </row>
    <row r="30" spans="1:18" ht="24.95" customHeight="1" x14ac:dyDescent="0.25">
      <c r="G30" s="23">
        <f>SUM(G25:G29)</f>
        <v>355315.51477392734</v>
      </c>
    </row>
    <row r="31" spans="1:18" ht="24.95" customHeight="1" x14ac:dyDescent="0.25">
      <c r="A31" s="165" t="s">
        <v>94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8" ht="24.95" customHeight="1" x14ac:dyDescent="0.25">
      <c r="A32" s="157" t="s">
        <v>31</v>
      </c>
      <c r="B32" s="157" t="s">
        <v>15</v>
      </c>
      <c r="C32" s="157" t="s">
        <v>16</v>
      </c>
      <c r="D32" s="157" t="s">
        <v>32</v>
      </c>
      <c r="E32" s="157" t="s">
        <v>40</v>
      </c>
      <c r="F32" s="157" t="s">
        <v>113</v>
      </c>
      <c r="G32" s="163" t="s">
        <v>19</v>
      </c>
      <c r="H32" s="163"/>
      <c r="I32" s="163"/>
      <c r="J32" s="157" t="s">
        <v>20</v>
      </c>
      <c r="K32" s="157" t="s">
        <v>21</v>
      </c>
      <c r="L32" s="157" t="s">
        <v>22</v>
      </c>
      <c r="M32" s="157"/>
      <c r="N32" s="157" t="s">
        <v>23</v>
      </c>
      <c r="O32" s="157" t="s">
        <v>24</v>
      </c>
      <c r="P32" s="157" t="s">
        <v>25</v>
      </c>
    </row>
    <row r="33" spans="1:17" ht="24.95" customHeight="1" x14ac:dyDescent="0.25">
      <c r="A33" s="157"/>
      <c r="B33" s="157"/>
      <c r="C33" s="157"/>
      <c r="D33" s="157"/>
      <c r="E33" s="157"/>
      <c r="F33" s="157"/>
      <c r="G33" s="95" t="s">
        <v>26</v>
      </c>
      <c r="H33" s="93" t="s">
        <v>27</v>
      </c>
      <c r="I33" s="94" t="s">
        <v>28</v>
      </c>
      <c r="J33" s="157"/>
      <c r="K33" s="157"/>
      <c r="L33" s="95" t="s">
        <v>41</v>
      </c>
      <c r="M33" s="95" t="s">
        <v>30</v>
      </c>
      <c r="N33" s="157"/>
      <c r="O33" s="157"/>
      <c r="P33" s="157"/>
    </row>
    <row r="34" spans="1:17" ht="42.75" customHeight="1" x14ac:dyDescent="0.25">
      <c r="A34" s="17" t="s">
        <v>33</v>
      </c>
      <c r="B34" s="24" t="s">
        <v>193</v>
      </c>
      <c r="C34" s="25" t="s">
        <v>218</v>
      </c>
      <c r="D34" s="17" t="s">
        <v>76</v>
      </c>
      <c r="E34" s="17">
        <v>5</v>
      </c>
      <c r="F34" s="97" t="s">
        <v>156</v>
      </c>
      <c r="G34" s="26">
        <v>580800.77537499997</v>
      </c>
      <c r="H34" s="19">
        <v>1</v>
      </c>
      <c r="I34" s="19">
        <v>0</v>
      </c>
      <c r="J34" s="27" t="s">
        <v>179</v>
      </c>
      <c r="K34" s="17" t="s">
        <v>39</v>
      </c>
      <c r="L34" s="91" t="s">
        <v>148</v>
      </c>
      <c r="M34" s="91" t="s">
        <v>149</v>
      </c>
      <c r="N34" s="17"/>
      <c r="O34" s="17"/>
      <c r="P34" s="17" t="s">
        <v>36</v>
      </c>
    </row>
    <row r="35" spans="1:17" ht="38.25" customHeight="1" x14ac:dyDescent="0.25">
      <c r="A35" s="17" t="s">
        <v>33</v>
      </c>
      <c r="B35" s="24" t="s">
        <v>140</v>
      </c>
      <c r="C35" s="25" t="s">
        <v>219</v>
      </c>
      <c r="D35" s="17" t="s">
        <v>42</v>
      </c>
      <c r="E35" s="17">
        <v>2</v>
      </c>
      <c r="F35" s="18" t="s">
        <v>154</v>
      </c>
      <c r="G35" s="26">
        <v>396340.3125</v>
      </c>
      <c r="H35" s="19">
        <v>1</v>
      </c>
      <c r="I35" s="19">
        <v>0</v>
      </c>
      <c r="J35" s="24" t="s">
        <v>89</v>
      </c>
      <c r="K35" s="17" t="s">
        <v>39</v>
      </c>
      <c r="L35" s="91" t="s">
        <v>150</v>
      </c>
      <c r="M35" s="91" t="s">
        <v>151</v>
      </c>
      <c r="N35" s="17"/>
      <c r="O35" s="17"/>
      <c r="P35" s="17" t="s">
        <v>36</v>
      </c>
    </row>
    <row r="36" spans="1:17" ht="38.25" customHeight="1" x14ac:dyDescent="0.25">
      <c r="A36" s="17" t="s">
        <v>33</v>
      </c>
      <c r="B36" s="24" t="s">
        <v>194</v>
      </c>
      <c r="C36" s="25" t="s">
        <v>133</v>
      </c>
      <c r="D36" s="17" t="s">
        <v>42</v>
      </c>
      <c r="E36" s="17">
        <v>1</v>
      </c>
      <c r="F36" s="97" t="s">
        <v>155</v>
      </c>
      <c r="G36" s="26">
        <v>163166.33777777766</v>
      </c>
      <c r="H36" s="19">
        <v>1</v>
      </c>
      <c r="I36" s="19">
        <v>0</v>
      </c>
      <c r="J36" s="24" t="s">
        <v>178</v>
      </c>
      <c r="K36" s="17" t="s">
        <v>39</v>
      </c>
      <c r="L36" s="91">
        <v>42397</v>
      </c>
      <c r="M36" s="91">
        <v>42471</v>
      </c>
      <c r="N36" s="17"/>
      <c r="O36" s="17"/>
      <c r="P36" s="17" t="s">
        <v>50</v>
      </c>
    </row>
    <row r="37" spans="1:17" ht="24.95" customHeight="1" x14ac:dyDescent="0.25">
      <c r="A37" s="17" t="s">
        <v>33</v>
      </c>
      <c r="B37" s="24" t="s">
        <v>136</v>
      </c>
      <c r="C37" s="25" t="s">
        <v>181</v>
      </c>
      <c r="D37" s="17" t="s">
        <v>76</v>
      </c>
      <c r="E37" s="17">
        <v>2</v>
      </c>
      <c r="F37" s="18"/>
      <c r="G37" s="26">
        <v>98759.679999999993</v>
      </c>
      <c r="H37" s="19">
        <v>1</v>
      </c>
      <c r="I37" s="19">
        <v>0</v>
      </c>
      <c r="J37" s="28" t="s">
        <v>180</v>
      </c>
      <c r="K37" s="17" t="s">
        <v>39</v>
      </c>
      <c r="L37" s="91">
        <v>42632</v>
      </c>
      <c r="M37" s="91">
        <v>42653</v>
      </c>
      <c r="N37" s="17"/>
      <c r="O37" s="17"/>
      <c r="P37" s="17" t="s">
        <v>36</v>
      </c>
    </row>
    <row r="38" spans="1:17" ht="32.25" customHeight="1" x14ac:dyDescent="0.25">
      <c r="A38" s="17" t="s">
        <v>33</v>
      </c>
      <c r="B38" s="24" t="s">
        <v>195</v>
      </c>
      <c r="C38" s="29" t="s">
        <v>90</v>
      </c>
      <c r="D38" s="17" t="s">
        <v>76</v>
      </c>
      <c r="E38" s="17">
        <v>1</v>
      </c>
      <c r="F38" s="18"/>
      <c r="G38" s="26">
        <v>70000</v>
      </c>
      <c r="H38" s="19">
        <v>1</v>
      </c>
      <c r="I38" s="19">
        <v>0</v>
      </c>
      <c r="J38" s="28" t="s">
        <v>0</v>
      </c>
      <c r="K38" s="17" t="s">
        <v>39</v>
      </c>
      <c r="L38" s="91">
        <v>42642</v>
      </c>
      <c r="M38" s="91">
        <v>42664</v>
      </c>
      <c r="N38" s="17"/>
      <c r="O38" s="17"/>
      <c r="P38" s="17" t="s">
        <v>36</v>
      </c>
    </row>
    <row r="39" spans="1:17" s="35" customFormat="1" ht="24.95" customHeight="1" x14ac:dyDescent="0.25">
      <c r="A39" s="17" t="s">
        <v>33</v>
      </c>
      <c r="B39" s="24" t="s">
        <v>196</v>
      </c>
      <c r="C39" s="31" t="s">
        <v>111</v>
      </c>
      <c r="D39" s="22" t="s">
        <v>76</v>
      </c>
      <c r="E39" s="22">
        <v>1</v>
      </c>
      <c r="F39" s="45"/>
      <c r="G39" s="32">
        <v>789586.32096023613</v>
      </c>
      <c r="H39" s="33">
        <v>1</v>
      </c>
      <c r="I39" s="33">
        <v>0</v>
      </c>
      <c r="J39" s="30" t="s">
        <v>0</v>
      </c>
      <c r="K39" s="22" t="s">
        <v>39</v>
      </c>
      <c r="L39" s="91">
        <v>42692</v>
      </c>
      <c r="M39" s="91">
        <v>42748</v>
      </c>
      <c r="N39" s="22"/>
      <c r="O39" s="22"/>
      <c r="P39" s="22" t="s">
        <v>36</v>
      </c>
    </row>
    <row r="40" spans="1:17" s="40" customFormat="1" ht="24.95" customHeight="1" x14ac:dyDescent="0.25">
      <c r="A40" s="17" t="s">
        <v>33</v>
      </c>
      <c r="B40" s="24" t="s">
        <v>197</v>
      </c>
      <c r="C40" s="37" t="s">
        <v>215</v>
      </c>
      <c r="D40" s="22" t="s">
        <v>42</v>
      </c>
      <c r="E40" s="22">
        <v>1</v>
      </c>
      <c r="F40" s="45"/>
      <c r="G40" s="38">
        <v>136169.33000000002</v>
      </c>
      <c r="H40" s="39">
        <v>1</v>
      </c>
      <c r="I40" s="33">
        <v>0</v>
      </c>
      <c r="J40" s="36" t="s">
        <v>2</v>
      </c>
      <c r="K40" s="22" t="s">
        <v>39</v>
      </c>
      <c r="L40" s="91">
        <v>42926</v>
      </c>
      <c r="M40" s="90">
        <v>42992</v>
      </c>
      <c r="N40" s="22"/>
      <c r="O40" s="22"/>
      <c r="P40" s="22" t="s">
        <v>36</v>
      </c>
    </row>
    <row r="41" spans="1:17" s="40" customFormat="1" ht="24.95" customHeight="1" x14ac:dyDescent="0.25">
      <c r="A41" s="17" t="s">
        <v>33</v>
      </c>
      <c r="B41" s="24" t="s">
        <v>198</v>
      </c>
      <c r="C41" s="37" t="s">
        <v>122</v>
      </c>
      <c r="D41" s="22" t="s">
        <v>42</v>
      </c>
      <c r="E41" s="22">
        <v>1</v>
      </c>
      <c r="F41" s="45"/>
      <c r="G41" s="38">
        <v>166481</v>
      </c>
      <c r="H41" s="39">
        <v>1</v>
      </c>
      <c r="I41" s="33">
        <v>0</v>
      </c>
      <c r="J41" s="36" t="s">
        <v>182</v>
      </c>
      <c r="K41" s="22" t="s">
        <v>39</v>
      </c>
      <c r="L41" s="91">
        <v>42669</v>
      </c>
      <c r="M41" s="90">
        <v>42713</v>
      </c>
      <c r="N41" s="22"/>
      <c r="O41" s="22"/>
      <c r="P41" s="17" t="s">
        <v>36</v>
      </c>
    </row>
    <row r="42" spans="1:17" s="40" customFormat="1" ht="27.75" customHeight="1" x14ac:dyDescent="0.25">
      <c r="A42" s="17" t="s">
        <v>33</v>
      </c>
      <c r="B42" s="135" t="s">
        <v>199</v>
      </c>
      <c r="C42" s="37" t="s">
        <v>230</v>
      </c>
      <c r="D42" s="22" t="s">
        <v>77</v>
      </c>
      <c r="E42" s="22">
        <v>1</v>
      </c>
      <c r="F42" s="45"/>
      <c r="G42" s="136">
        <v>25000</v>
      </c>
      <c r="H42" s="39">
        <v>1</v>
      </c>
      <c r="I42" s="33">
        <v>0</v>
      </c>
      <c r="J42" s="137" t="s">
        <v>183</v>
      </c>
      <c r="K42" s="22" t="s">
        <v>39</v>
      </c>
      <c r="L42" s="132">
        <v>42598</v>
      </c>
      <c r="M42" s="90">
        <v>42659</v>
      </c>
      <c r="N42" s="22"/>
      <c r="O42" s="22"/>
      <c r="P42" s="17" t="s">
        <v>36</v>
      </c>
    </row>
    <row r="43" spans="1:17" ht="28.5" customHeight="1" x14ac:dyDescent="0.25">
      <c r="A43" s="17" t="s">
        <v>33</v>
      </c>
      <c r="B43" s="24" t="s">
        <v>200</v>
      </c>
      <c r="C43" s="25" t="s">
        <v>216</v>
      </c>
      <c r="D43" s="17" t="s">
        <v>76</v>
      </c>
      <c r="E43" s="17">
        <v>1</v>
      </c>
      <c r="F43" s="18"/>
      <c r="G43" s="41">
        <v>201400</v>
      </c>
      <c r="H43" s="42">
        <v>1</v>
      </c>
      <c r="I43" s="19">
        <v>0</v>
      </c>
      <c r="J43" s="24" t="s">
        <v>184</v>
      </c>
      <c r="K43" s="17" t="s">
        <v>39</v>
      </c>
      <c r="L43" s="91">
        <v>42643</v>
      </c>
      <c r="M43" s="90">
        <v>42677</v>
      </c>
      <c r="N43" s="17"/>
      <c r="O43" s="17"/>
      <c r="P43" s="17" t="s">
        <v>36</v>
      </c>
    </row>
    <row r="44" spans="1:17" s="14" customFormat="1" ht="28.5" customHeight="1" x14ac:dyDescent="0.25">
      <c r="A44" s="17" t="s">
        <v>33</v>
      </c>
      <c r="B44" s="135" t="s">
        <v>201</v>
      </c>
      <c r="C44" s="17" t="s">
        <v>164</v>
      </c>
      <c r="D44" s="17" t="s">
        <v>77</v>
      </c>
      <c r="E44" s="17">
        <v>1</v>
      </c>
      <c r="G44" s="41">
        <v>16000</v>
      </c>
      <c r="H44" s="42">
        <v>1</v>
      </c>
      <c r="I44" s="19">
        <v>0</v>
      </c>
      <c r="J44" s="135" t="s">
        <v>184</v>
      </c>
      <c r="K44" s="17" t="s">
        <v>186</v>
      </c>
      <c r="L44" s="132">
        <v>42646</v>
      </c>
      <c r="M44" s="90">
        <v>42698</v>
      </c>
      <c r="N44" s="17"/>
      <c r="O44" s="17"/>
      <c r="P44" s="17" t="s">
        <v>36</v>
      </c>
    </row>
    <row r="45" spans="1:17" ht="24.95" customHeight="1" x14ac:dyDescent="0.25">
      <c r="A45" s="17" t="s">
        <v>33</v>
      </c>
      <c r="B45" s="24" t="s">
        <v>202</v>
      </c>
      <c r="C45" s="25" t="s">
        <v>45</v>
      </c>
      <c r="D45" s="17" t="s">
        <v>76</v>
      </c>
      <c r="E45" s="17">
        <v>1</v>
      </c>
      <c r="F45" s="18"/>
      <c r="G45" s="41">
        <v>111857.65999999999</v>
      </c>
      <c r="H45" s="42">
        <v>1</v>
      </c>
      <c r="I45" s="19">
        <v>0</v>
      </c>
      <c r="J45" s="27" t="s">
        <v>3</v>
      </c>
      <c r="K45" s="17" t="s">
        <v>39</v>
      </c>
      <c r="L45" s="91">
        <v>42661</v>
      </c>
      <c r="M45" s="90">
        <v>42721</v>
      </c>
      <c r="N45" s="17"/>
      <c r="O45" s="17"/>
      <c r="P45" s="17" t="s">
        <v>36</v>
      </c>
    </row>
    <row r="46" spans="1:17" ht="41.25" customHeight="1" x14ac:dyDescent="0.25">
      <c r="A46" s="17" t="s">
        <v>33</v>
      </c>
      <c r="B46" s="24" t="s">
        <v>203</v>
      </c>
      <c r="C46" s="43" t="s">
        <v>126</v>
      </c>
      <c r="D46" s="17" t="s">
        <v>38</v>
      </c>
      <c r="E46" s="44">
        <v>9</v>
      </c>
      <c r="F46" s="27"/>
      <c r="G46" s="26">
        <v>27946</v>
      </c>
      <c r="H46" s="19">
        <v>1</v>
      </c>
      <c r="I46" s="19">
        <v>0</v>
      </c>
      <c r="J46" s="27" t="s">
        <v>4</v>
      </c>
      <c r="K46" s="17" t="s">
        <v>39</v>
      </c>
      <c r="L46" s="91">
        <v>42882</v>
      </c>
      <c r="M46" s="91">
        <v>42943</v>
      </c>
      <c r="N46" s="20"/>
      <c r="O46" s="17"/>
      <c r="P46" s="17" t="s">
        <v>36</v>
      </c>
    </row>
    <row r="47" spans="1:17" s="40" customFormat="1" ht="31.5" customHeight="1" x14ac:dyDescent="0.25">
      <c r="A47" s="17" t="s">
        <v>33</v>
      </c>
      <c r="B47" s="24" t="s">
        <v>204</v>
      </c>
      <c r="C47" s="37" t="s">
        <v>220</v>
      </c>
      <c r="D47" s="22" t="s">
        <v>34</v>
      </c>
      <c r="E47" s="22">
        <v>6</v>
      </c>
      <c r="F47" s="34"/>
      <c r="G47" s="45">
        <v>9317.8100000000013</v>
      </c>
      <c r="H47" s="33">
        <v>1</v>
      </c>
      <c r="I47" s="33">
        <v>0</v>
      </c>
      <c r="J47" s="34" t="s">
        <v>187</v>
      </c>
      <c r="K47" s="22" t="s">
        <v>35</v>
      </c>
      <c r="L47" s="91">
        <v>42461</v>
      </c>
      <c r="M47" s="91">
        <v>43189</v>
      </c>
      <c r="N47" s="22"/>
      <c r="O47" s="22"/>
      <c r="P47" s="17" t="s">
        <v>43</v>
      </c>
    </row>
    <row r="48" spans="1:17" s="35" customFormat="1" ht="32.25" customHeight="1" x14ac:dyDescent="0.25">
      <c r="A48" s="17" t="s">
        <v>33</v>
      </c>
      <c r="B48" s="24" t="s">
        <v>205</v>
      </c>
      <c r="C48" s="22" t="s">
        <v>141</v>
      </c>
      <c r="D48" s="22" t="s">
        <v>38</v>
      </c>
      <c r="E48" s="22">
        <v>1</v>
      </c>
      <c r="F48" s="125" t="s">
        <v>190</v>
      </c>
      <c r="G48" s="46">
        <v>40585.319999999992</v>
      </c>
      <c r="H48" s="39">
        <v>1</v>
      </c>
      <c r="I48" s="39">
        <v>0</v>
      </c>
      <c r="J48" s="34" t="s">
        <v>5</v>
      </c>
      <c r="K48" s="22" t="s">
        <v>39</v>
      </c>
      <c r="L48" s="91">
        <v>42619</v>
      </c>
      <c r="M48" s="91">
        <v>42648</v>
      </c>
      <c r="N48" s="47"/>
      <c r="O48" s="22"/>
      <c r="P48" s="22" t="s">
        <v>36</v>
      </c>
      <c r="Q48" s="40"/>
    </row>
    <row r="49" spans="1:17" s="35" customFormat="1" ht="45.75" customHeight="1" x14ac:dyDescent="0.25">
      <c r="A49" s="17" t="s">
        <v>33</v>
      </c>
      <c r="B49" s="24" t="s">
        <v>206</v>
      </c>
      <c r="C49" s="22" t="s">
        <v>212</v>
      </c>
      <c r="D49" s="17" t="s">
        <v>42</v>
      </c>
      <c r="E49" s="22">
        <v>7</v>
      </c>
      <c r="F49" s="97" t="s">
        <v>157</v>
      </c>
      <c r="G49" s="46">
        <v>130553.74000000005</v>
      </c>
      <c r="H49" s="39">
        <v>1</v>
      </c>
      <c r="I49" s="39">
        <v>0</v>
      </c>
      <c r="J49" s="77" t="s">
        <v>210</v>
      </c>
      <c r="K49" s="22" t="s">
        <v>39</v>
      </c>
      <c r="L49" s="91" t="s">
        <v>158</v>
      </c>
      <c r="M49" s="91" t="s">
        <v>159</v>
      </c>
      <c r="N49" s="47"/>
      <c r="O49" s="22"/>
      <c r="P49" s="17" t="s">
        <v>43</v>
      </c>
      <c r="Q49" s="48"/>
    </row>
    <row r="50" spans="1:17" ht="30" customHeight="1" x14ac:dyDescent="0.25">
      <c r="A50" s="17" t="s">
        <v>33</v>
      </c>
      <c r="B50" s="24" t="s">
        <v>207</v>
      </c>
      <c r="C50" s="25" t="s">
        <v>118</v>
      </c>
      <c r="D50" s="17" t="s">
        <v>42</v>
      </c>
      <c r="E50" s="17">
        <v>2</v>
      </c>
      <c r="F50" s="18" t="s">
        <v>221</v>
      </c>
      <c r="G50" s="41">
        <v>46982.42</v>
      </c>
      <c r="H50" s="19">
        <v>1</v>
      </c>
      <c r="I50" s="19">
        <v>0</v>
      </c>
      <c r="J50" s="69" t="s">
        <v>7</v>
      </c>
      <c r="K50" s="17" t="s">
        <v>39</v>
      </c>
      <c r="L50" s="91" t="s">
        <v>160</v>
      </c>
      <c r="M50" s="91" t="s">
        <v>161</v>
      </c>
      <c r="N50" s="17"/>
      <c r="O50" s="17"/>
      <c r="P50" s="17" t="s">
        <v>36</v>
      </c>
    </row>
    <row r="51" spans="1:17" s="40" customFormat="1" ht="24.95" customHeight="1" x14ac:dyDescent="0.25">
      <c r="A51" s="17" t="s">
        <v>33</v>
      </c>
      <c r="B51" s="24" t="s">
        <v>208</v>
      </c>
      <c r="C51" s="37" t="s">
        <v>214</v>
      </c>
      <c r="D51" s="22" t="s">
        <v>42</v>
      </c>
      <c r="E51" s="22">
        <v>1</v>
      </c>
      <c r="F51" s="45"/>
      <c r="G51" s="41">
        <v>23468</v>
      </c>
      <c r="H51" s="33">
        <v>1</v>
      </c>
      <c r="I51" s="19">
        <v>0</v>
      </c>
      <c r="J51" s="77" t="s">
        <v>8</v>
      </c>
      <c r="K51" s="17" t="s">
        <v>39</v>
      </c>
      <c r="L51" s="90">
        <v>42650</v>
      </c>
      <c r="M51" s="90">
        <v>42704</v>
      </c>
      <c r="N51" s="22"/>
      <c r="O51" s="22"/>
      <c r="P51" s="17" t="s">
        <v>36</v>
      </c>
    </row>
    <row r="52" spans="1:17" s="35" customFormat="1" ht="24.95" customHeight="1" x14ac:dyDescent="0.25">
      <c r="A52" s="48"/>
      <c r="B52" s="70"/>
      <c r="C52" s="48"/>
      <c r="D52" s="48"/>
      <c r="E52" s="48"/>
      <c r="F52" s="70"/>
      <c r="G52" s="72">
        <f>SUM(G34:G51)</f>
        <v>3034414.706613014</v>
      </c>
      <c r="H52" s="73"/>
      <c r="I52" s="73"/>
      <c r="J52" s="88"/>
      <c r="K52" s="48"/>
      <c r="L52" s="71"/>
      <c r="M52" s="71"/>
      <c r="N52" s="74"/>
      <c r="O52" s="48"/>
      <c r="P52" s="48"/>
      <c r="Q52" s="48"/>
    </row>
    <row r="53" spans="1:17" ht="24.95" customHeight="1" x14ac:dyDescent="0.25">
      <c r="A53" s="165" t="s">
        <v>95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7" ht="24.95" customHeight="1" x14ac:dyDescent="0.25">
      <c r="A54" s="157" t="s">
        <v>31</v>
      </c>
      <c r="B54" s="157" t="s">
        <v>15</v>
      </c>
      <c r="C54" s="157" t="s">
        <v>46</v>
      </c>
      <c r="D54" s="157" t="s">
        <v>32</v>
      </c>
      <c r="E54" s="157" t="s">
        <v>18</v>
      </c>
      <c r="F54" s="163" t="s">
        <v>19</v>
      </c>
      <c r="G54" s="163"/>
      <c r="H54" s="163"/>
      <c r="I54" s="164" t="s">
        <v>47</v>
      </c>
      <c r="J54" s="157" t="s">
        <v>20</v>
      </c>
      <c r="K54" s="157" t="s">
        <v>21</v>
      </c>
      <c r="L54" s="157" t="s">
        <v>22</v>
      </c>
      <c r="M54" s="157"/>
      <c r="N54" s="157" t="s">
        <v>23</v>
      </c>
      <c r="O54" s="157" t="s">
        <v>24</v>
      </c>
      <c r="P54" s="157" t="s">
        <v>25</v>
      </c>
    </row>
    <row r="55" spans="1:17" ht="24.95" customHeight="1" x14ac:dyDescent="0.25">
      <c r="A55" s="157"/>
      <c r="B55" s="157"/>
      <c r="C55" s="157"/>
      <c r="D55" s="157"/>
      <c r="E55" s="157"/>
      <c r="F55" s="95" t="s">
        <v>26</v>
      </c>
      <c r="G55" s="93" t="s">
        <v>27</v>
      </c>
      <c r="H55" s="94" t="s">
        <v>28</v>
      </c>
      <c r="I55" s="164"/>
      <c r="J55" s="157"/>
      <c r="K55" s="157"/>
      <c r="L55" s="95" t="s">
        <v>48</v>
      </c>
      <c r="M55" s="95" t="s">
        <v>49</v>
      </c>
      <c r="N55" s="157"/>
      <c r="O55" s="157"/>
      <c r="P55" s="157"/>
    </row>
    <row r="56" spans="1:17" s="14" customFormat="1" ht="30.75" customHeight="1" x14ac:dyDescent="0.25">
      <c r="A56" s="17" t="s">
        <v>33</v>
      </c>
      <c r="B56" s="138" t="s">
        <v>112</v>
      </c>
      <c r="C56" s="43" t="s">
        <v>229</v>
      </c>
      <c r="D56" s="17" t="s">
        <v>38</v>
      </c>
      <c r="E56" s="17"/>
      <c r="F56" s="18">
        <v>22476.51</v>
      </c>
      <c r="G56" s="49">
        <v>1</v>
      </c>
      <c r="H56" s="19">
        <v>0</v>
      </c>
      <c r="I56" s="69">
        <v>1</v>
      </c>
      <c r="J56" s="27" t="s">
        <v>9</v>
      </c>
      <c r="K56" s="17" t="s">
        <v>39</v>
      </c>
      <c r="L56" s="132">
        <v>42804</v>
      </c>
      <c r="M56" s="132">
        <v>42887</v>
      </c>
      <c r="N56" s="17"/>
      <c r="O56" s="17"/>
      <c r="P56" s="17" t="s">
        <v>36</v>
      </c>
    </row>
    <row r="57" spans="1:17" s="14" customFormat="1" ht="30.75" customHeight="1" x14ac:dyDescent="0.25">
      <c r="A57" s="17" t="s">
        <v>33</v>
      </c>
      <c r="B57" s="138" t="s">
        <v>114</v>
      </c>
      <c r="C57" s="43" t="s">
        <v>228</v>
      </c>
      <c r="D57" s="17" t="s">
        <v>38</v>
      </c>
      <c r="E57" s="17"/>
      <c r="F57" s="18">
        <v>88538.579999999987</v>
      </c>
      <c r="G57" s="49">
        <v>1</v>
      </c>
      <c r="H57" s="19">
        <v>0</v>
      </c>
      <c r="I57" s="69">
        <v>4</v>
      </c>
      <c r="J57" s="68" t="s">
        <v>188</v>
      </c>
      <c r="K57" s="17" t="s">
        <v>39</v>
      </c>
      <c r="L57" s="132">
        <v>43061</v>
      </c>
      <c r="M57" s="132">
        <v>42753</v>
      </c>
      <c r="N57" s="17"/>
      <c r="O57" s="17"/>
      <c r="P57" s="17" t="s">
        <v>36</v>
      </c>
    </row>
    <row r="58" spans="1:17" s="40" customFormat="1" ht="38.25" customHeight="1" x14ac:dyDescent="0.25">
      <c r="A58" s="22" t="s">
        <v>44</v>
      </c>
      <c r="B58" s="138" t="s">
        <v>116</v>
      </c>
      <c r="C58" s="37" t="s">
        <v>125</v>
      </c>
      <c r="D58" s="22" t="s">
        <v>77</v>
      </c>
      <c r="E58" s="22"/>
      <c r="F58" s="136">
        <v>1150</v>
      </c>
      <c r="G58" s="49">
        <v>1</v>
      </c>
      <c r="H58" s="19">
        <v>0</v>
      </c>
      <c r="I58" s="69">
        <v>1</v>
      </c>
      <c r="J58" s="137" t="s">
        <v>184</v>
      </c>
      <c r="K58" s="22" t="s">
        <v>52</v>
      </c>
      <c r="L58" s="90">
        <v>42938</v>
      </c>
      <c r="M58" s="90">
        <v>42938</v>
      </c>
      <c r="N58" s="22"/>
      <c r="O58" s="22"/>
      <c r="P58" s="17" t="s">
        <v>50</v>
      </c>
    </row>
    <row r="59" spans="1:17" s="40" customFormat="1" ht="31.5" customHeight="1" x14ac:dyDescent="0.25">
      <c r="A59" s="22" t="s">
        <v>33</v>
      </c>
      <c r="B59" s="138" t="s">
        <v>117</v>
      </c>
      <c r="C59" s="37" t="s">
        <v>211</v>
      </c>
      <c r="D59" s="22" t="s">
        <v>38</v>
      </c>
      <c r="E59" s="98" t="s">
        <v>162</v>
      </c>
      <c r="F59" s="45">
        <v>85311.777949638432</v>
      </c>
      <c r="G59" s="75">
        <v>1</v>
      </c>
      <c r="H59" s="33">
        <v>0</v>
      </c>
      <c r="I59" s="69">
        <v>1</v>
      </c>
      <c r="J59" s="84" t="s">
        <v>0</v>
      </c>
      <c r="K59" s="22" t="s">
        <v>39</v>
      </c>
      <c r="L59" s="90">
        <v>42321</v>
      </c>
      <c r="M59" s="90">
        <v>42402</v>
      </c>
      <c r="N59" s="22"/>
      <c r="O59" s="34" t="s">
        <v>163</v>
      </c>
      <c r="P59" s="17" t="s">
        <v>50</v>
      </c>
    </row>
    <row r="60" spans="1:17" s="40" customFormat="1" ht="45.75" customHeight="1" x14ac:dyDescent="0.25">
      <c r="A60" s="17" t="s">
        <v>33</v>
      </c>
      <c r="B60" s="138" t="s">
        <v>134</v>
      </c>
      <c r="C60" s="139" t="s">
        <v>227</v>
      </c>
      <c r="D60" s="22" t="s">
        <v>77</v>
      </c>
      <c r="E60" s="22"/>
      <c r="F60" s="32">
        <v>30000</v>
      </c>
      <c r="G60" s="76">
        <v>1</v>
      </c>
      <c r="H60" s="33">
        <v>0</v>
      </c>
      <c r="I60" s="69">
        <v>1</v>
      </c>
      <c r="J60" s="36" t="s">
        <v>0</v>
      </c>
      <c r="K60" s="22" t="s">
        <v>39</v>
      </c>
      <c r="L60" s="132">
        <v>42705</v>
      </c>
      <c r="M60" s="132">
        <v>42739</v>
      </c>
      <c r="N60" s="22"/>
      <c r="O60" s="22"/>
      <c r="P60" s="22" t="s">
        <v>36</v>
      </c>
    </row>
    <row r="61" spans="1:17" s="14" customFormat="1" ht="32.25" customHeight="1" x14ac:dyDescent="0.25">
      <c r="A61" s="17" t="s">
        <v>33</v>
      </c>
      <c r="B61" s="138" t="s">
        <v>152</v>
      </c>
      <c r="C61" s="43" t="s">
        <v>209</v>
      </c>
      <c r="D61" s="17" t="s">
        <v>77</v>
      </c>
      <c r="E61" s="17"/>
      <c r="F61" s="18">
        <v>35500</v>
      </c>
      <c r="G61" s="76">
        <v>1</v>
      </c>
      <c r="H61" s="19">
        <v>0</v>
      </c>
      <c r="I61" s="69">
        <v>1</v>
      </c>
      <c r="J61" s="135" t="s">
        <v>222</v>
      </c>
      <c r="K61" s="17" t="s">
        <v>35</v>
      </c>
      <c r="L61" s="132">
        <v>42573</v>
      </c>
      <c r="M61" s="132">
        <v>42587</v>
      </c>
      <c r="N61" s="17"/>
      <c r="O61" s="17"/>
      <c r="P61" s="17" t="s">
        <v>36</v>
      </c>
    </row>
    <row r="62" spans="1:17" ht="24.95" customHeight="1" x14ac:dyDescent="0.25">
      <c r="F62" s="66">
        <f>SUM(F56:F61)</f>
        <v>262976.8679496384</v>
      </c>
    </row>
    <row r="63" spans="1:17" ht="24.95" customHeight="1" x14ac:dyDescent="0.25">
      <c r="A63" s="165" t="s">
        <v>96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</row>
    <row r="64" spans="1:17" ht="24.95" customHeight="1" x14ac:dyDescent="0.25">
      <c r="A64" s="157" t="s">
        <v>31</v>
      </c>
      <c r="B64" s="157" t="s">
        <v>15</v>
      </c>
      <c r="C64" s="157" t="s">
        <v>16</v>
      </c>
      <c r="D64" s="157" t="s">
        <v>32</v>
      </c>
      <c r="E64" s="165"/>
      <c r="F64" s="165"/>
      <c r="G64" s="163" t="s">
        <v>19</v>
      </c>
      <c r="H64" s="163"/>
      <c r="I64" s="163"/>
      <c r="J64" s="157" t="s">
        <v>20</v>
      </c>
      <c r="K64" s="157" t="s">
        <v>21</v>
      </c>
      <c r="L64" s="157" t="s">
        <v>22</v>
      </c>
      <c r="M64" s="157"/>
      <c r="N64" s="157" t="s">
        <v>23</v>
      </c>
      <c r="O64" s="157" t="s">
        <v>24</v>
      </c>
      <c r="P64" s="157" t="s">
        <v>25</v>
      </c>
    </row>
    <row r="65" spans="1:19" ht="24.95" customHeight="1" x14ac:dyDescent="0.25">
      <c r="A65" s="157"/>
      <c r="B65" s="157"/>
      <c r="C65" s="157"/>
      <c r="D65" s="157"/>
      <c r="E65" s="96" t="s">
        <v>18</v>
      </c>
      <c r="F65" s="96"/>
      <c r="G65" s="95" t="s">
        <v>26</v>
      </c>
      <c r="H65" s="93" t="s">
        <v>27</v>
      </c>
      <c r="I65" s="94" t="s">
        <v>28</v>
      </c>
      <c r="J65" s="157"/>
      <c r="K65" s="157"/>
      <c r="L65" s="95" t="s">
        <v>51</v>
      </c>
      <c r="M65" s="95" t="s">
        <v>30</v>
      </c>
      <c r="N65" s="157"/>
      <c r="O65" s="157"/>
      <c r="P65" s="157"/>
    </row>
    <row r="66" spans="1:19" ht="36.75" customHeight="1" x14ac:dyDescent="0.25">
      <c r="A66" s="17" t="s">
        <v>33</v>
      </c>
      <c r="B66" s="85" t="s">
        <v>123</v>
      </c>
      <c r="C66" s="17" t="s">
        <v>213</v>
      </c>
      <c r="D66" s="17" t="s">
        <v>34</v>
      </c>
      <c r="E66" s="17"/>
      <c r="F66" s="17"/>
      <c r="G66" s="50">
        <v>34990.478844079596</v>
      </c>
      <c r="H66" s="19">
        <v>1</v>
      </c>
      <c r="I66" s="83">
        <v>0</v>
      </c>
      <c r="J66" s="27" t="s">
        <v>189</v>
      </c>
      <c r="K66" s="17" t="s">
        <v>52</v>
      </c>
      <c r="L66" s="91">
        <v>42260</v>
      </c>
      <c r="M66" s="91">
        <v>42691</v>
      </c>
      <c r="N66" s="17"/>
      <c r="O66" s="17"/>
      <c r="P66" s="17" t="s">
        <v>43</v>
      </c>
    </row>
    <row r="67" spans="1:19" ht="34.5" customHeight="1" x14ac:dyDescent="0.25">
      <c r="A67" s="17" t="s">
        <v>33</v>
      </c>
      <c r="B67" s="85" t="s">
        <v>124</v>
      </c>
      <c r="C67" s="17" t="s">
        <v>224</v>
      </c>
      <c r="D67" s="17" t="s">
        <v>34</v>
      </c>
      <c r="E67" s="17"/>
      <c r="F67" s="17"/>
      <c r="G67" s="50">
        <v>93515</v>
      </c>
      <c r="H67" s="19">
        <v>1</v>
      </c>
      <c r="I67" s="83">
        <v>0</v>
      </c>
      <c r="J67" s="68" t="s">
        <v>223</v>
      </c>
      <c r="K67" s="17" t="s">
        <v>39</v>
      </c>
      <c r="L67" s="91">
        <v>42649</v>
      </c>
      <c r="M67" s="91">
        <v>42684</v>
      </c>
      <c r="N67" s="17"/>
      <c r="O67" s="17"/>
      <c r="P67" s="17" t="s">
        <v>36</v>
      </c>
    </row>
    <row r="68" spans="1:19" ht="24.95" customHeight="1" thickBot="1" x14ac:dyDescent="0.3">
      <c r="A68" s="10"/>
      <c r="B68" s="52"/>
      <c r="C68" s="10"/>
      <c r="D68" s="10"/>
      <c r="E68" s="53"/>
      <c r="F68" s="53"/>
      <c r="G68" s="15">
        <f>SUM(G66:G67)</f>
        <v>128505.4788440796</v>
      </c>
      <c r="H68" s="134"/>
      <c r="I68" s="54"/>
      <c r="J68" s="87"/>
      <c r="K68" s="10"/>
      <c r="L68" s="10"/>
      <c r="M68" s="10"/>
      <c r="N68" s="10"/>
      <c r="O68" s="10"/>
      <c r="P68" s="10"/>
    </row>
    <row r="69" spans="1:19" ht="24.95" customHeight="1" x14ac:dyDescent="0.25">
      <c r="A69" s="159" t="s">
        <v>97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1"/>
    </row>
    <row r="70" spans="1:19" ht="24.95" customHeight="1" x14ac:dyDescent="0.25">
      <c r="A70" s="162" t="s">
        <v>31</v>
      </c>
      <c r="B70" s="157" t="s">
        <v>15</v>
      </c>
      <c r="C70" s="157" t="s">
        <v>46</v>
      </c>
      <c r="D70" s="157" t="s">
        <v>32</v>
      </c>
      <c r="E70" s="157" t="s">
        <v>18</v>
      </c>
      <c r="F70" s="163" t="s">
        <v>19</v>
      </c>
      <c r="G70" s="163"/>
      <c r="H70" s="163"/>
      <c r="I70" s="164" t="s">
        <v>47</v>
      </c>
      <c r="J70" s="157" t="s">
        <v>20</v>
      </c>
      <c r="K70" s="157" t="s">
        <v>21</v>
      </c>
      <c r="L70" s="157" t="s">
        <v>22</v>
      </c>
      <c r="M70" s="157"/>
      <c r="N70" s="157" t="s">
        <v>23</v>
      </c>
      <c r="O70" s="157" t="s">
        <v>24</v>
      </c>
      <c r="P70" s="158" t="s">
        <v>25</v>
      </c>
    </row>
    <row r="71" spans="1:19" ht="24.95" customHeight="1" x14ac:dyDescent="0.25">
      <c r="A71" s="162"/>
      <c r="B71" s="157"/>
      <c r="C71" s="157"/>
      <c r="D71" s="157"/>
      <c r="E71" s="157"/>
      <c r="F71" s="128" t="s">
        <v>26</v>
      </c>
      <c r="G71" s="93" t="s">
        <v>27</v>
      </c>
      <c r="H71" s="130" t="s">
        <v>28</v>
      </c>
      <c r="I71" s="164"/>
      <c r="J71" s="157"/>
      <c r="K71" s="157"/>
      <c r="L71" s="128" t="s">
        <v>48</v>
      </c>
      <c r="M71" s="128" t="s">
        <v>49</v>
      </c>
      <c r="N71" s="157"/>
      <c r="O71" s="157"/>
      <c r="P71" s="158"/>
    </row>
    <row r="72" spans="1:19" ht="24.95" customHeight="1" x14ac:dyDescent="0.25">
      <c r="A72" s="16" t="s">
        <v>33</v>
      </c>
      <c r="B72" s="27" t="s">
        <v>127</v>
      </c>
      <c r="C72" s="17" t="s">
        <v>53</v>
      </c>
      <c r="D72" s="17" t="s">
        <v>78</v>
      </c>
      <c r="E72" s="17"/>
      <c r="F72" s="18">
        <v>153693.45117352525</v>
      </c>
      <c r="G72" s="42">
        <v>1</v>
      </c>
      <c r="H72" s="19">
        <v>0</v>
      </c>
      <c r="I72" s="26"/>
      <c r="J72" s="27" t="s">
        <v>145</v>
      </c>
      <c r="K72" s="17" t="s">
        <v>39</v>
      </c>
      <c r="L72" s="20"/>
      <c r="M72" s="129">
        <v>42102</v>
      </c>
      <c r="N72" s="17"/>
      <c r="O72" s="17" t="s">
        <v>54</v>
      </c>
      <c r="P72" s="21" t="s">
        <v>50</v>
      </c>
      <c r="R72" s="55"/>
      <c r="S72" s="56"/>
    </row>
    <row r="73" spans="1:19" ht="24.95" customHeight="1" x14ac:dyDescent="0.25">
      <c r="A73" s="16" t="s">
        <v>33</v>
      </c>
      <c r="B73" s="27" t="s">
        <v>128</v>
      </c>
      <c r="C73" s="25" t="s">
        <v>55</v>
      </c>
      <c r="D73" s="17" t="s">
        <v>78</v>
      </c>
      <c r="E73" s="17"/>
      <c r="F73" s="18">
        <v>592149.38659386721</v>
      </c>
      <c r="G73" s="42">
        <v>1</v>
      </c>
      <c r="H73" s="19">
        <v>0</v>
      </c>
      <c r="I73" s="26"/>
      <c r="J73" s="27" t="s">
        <v>146</v>
      </c>
      <c r="K73" s="17" t="s">
        <v>39</v>
      </c>
      <c r="L73" s="20"/>
      <c r="M73" s="129">
        <v>42102</v>
      </c>
      <c r="N73" s="17"/>
      <c r="O73" s="17" t="s">
        <v>56</v>
      </c>
      <c r="P73" s="21" t="s">
        <v>50</v>
      </c>
      <c r="R73" s="55"/>
      <c r="S73" s="56"/>
    </row>
    <row r="74" spans="1:19" ht="24.95" customHeight="1" x14ac:dyDescent="0.25">
      <c r="A74" s="16" t="s">
        <v>33</v>
      </c>
      <c r="B74" s="57" t="s">
        <v>129</v>
      </c>
      <c r="C74" s="25" t="s">
        <v>57</v>
      </c>
      <c r="D74" s="17" t="s">
        <v>78</v>
      </c>
      <c r="E74" s="17"/>
      <c r="F74" s="18">
        <v>68715.740303030296</v>
      </c>
      <c r="G74" s="42">
        <v>1</v>
      </c>
      <c r="H74" s="19">
        <v>0</v>
      </c>
      <c r="I74" s="26"/>
      <c r="J74" s="27" t="s">
        <v>147</v>
      </c>
      <c r="K74" s="17" t="s">
        <v>39</v>
      </c>
      <c r="L74" s="20"/>
      <c r="M74" s="129">
        <v>42102</v>
      </c>
      <c r="N74" s="17"/>
      <c r="O74" s="17" t="s">
        <v>58</v>
      </c>
      <c r="P74" s="21" t="s">
        <v>50</v>
      </c>
      <c r="R74" s="55"/>
      <c r="S74" s="56"/>
    </row>
    <row r="75" spans="1:19" ht="24.95" customHeight="1" thickBot="1" x14ac:dyDescent="0.3">
      <c r="A75" s="7" t="s">
        <v>33</v>
      </c>
      <c r="B75" s="131" t="s">
        <v>130</v>
      </c>
      <c r="C75" s="58" t="s">
        <v>59</v>
      </c>
      <c r="D75" s="8" t="s">
        <v>78</v>
      </c>
      <c r="E75" s="8"/>
      <c r="F75" s="67">
        <v>286980</v>
      </c>
      <c r="G75" s="60">
        <v>1</v>
      </c>
      <c r="H75" s="13">
        <v>0</v>
      </c>
      <c r="I75" s="59"/>
      <c r="J75" s="131" t="s">
        <v>6</v>
      </c>
      <c r="K75" s="8" t="s">
        <v>39</v>
      </c>
      <c r="L75" s="51"/>
      <c r="M75" s="133">
        <v>42102</v>
      </c>
      <c r="N75" s="8"/>
      <c r="O75" s="8" t="s">
        <v>58</v>
      </c>
      <c r="P75" s="9" t="s">
        <v>50</v>
      </c>
      <c r="R75" s="55"/>
      <c r="S75" s="3"/>
    </row>
    <row r="76" spans="1:19" ht="24.95" customHeight="1" thickBot="1" x14ac:dyDescent="0.3">
      <c r="E76" s="61" t="s">
        <v>60</v>
      </c>
      <c r="F76" s="66">
        <f>SUM(F72:F75)</f>
        <v>1101538.5780704226</v>
      </c>
      <c r="G76" s="55"/>
      <c r="H76" s="62"/>
    </row>
    <row r="77" spans="1:19" ht="24.95" customHeight="1" x14ac:dyDescent="0.25">
      <c r="A77" s="159" t="s">
        <v>98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1"/>
    </row>
    <row r="78" spans="1:19" ht="24.95" customHeight="1" x14ac:dyDescent="0.25">
      <c r="A78" s="162" t="s">
        <v>31</v>
      </c>
      <c r="B78" s="157" t="s">
        <v>61</v>
      </c>
      <c r="C78" s="157" t="s">
        <v>16</v>
      </c>
      <c r="D78" s="157"/>
      <c r="E78" s="157" t="s">
        <v>18</v>
      </c>
      <c r="F78" s="157"/>
      <c r="G78" s="163" t="s">
        <v>19</v>
      </c>
      <c r="H78" s="163"/>
      <c r="I78" s="163"/>
      <c r="J78" s="157" t="s">
        <v>20</v>
      </c>
      <c r="K78" s="157" t="s">
        <v>21</v>
      </c>
      <c r="L78" s="157" t="s">
        <v>22</v>
      </c>
      <c r="M78" s="157"/>
      <c r="N78" s="157" t="s">
        <v>62</v>
      </c>
      <c r="O78" s="157" t="s">
        <v>24</v>
      </c>
      <c r="P78" s="158" t="s">
        <v>25</v>
      </c>
    </row>
    <row r="79" spans="1:19" ht="65.25" customHeight="1" x14ac:dyDescent="0.25">
      <c r="A79" s="162"/>
      <c r="B79" s="157"/>
      <c r="C79" s="157"/>
      <c r="D79" s="157"/>
      <c r="E79" s="157"/>
      <c r="F79" s="157"/>
      <c r="G79" s="95" t="s">
        <v>26</v>
      </c>
      <c r="H79" s="95" t="s">
        <v>27</v>
      </c>
      <c r="I79" s="93" t="s">
        <v>28</v>
      </c>
      <c r="J79" s="157"/>
      <c r="K79" s="157"/>
      <c r="L79" s="95" t="s">
        <v>63</v>
      </c>
      <c r="M79" s="95" t="s">
        <v>64</v>
      </c>
      <c r="N79" s="157"/>
      <c r="O79" s="157"/>
      <c r="P79" s="158"/>
    </row>
    <row r="80" spans="1:19" ht="70.5" customHeight="1" thickBot="1" x14ac:dyDescent="0.3">
      <c r="A80" s="7" t="s">
        <v>99</v>
      </c>
      <c r="B80" s="92" t="s">
        <v>100</v>
      </c>
      <c r="C80" s="8" t="s">
        <v>65</v>
      </c>
      <c r="D80" s="8" t="s">
        <v>66</v>
      </c>
      <c r="E80" s="144"/>
      <c r="F80" s="144"/>
      <c r="G80" s="126">
        <v>1110275.0037489182</v>
      </c>
      <c r="H80" s="13">
        <v>1</v>
      </c>
      <c r="I80" s="13">
        <v>0</v>
      </c>
      <c r="J80" s="92" t="s">
        <v>185</v>
      </c>
      <c r="K80" s="8" t="s">
        <v>39</v>
      </c>
      <c r="L80" s="51"/>
      <c r="M80" s="51"/>
      <c r="N80" s="8"/>
      <c r="O80" s="8"/>
      <c r="P80" s="9" t="s">
        <v>36</v>
      </c>
    </row>
    <row r="81" spans="1:7" ht="24.95" customHeight="1" x14ac:dyDescent="0.25">
      <c r="G81" s="15">
        <f>SUM(G80)</f>
        <v>1110275.0037489182</v>
      </c>
    </row>
    <row r="82" spans="1:7" ht="24.95" customHeight="1" x14ac:dyDescent="0.25">
      <c r="E82" s="140"/>
    </row>
    <row r="84" spans="1:7" ht="24.95" customHeight="1" x14ac:dyDescent="0.25">
      <c r="A84" s="145" t="s">
        <v>67</v>
      </c>
      <c r="B84" s="63" t="s">
        <v>68</v>
      </c>
    </row>
    <row r="85" spans="1:7" ht="24.95" customHeight="1" x14ac:dyDescent="0.25">
      <c r="A85" s="146"/>
      <c r="B85" s="63" t="s">
        <v>35</v>
      </c>
    </row>
    <row r="86" spans="1:7" ht="24.95" customHeight="1" x14ac:dyDescent="0.25">
      <c r="A86" s="147"/>
      <c r="B86" s="64" t="s">
        <v>39</v>
      </c>
    </row>
    <row r="88" spans="1:7" ht="24.95" customHeight="1" x14ac:dyDescent="0.25">
      <c r="A88" s="148" t="s">
        <v>25</v>
      </c>
      <c r="B88" s="63" t="s">
        <v>36</v>
      </c>
    </row>
    <row r="89" spans="1:7" ht="24.95" customHeight="1" x14ac:dyDescent="0.25">
      <c r="A89" s="149"/>
      <c r="B89" s="63" t="s">
        <v>43</v>
      </c>
    </row>
    <row r="90" spans="1:7" ht="24.95" customHeight="1" x14ac:dyDescent="0.25">
      <c r="A90" s="149"/>
      <c r="B90" s="63" t="s">
        <v>69</v>
      </c>
    </row>
    <row r="91" spans="1:7" ht="24.95" customHeight="1" x14ac:dyDescent="0.25">
      <c r="A91" s="149"/>
      <c r="B91" s="63" t="s">
        <v>70</v>
      </c>
    </row>
    <row r="92" spans="1:7" ht="24.95" customHeight="1" x14ac:dyDescent="0.25">
      <c r="A92" s="149"/>
      <c r="B92" s="63" t="s">
        <v>71</v>
      </c>
    </row>
    <row r="93" spans="1:7" ht="24.95" customHeight="1" x14ac:dyDescent="0.25">
      <c r="A93" s="149"/>
      <c r="B93" s="63" t="s">
        <v>72</v>
      </c>
    </row>
    <row r="94" spans="1:7" ht="24.95" customHeight="1" x14ac:dyDescent="0.25">
      <c r="A94" s="149"/>
      <c r="B94" s="63" t="s">
        <v>50</v>
      </c>
    </row>
    <row r="95" spans="1:7" ht="24.95" customHeight="1" x14ac:dyDescent="0.25">
      <c r="A95" s="150"/>
      <c r="B95" s="63" t="s">
        <v>73</v>
      </c>
    </row>
    <row r="97" spans="1:3" ht="24.95" customHeight="1" x14ac:dyDescent="0.25">
      <c r="A97" s="151" t="s">
        <v>74</v>
      </c>
      <c r="B97" s="152" t="s">
        <v>75</v>
      </c>
      <c r="C97" s="63" t="s">
        <v>42</v>
      </c>
    </row>
    <row r="98" spans="1:3" ht="24.95" customHeight="1" x14ac:dyDescent="0.25">
      <c r="A98" s="151"/>
      <c r="B98" s="152"/>
      <c r="C98" s="63" t="s">
        <v>76</v>
      </c>
    </row>
    <row r="99" spans="1:3" ht="24.95" customHeight="1" x14ac:dyDescent="0.25">
      <c r="A99" s="151"/>
      <c r="B99" s="152"/>
      <c r="C99" s="63" t="s">
        <v>77</v>
      </c>
    </row>
    <row r="100" spans="1:3" ht="24.95" customHeight="1" x14ac:dyDescent="0.25">
      <c r="A100" s="151"/>
      <c r="B100" s="152"/>
      <c r="C100" s="63" t="s">
        <v>78</v>
      </c>
    </row>
    <row r="101" spans="1:3" ht="24.95" customHeight="1" x14ac:dyDescent="0.25">
      <c r="A101" s="151"/>
      <c r="B101" s="152"/>
      <c r="C101" s="63" t="s">
        <v>68</v>
      </c>
    </row>
    <row r="102" spans="1:3" ht="24.95" customHeight="1" x14ac:dyDescent="0.25">
      <c r="A102" s="151"/>
      <c r="B102" s="152"/>
      <c r="C102" s="63" t="s">
        <v>79</v>
      </c>
    </row>
    <row r="103" spans="1:3" ht="24.95" customHeight="1" x14ac:dyDescent="0.25">
      <c r="A103" s="151"/>
      <c r="B103" s="152"/>
      <c r="C103" s="63" t="s">
        <v>80</v>
      </c>
    </row>
    <row r="104" spans="1:3" ht="24.95" customHeight="1" x14ac:dyDescent="0.25">
      <c r="A104" s="151"/>
      <c r="B104" s="153" t="s">
        <v>81</v>
      </c>
      <c r="C104" s="63" t="s">
        <v>82</v>
      </c>
    </row>
    <row r="105" spans="1:3" ht="24.95" customHeight="1" x14ac:dyDescent="0.25">
      <c r="A105" s="151"/>
      <c r="B105" s="153"/>
      <c r="C105" s="63" t="s">
        <v>66</v>
      </c>
    </row>
    <row r="106" spans="1:3" ht="24.95" customHeight="1" x14ac:dyDescent="0.25">
      <c r="A106" s="151"/>
      <c r="B106" s="153"/>
      <c r="C106" s="63" t="s">
        <v>34</v>
      </c>
    </row>
    <row r="107" spans="1:3" ht="24.95" customHeight="1" x14ac:dyDescent="0.25">
      <c r="A107" s="151"/>
      <c r="B107" s="153"/>
      <c r="C107" s="63" t="s">
        <v>78</v>
      </c>
    </row>
    <row r="108" spans="1:3" ht="24.95" customHeight="1" x14ac:dyDescent="0.25">
      <c r="A108" s="151"/>
      <c r="B108" s="153"/>
      <c r="C108" s="63" t="s">
        <v>68</v>
      </c>
    </row>
    <row r="109" spans="1:3" ht="24.95" customHeight="1" x14ac:dyDescent="0.25">
      <c r="A109" s="151"/>
      <c r="B109" s="153"/>
      <c r="C109" s="63" t="s">
        <v>83</v>
      </c>
    </row>
    <row r="110" spans="1:3" ht="24.95" customHeight="1" x14ac:dyDescent="0.25">
      <c r="A110" s="151"/>
      <c r="B110" s="153"/>
      <c r="C110" s="63" t="s">
        <v>84</v>
      </c>
    </row>
    <row r="111" spans="1:3" ht="24.95" customHeight="1" x14ac:dyDescent="0.25">
      <c r="A111" s="151"/>
      <c r="B111" s="153"/>
      <c r="C111" s="63" t="s">
        <v>85</v>
      </c>
    </row>
    <row r="112" spans="1:3" ht="24.95" customHeight="1" x14ac:dyDescent="0.25">
      <c r="A112" s="151"/>
      <c r="B112" s="153"/>
      <c r="C112" s="63" t="s">
        <v>86</v>
      </c>
    </row>
    <row r="113" spans="1:4" ht="24.95" customHeight="1" x14ac:dyDescent="0.25">
      <c r="A113" s="151"/>
      <c r="B113" s="153"/>
      <c r="C113" s="63" t="s">
        <v>87</v>
      </c>
    </row>
    <row r="114" spans="1:4" ht="24.95" customHeight="1" x14ac:dyDescent="0.25">
      <c r="A114" s="151"/>
      <c r="B114" s="154" t="s">
        <v>88</v>
      </c>
      <c r="C114" s="63" t="s">
        <v>38</v>
      </c>
    </row>
    <row r="115" spans="1:4" ht="24.95" customHeight="1" x14ac:dyDescent="0.25">
      <c r="A115" s="151"/>
      <c r="B115" s="155"/>
      <c r="C115" s="63" t="s">
        <v>78</v>
      </c>
    </row>
    <row r="116" spans="1:4" ht="24.95" customHeight="1" x14ac:dyDescent="0.25">
      <c r="A116" s="151"/>
      <c r="B116" s="156"/>
      <c r="C116" s="63" t="s">
        <v>68</v>
      </c>
    </row>
    <row r="120" spans="1:4" ht="24.95" customHeight="1" x14ac:dyDescent="0.25">
      <c r="D120" s="55"/>
    </row>
    <row r="121" spans="1:4" ht="24.95" customHeight="1" x14ac:dyDescent="0.25">
      <c r="D121" s="55"/>
    </row>
  </sheetData>
  <mergeCells count="117">
    <mergeCell ref="K13:K14"/>
    <mergeCell ref="L13:M13"/>
    <mergeCell ref="N13:N14"/>
    <mergeCell ref="O13:O14"/>
    <mergeCell ref="P13:P14"/>
    <mergeCell ref="A17:P17"/>
    <mergeCell ref="A4:B4"/>
    <mergeCell ref="A12:P12"/>
    <mergeCell ref="A13:A14"/>
    <mergeCell ref="B13:B14"/>
    <mergeCell ref="C13:C14"/>
    <mergeCell ref="D13:D14"/>
    <mergeCell ref="E13:E14"/>
    <mergeCell ref="F13:F14"/>
    <mergeCell ref="G13:I13"/>
    <mergeCell ref="J13:J14"/>
    <mergeCell ref="P18:P19"/>
    <mergeCell ref="A22:P22"/>
    <mergeCell ref="A23:A24"/>
    <mergeCell ref="B23:B24"/>
    <mergeCell ref="C23:C24"/>
    <mergeCell ref="D23:D24"/>
    <mergeCell ref="E23:E24"/>
    <mergeCell ref="F23:F24"/>
    <mergeCell ref="G23:I23"/>
    <mergeCell ref="J23:J24"/>
    <mergeCell ref="G18:I18"/>
    <mergeCell ref="J18:J19"/>
    <mergeCell ref="K18:K19"/>
    <mergeCell ref="L18:M18"/>
    <mergeCell ref="N18:N19"/>
    <mergeCell ref="O18:O19"/>
    <mergeCell ref="A18:A19"/>
    <mergeCell ref="B18:B19"/>
    <mergeCell ref="C18:C19"/>
    <mergeCell ref="D18:D19"/>
    <mergeCell ref="E18:E19"/>
    <mergeCell ref="F18:F19"/>
    <mergeCell ref="A31:P31"/>
    <mergeCell ref="A32:A33"/>
    <mergeCell ref="B32:B33"/>
    <mergeCell ref="C32:C33"/>
    <mergeCell ref="D32:D33"/>
    <mergeCell ref="E32:E33"/>
    <mergeCell ref="F32:F33"/>
    <mergeCell ref="K23:K24"/>
    <mergeCell ref="L23:M23"/>
    <mergeCell ref="N23:N24"/>
    <mergeCell ref="O23:O24"/>
    <mergeCell ref="P23:P24"/>
    <mergeCell ref="K54:K55"/>
    <mergeCell ref="L54:M54"/>
    <mergeCell ref="N54:N55"/>
    <mergeCell ref="O54:O55"/>
    <mergeCell ref="P54:P55"/>
    <mergeCell ref="A63:P63"/>
    <mergeCell ref="P32:P33"/>
    <mergeCell ref="A53:P53"/>
    <mergeCell ref="A54:A55"/>
    <mergeCell ref="B54:B55"/>
    <mergeCell ref="C54:C55"/>
    <mergeCell ref="D54:D55"/>
    <mergeCell ref="E54:E55"/>
    <mergeCell ref="F54:H54"/>
    <mergeCell ref="I54:I55"/>
    <mergeCell ref="J54:J55"/>
    <mergeCell ref="G32:I32"/>
    <mergeCell ref="J32:J33"/>
    <mergeCell ref="K32:K33"/>
    <mergeCell ref="L32:M32"/>
    <mergeCell ref="N32:N33"/>
    <mergeCell ref="O32:O33"/>
    <mergeCell ref="J64:J65"/>
    <mergeCell ref="K64:K65"/>
    <mergeCell ref="L64:M64"/>
    <mergeCell ref="N64:N65"/>
    <mergeCell ref="O64:O65"/>
    <mergeCell ref="P64:P65"/>
    <mergeCell ref="A64:A65"/>
    <mergeCell ref="B64:B65"/>
    <mergeCell ref="C64:C65"/>
    <mergeCell ref="D64:D65"/>
    <mergeCell ref="E64:F64"/>
    <mergeCell ref="G64:I64"/>
    <mergeCell ref="A69:P69"/>
    <mergeCell ref="A70:A71"/>
    <mergeCell ref="B70:B71"/>
    <mergeCell ref="C70:C71"/>
    <mergeCell ref="D70:D71"/>
    <mergeCell ref="E70:E71"/>
    <mergeCell ref="F70:H70"/>
    <mergeCell ref="I70:I71"/>
    <mergeCell ref="J70:J71"/>
    <mergeCell ref="K70:K71"/>
    <mergeCell ref="L78:M78"/>
    <mergeCell ref="N78:N79"/>
    <mergeCell ref="O78:O79"/>
    <mergeCell ref="P78:P79"/>
    <mergeCell ref="L70:M70"/>
    <mergeCell ref="N70:N71"/>
    <mergeCell ref="O70:O71"/>
    <mergeCell ref="P70:P71"/>
    <mergeCell ref="A77:P77"/>
    <mergeCell ref="A78:A79"/>
    <mergeCell ref="B78:B79"/>
    <mergeCell ref="C78:D79"/>
    <mergeCell ref="E78:F79"/>
    <mergeCell ref="G78:I78"/>
    <mergeCell ref="E80:F80"/>
    <mergeCell ref="A84:A86"/>
    <mergeCell ref="A88:A95"/>
    <mergeCell ref="A97:A116"/>
    <mergeCell ref="B97:B103"/>
    <mergeCell ref="B104:B113"/>
    <mergeCell ref="B114:B116"/>
    <mergeCell ref="J78:J79"/>
    <mergeCell ref="K78:K79"/>
  </mergeCells>
  <dataValidations count="5">
    <dataValidation type="list" allowBlank="1" showInputMessage="1" showErrorMessage="1" promptTitle="Consultorias firmas" sqref="D49:D51 D58 D34:D45 D60:D61">
      <formula1>$C$97:$C$103</formula1>
    </dataValidation>
    <dataValidation type="list" allowBlank="1" showInputMessage="1" showErrorMessage="1" sqref="K72:K75 K34:K52 K56:K61 K80 K20:K21 K67:K68 K15:K16 K27:K29">
      <formula1>$B$84:$B$86</formula1>
    </dataValidation>
    <dataValidation type="list" allowBlank="1" showInputMessage="1" showErrorMessage="1" sqref="D52 D25:D29 D47 D15:D16 D20:D21 D80 D66:D68">
      <formula1>$C$104:$C$113</formula1>
    </dataValidation>
    <dataValidation type="list" allowBlank="1" showInputMessage="1" showErrorMessage="1" sqref="P72:P75 P47 P56:P61 P25:P29 P20:P21 P80 P66:P68 P15:P16 P49:P51 P34:P45">
      <formula1>$B$88:$B$95</formula1>
    </dataValidation>
    <dataValidation type="list" allowBlank="1" showInputMessage="1" showErrorMessage="1" sqref="D48 D46 D56:D57 D72:D75 D59">
      <formula1>$C$114:$C$116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scale="40" fitToHeight="0" orientation="landscape" r:id="rId1"/>
  <rowBreaks count="2" manualBreakCount="2">
    <brk id="52" max="15" man="1"/>
    <brk id="81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FECFC109947214490E4A2E23063FF51" ma:contentTypeVersion="0" ma:contentTypeDescription="A content type to manage public (operations) IDB documents" ma:contentTypeScope="" ma:versionID="daffc8b0d47c4647e6b89d00f23aa6f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d09789708c34c8efc3194f80574673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530ad173-7d71-4f69-995c-37f45ca4650b}" ma:internalName="TaxCatchAll" ma:showField="CatchAllData" ma:web="f3d58a99-5ac5-4e9a-89a9-e5141441be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530ad173-7d71-4f69-995c-37f45ca4650b}" ma:internalName="TaxCatchAllLabel" ma:readOnly="true" ma:showField="CatchAllDataLabel" ma:web="f3d58a99-5ac5-4e9a-89a9-e5141441be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40672846</IDBDocs_x0020_Number>
    <TaxCatchAll xmlns="9c571b2f-e523-4ab2-ba2e-09e151a03ef4">
      <Value>8</Value>
      <Value>9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GRT/FM-14717-BR</Approval_x0020_Number>
    <Document_x0020_Author xmlns="9c571b2f-e523-4ab2-ba2e-09e151a03ef4">Maia Ribeiro, Karisa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BR-G1006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Plan&lt;/USER_STAGE&gt;&lt;PD_OBJ_TYPE&gt;0&lt;/PD_OBJ_TYPE&gt;&lt;MAKERECORD&gt;N&lt;/MAKERECORD&gt;&lt;PD_FILEPT_NO&gt;PO-BR-G1006-GS&lt;/PD_FILEPT_NO&gt;&lt;/Data&gt;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2DB8FEC0-D04C-464B-84CA-414511FD5D48}"/>
</file>

<file path=customXml/itemProps2.xml><?xml version="1.0" encoding="utf-8"?>
<ds:datastoreItem xmlns:ds="http://schemas.openxmlformats.org/officeDocument/2006/customXml" ds:itemID="{B796DD40-9264-460E-985D-AC0E640CF9F3}"/>
</file>

<file path=customXml/itemProps3.xml><?xml version="1.0" encoding="utf-8"?>
<ds:datastoreItem xmlns:ds="http://schemas.openxmlformats.org/officeDocument/2006/customXml" ds:itemID="{23266836-3AF7-4A26-A057-4AB8AF5211AA}"/>
</file>

<file path=customXml/itemProps4.xml><?xml version="1.0" encoding="utf-8"?>
<ds:datastoreItem xmlns:ds="http://schemas.openxmlformats.org/officeDocument/2006/customXml" ds:itemID="{F1FDB63A-AECC-478E-BF6A-B2920997AE9D}"/>
</file>

<file path=customXml/itemProps5.xml><?xml version="1.0" encoding="utf-8"?>
<ds:datastoreItem xmlns:ds="http://schemas.openxmlformats.org/officeDocument/2006/customXml" ds:itemID="{09577A65-234C-4B9A-B9B0-B06C17DFEC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Resumo Plano de Aquisições </vt:lpstr>
      <vt:lpstr>Detalhe Plano de Aquisições </vt:lpstr>
      <vt:lpstr>'Detalhe Plano de Aquisições '!Area_de_impressao</vt:lpstr>
      <vt:lpstr>'Resumo Plano de Aquisições 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</dc:title>
  <dc:creator>Carlota Aquino</dc:creator>
  <cp:lastModifiedBy>Carlota Aquino</cp:lastModifiedBy>
  <cp:lastPrinted>2016-08-19T19:19:02Z</cp:lastPrinted>
  <dcterms:created xsi:type="dcterms:W3CDTF">2016-07-19T11:44:14Z</dcterms:created>
  <dcterms:modified xsi:type="dcterms:W3CDTF">2016-09-15T14:29:38Z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0x01010046CF21643EE8D14686A648AA6DAD089200DFECFC109947214490E4A2E23063FF51</vt:lpwstr>
  </property>
  <property fmtid="{D5CDD505-2E9C-101B-9397-08002B2CF9AE}" pid="3" name="TaxKeyword">
    <vt:lpwstr/>
  </property>
  <property fmtid="{D5CDD505-2E9C-101B-9397-08002B2CF9AE}" pid="4" name="Function Operations IDB">
    <vt:lpwstr>9;#Goods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8;#Procurement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8;#Procurement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