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BID\PREPARAÇÃO\DOCS_CONDIÇÕES PRÉVIAS\PLANO DE AQUISIÇÃO\"/>
    </mc:Choice>
  </mc:AlternateContent>
  <bookViews>
    <workbookView xWindow="0" yWindow="0" windowWidth="21600" windowHeight="8535" activeTab="2"/>
  </bookViews>
  <sheets>
    <sheet name="Estructura del Proyecto" sheetId="3" r:id="rId1"/>
    <sheet name="Plan de Adquisiciones" sheetId="2" r:id="rId2"/>
    <sheet name="Detalhe Plano de Aquisições" sheetId="1" r:id="rId3"/>
  </sheets>
  <externalReferences>
    <externalReference r:id="rId4"/>
    <externalReference r:id="rId5"/>
  </externalReferences>
  <definedNames>
    <definedName name="_xlnm._FilterDatabase" localSheetId="2" hidden="1">'Detalhe Plano de Aquisições'!$F$50:$F$53</definedName>
    <definedName name="_xlnm.Print_Area" localSheetId="2">'Detalhe Plano de Aquisições'!$A$1:$P$73</definedName>
    <definedName name="_xlnm.Print_Area" localSheetId="1">'Plan de Adquisiciones'!$A$1:$C$28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2" l="1"/>
  <c r="B28" i="2"/>
  <c r="C27" i="2"/>
  <c r="A27" i="2"/>
  <c r="C26" i="2"/>
  <c r="A26" i="2"/>
  <c r="C25" i="2"/>
  <c r="A25" i="2"/>
  <c r="C24" i="2"/>
  <c r="C28" i="2" s="1"/>
  <c r="A24" i="2"/>
  <c r="C19" i="2"/>
  <c r="C18" i="2"/>
  <c r="B17" i="2"/>
  <c r="C17" i="2" s="1"/>
  <c r="B16" i="2"/>
  <c r="C16" i="2" s="1"/>
  <c r="B15" i="2"/>
  <c r="C15" i="2" s="1"/>
  <c r="B14" i="2"/>
  <c r="C14" i="2" s="1"/>
  <c r="B13" i="2"/>
  <c r="C13" i="2" s="1"/>
  <c r="B12" i="2"/>
  <c r="C12" i="2" s="1"/>
  <c r="C11" i="2"/>
  <c r="G73" i="1"/>
  <c r="F68" i="1"/>
  <c r="G60" i="1"/>
  <c r="F53" i="1"/>
  <c r="G46" i="1"/>
  <c r="G30" i="1"/>
  <c r="G22" i="1"/>
  <c r="G16" i="1"/>
  <c r="C20" i="2" l="1"/>
  <c r="B20" i="2"/>
</calcChain>
</file>

<file path=xl/comments1.xml><?xml version="1.0" encoding="utf-8"?>
<comments xmlns="http://schemas.openxmlformats.org/spreadsheetml/2006/main">
  <authors>
    <author>Carlota Aquino</author>
  </authors>
  <commentList>
    <comment ref="L35" authorId="0" shapeId="0">
      <text>
        <r>
          <rPr>
            <b/>
            <sz val="9"/>
            <color indexed="81"/>
            <rFont val="Segoe UI"/>
            <family val="2"/>
          </rPr>
          <t>Carlota Aquino:</t>
        </r>
        <r>
          <rPr>
            <sz val="9"/>
            <color indexed="81"/>
            <rFont val="Segoe UI"/>
            <family val="2"/>
          </rPr>
          <t xml:space="preserve">
Com base na primeira seleção, dado extraído do project</t>
        </r>
      </text>
    </comment>
  </commentList>
</comments>
</file>

<file path=xl/sharedStrings.xml><?xml version="1.0" encoding="utf-8"?>
<sst xmlns="http://schemas.openxmlformats.org/spreadsheetml/2006/main" count="408" uniqueCount="177">
  <si>
    <t>BRASIL</t>
  </si>
  <si>
    <t>Programa:  Mobilidade Urbana com Baixas Emissões de Carbono em Grandes Cidades</t>
  </si>
  <si>
    <t>Contrato de Empréstimo: GEF 1006 / GRT/FM 14717-BR</t>
  </si>
  <si>
    <t xml:space="preserve">PLANO DE AQUISIÇÕES (PA) </t>
  </si>
  <si>
    <t>Atualização Nº: 03_retificado</t>
  </si>
  <si>
    <t>Atualizado por: Carlota Aquino</t>
  </si>
  <si>
    <t>INFORMAÇÃO PARA PREENCHIMENTO INICIAL DO PLANO DE AQUISIÇÕES (EM CURSO E/OU ÚLTIMO APRESENTADO)</t>
  </si>
  <si>
    <t>OBRAS</t>
  </si>
  <si>
    <t>Unidade Executora</t>
  </si>
  <si>
    <t>Atividade</t>
  </si>
  <si>
    <t>Descrição adicional:</t>
  </si>
  <si>
    <r>
      <t xml:space="preserve">Método de Seleção/Aquisição
</t>
    </r>
    <r>
      <rPr>
        <i/>
        <sz val="12"/>
        <color indexed="9"/>
        <rFont val="Calibri"/>
        <family val="2"/>
      </rPr>
      <t>(Selecionar uma das Opções)</t>
    </r>
    <r>
      <rPr>
        <sz val="12"/>
        <color indexed="9"/>
        <rFont val="Calibri"/>
        <family val="2"/>
      </rPr>
      <t>:</t>
    </r>
  </si>
  <si>
    <t>Quantidade de Lotes:</t>
  </si>
  <si>
    <t>Número de Processo:</t>
  </si>
  <si>
    <t xml:space="preserve">Montante Estimado </t>
  </si>
  <si>
    <t>Categoria de Investimento:</t>
  </si>
  <si>
    <t>Método de Revisão (Selecionar uma das opções):</t>
  </si>
  <si>
    <t>Datas</t>
  </si>
  <si>
    <t>Comentários - para Sistema Nacional incluir método de Seleção</t>
  </si>
  <si>
    <t>Numero PRISM</t>
  </si>
  <si>
    <t>Status</t>
  </si>
  <si>
    <t>Montante Estimado em US$:</t>
  </si>
  <si>
    <t>Montante Estimado % BID:</t>
  </si>
  <si>
    <t>Montante Estimado % Contrapartida:</t>
  </si>
  <si>
    <t>Publicação do Anúncio</t>
  </si>
  <si>
    <t>Assinatura do Contrato</t>
  </si>
  <si>
    <t>BENS</t>
  </si>
  <si>
    <t>Unidade Executora:</t>
  </si>
  <si>
    <t>Método de Aquisição
(Selecionar uma das opções):</t>
  </si>
  <si>
    <t>IEMA</t>
  </si>
  <si>
    <t>2.1.1</t>
  </si>
  <si>
    <t>Equipamentos e softwares para obtenção de dados de posicionamento das condições operacionais dos veículos</t>
  </si>
  <si>
    <t>Comparação de Preços </t>
  </si>
  <si>
    <t>Ex-Post</t>
  </si>
  <si>
    <t>não se aplica</t>
  </si>
  <si>
    <t>Previsto</t>
  </si>
  <si>
    <t>1. 1.2</t>
  </si>
  <si>
    <t>Equipamentos e softwares de informática para Ministério das Cidades</t>
  </si>
  <si>
    <t>SERVIÇOS QUE NÃO SÃO DE CONSULTORIA</t>
  </si>
  <si>
    <t>Publicação Documento de Licitação</t>
  </si>
  <si>
    <t>1.1.2, 2.1.1, 2.1.3, 2.2.1 e 2.2.2 e 2.3</t>
  </si>
  <si>
    <t xml:space="preserve">Passagens aéreas, hospedagens e outras despesas de locomoção e alimentação para reuniões </t>
  </si>
  <si>
    <t>Estagiário de Engenharia para apoiar a sistematização dos dados relacionados a Ferramenta para a Estimativa de Redução de Emissões (Ecarbono)</t>
  </si>
  <si>
    <t>Comparação de Qualificações (3 CV's)</t>
  </si>
  <si>
    <t>Ex-Ante</t>
  </si>
  <si>
    <t>3.2.1.</t>
  </si>
  <si>
    <t xml:space="preserve">Serviços design gráfico/editoriais (conceito editorial, edição, imagens, e editoração eletrônica) </t>
  </si>
  <si>
    <t xml:space="preserve">Serviços gráficos e de impressão para CTRs </t>
  </si>
  <si>
    <t>CONSULTORIAS FIRMAS</t>
  </si>
  <si>
    <t>Qtde</t>
  </si>
  <si>
    <t>Lotes</t>
  </si>
  <si>
    <t>Publicação  Manifestação de Interesse</t>
  </si>
  <si>
    <t xml:space="preserve">1.2.1, 1.2.2, 1.2.3, 1.2.4, 1.2.5, 2.1.3, 2.2.2  </t>
  </si>
  <si>
    <t>Consultoria consultoria em planejamento e pesquisa de transportes e mobilidade urbana para desenvolvimento e revisões dos CTRs, pesquisas transferência modal, estratégias TDM e TNM.</t>
  </si>
  <si>
    <t>Seleção Baseada na Qualidade e Custo </t>
  </si>
  <si>
    <t xml:space="preserve">Consultoria para obtenção das condições operacionais e realização de ensaios em veículos para obtenção de fatores de emissão para diversas tecnologias. </t>
  </si>
  <si>
    <t>2.1.2</t>
  </si>
  <si>
    <t>Empresa de tecnologia para desenvolvimento do software/interface user friendly do ECarbono</t>
  </si>
  <si>
    <t xml:space="preserve">IEMA </t>
  </si>
  <si>
    <t>2.1.3.</t>
  </si>
  <si>
    <t>Consultoria para levantamento e consolidação dos dados operacionais prévios e atuais de sistemas de transportes já implatados</t>
  </si>
  <si>
    <t>2.3.1</t>
  </si>
  <si>
    <t>3.1.2</t>
  </si>
  <si>
    <t>Consultoria EAD (desenvolvimento material instrucional / produção web)</t>
  </si>
  <si>
    <t>Revisões gramaticais e ortográficas dos CTRs, relatórios e outras publicações</t>
  </si>
  <si>
    <t>Serviços de tradução de documentos produzidos e para difusão do Programa em eventos</t>
  </si>
  <si>
    <t>Serviços de desing gráfico para desenvolvimento dos materiais de Comunicação para Difusão do Programa</t>
  </si>
  <si>
    <t>4.2</t>
  </si>
  <si>
    <t>Auditoria Contábil do Programa</t>
  </si>
  <si>
    <t>Processo em curso</t>
  </si>
  <si>
    <t>4.3</t>
  </si>
  <si>
    <t>Avaliações do Programa</t>
  </si>
  <si>
    <t>CONSULTORIA INDIVIDUAL</t>
  </si>
  <si>
    <t xml:space="preserve">Descrição adicional </t>
  </si>
  <si>
    <t>Quantidade Estimada de Consultores:</t>
  </si>
  <si>
    <t>Não Objeção aos  TDR da Atividade</t>
  </si>
  <si>
    <t>Assinatura Contrato</t>
  </si>
  <si>
    <t>1.1</t>
  </si>
  <si>
    <t>Especialista em Gestão Pública elaboração de proposta de marco normativo para a internalização da redução de emissões de GEE na avaliação dos investimentos de novos de projetos de transporte urbano no âmbito do Ministério das Cidades.</t>
  </si>
  <si>
    <t>1.2.6,1.3 e 3.1</t>
  </si>
  <si>
    <t>Instrutores especialistas em Mobilidade Urbana e emissões</t>
  </si>
  <si>
    <t>Serviços Técnicos de Engenharia automotiva para apoio técnico na caracterização da frota e condições de operação de ônibus urbano e identificação e caracterização de ciclos de condição</t>
  </si>
  <si>
    <t>Contrato em Execução</t>
  </si>
  <si>
    <t>CAPACITAÇÃO</t>
  </si>
  <si>
    <t xml:space="preserve"> Publicação  Manifestação de Interesse</t>
  </si>
  <si>
    <t>1.2.1;1.2.2; 1.2.3; 1.2.4; 1.2.5; 1.2.6</t>
  </si>
  <si>
    <t>Serviços para realização das reuniões técnicas para desenho e insumos aos TDR para elaboração dos cadernos de referência técnica.</t>
  </si>
  <si>
    <t>Ex-post</t>
  </si>
  <si>
    <t>1.3, 3.1.1</t>
  </si>
  <si>
    <t>Serviços para 6 workshops de capacitação para dirigentes e corpo técnico do MCidades, governos municipais e parceiros (passagens aéreas, diárias, equipamentos, coffee break)</t>
  </si>
  <si>
    <t>3.3.1, 3.3.2</t>
  </si>
  <si>
    <t xml:space="preserve">Serviços passagens aéreas, diárias, transporte terrestre, equipamentos, coffee break para eventos do Programa </t>
  </si>
  <si>
    <t>CUSTOS OPERATIVOS</t>
  </si>
  <si>
    <t>1.1,1.2.,1.3</t>
  </si>
  <si>
    <t>Supervisão Técnica Componente 1</t>
  </si>
  <si>
    <t>BR 11060, BR 11063, BR 11065</t>
  </si>
  <si>
    <t>2.1.;2.2;2.3</t>
  </si>
  <si>
    <t>Supervisão Técnica Componente 2</t>
  </si>
  <si>
    <t>BR 11060, BR 11061, BR 11063,
BR 11064,  BR 11065</t>
  </si>
  <si>
    <t>3.1; 3.2; 3.3</t>
  </si>
  <si>
    <t>Supervisão Técnica  Componente 3</t>
  </si>
  <si>
    <t>BR 11060, BR 11061, BR 11063,
BR 11064,  BR 11066</t>
  </si>
  <si>
    <t>4.1</t>
  </si>
  <si>
    <t xml:space="preserve">Custos Administrativos </t>
  </si>
  <si>
    <t>TOTAL</t>
  </si>
  <si>
    <t>TRANSFERÊNCIAS</t>
  </si>
  <si>
    <t>Objeto da Transferencia:</t>
  </si>
  <si>
    <t>Comentários</t>
  </si>
  <si>
    <t>Assinatura do Contrato/ Convênio por Adjudicação dos Subprojetos</t>
  </si>
  <si>
    <t>Data de 
Transferencia</t>
  </si>
  <si>
    <t>Prefeitura de Fortaleza</t>
  </si>
  <si>
    <t>2.3</t>
  </si>
  <si>
    <t>Implantação e gerenciamento de obra ciloviária em Fortaleza/CE</t>
  </si>
  <si>
    <t>Licitação Pública Nacional </t>
  </si>
  <si>
    <t>Revisão/Supervisão</t>
  </si>
  <si>
    <t>Sistema Nacional</t>
  </si>
  <si>
    <t>ReLicitação</t>
  </si>
  <si>
    <t>Processo Cancelado</t>
  </si>
  <si>
    <t>Declaração de Licitação Deserta</t>
  </si>
  <si>
    <t>Rechazo de Ofertas</t>
  </si>
  <si>
    <t>Contrato Terminado</t>
  </si>
  <si>
    <t xml:space="preserve">Metodos </t>
  </si>
  <si>
    <t>Consultoria firmas</t>
  </si>
  <si>
    <t>Seleção Baseada na Qualidade </t>
  </si>
  <si>
    <t>Seleção Baseada na Qualificação do Consultor (SQC)</t>
  </si>
  <si>
    <t>Contratação Direta </t>
  </si>
  <si>
    <t>Seleção Baseada no Menor Custo </t>
  </si>
  <si>
    <t>Seleção Baseado em Orçamento Fixo</t>
  </si>
  <si>
    <t>Bens, obras e Serviços</t>
  </si>
  <si>
    <t>Licitação Pública Internacional</t>
  </si>
  <si>
    <t>Licitação Internacional Limitada </t>
  </si>
  <si>
    <t>Licitação Pública Internacional com Precalificación</t>
  </si>
  <si>
    <t>Licitação Pública Internacional em 2 etapas </t>
  </si>
  <si>
    <t>Licitação Pública Internacional por Lotes </t>
  </si>
  <si>
    <t>Licitação Pública Internacional sem Pré-qualificação</t>
  </si>
  <si>
    <t>Consultoria Individual</t>
  </si>
  <si>
    <t>INFORMACIÓN PARA CARGA INICIAL DEL PLAN DE ADQUISICIONES 
EN CURSO Y/O ULTIMO PRESENTADO</t>
  </si>
  <si>
    <t>1. Cobertura del Plan de Adquisiciones</t>
  </si>
  <si>
    <t>Dato</t>
  </si>
  <si>
    <t>Desde</t>
  </si>
  <si>
    <t>Hasta</t>
  </si>
  <si>
    <t>Cobertura del Plan de Adquisiciones:</t>
  </si>
  <si>
    <t>2. Versión del Plan de Adquisiciones</t>
  </si>
  <si>
    <t>3. Tipos de Gasto</t>
  </si>
  <si>
    <t>Categoría de Adquisición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</si>
  <si>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</si>
  <si>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</si>
  <si>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</si>
  <si>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</si>
  <si>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</si>
  <si>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</si>
  <si>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</si>
  <si>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</si>
  <si>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Transferencias</t>
  </si>
  <si>
    <t>Subproyectos Comunitarios</t>
  </si>
  <si>
    <t>No asignados</t>
  </si>
  <si>
    <t>Total</t>
  </si>
  <si>
    <t>4. Componentes</t>
  </si>
  <si>
    <t>Componente de Inversión</t>
  </si>
  <si>
    <t>Nombre Organismo Prestatario</t>
  </si>
  <si>
    <t>Nombre Organismo Sub-Ejecutor (si aplica)</t>
  </si>
  <si>
    <t>Iniciales Organismo Sub-ejecutor</t>
  </si>
  <si>
    <t>IEMA - Instituto de Energia e Meio Ambiente</t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</si>
  <si>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</si>
  <si>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COMPONENTES? (SI / NO)</t>
  </si>
  <si>
    <t>Nombre de los componentes (listar por numero o letra)</t>
  </si>
  <si>
    <t>SI / NO? Sim</t>
  </si>
  <si>
    <t>Componente 1 - Marco Normativo para a Mobilidade Urbana Sustentável de Grandes Cidades Brasileiras</t>
  </si>
  <si>
    <t>Componente 2 - Projetos -Piloto</t>
  </si>
  <si>
    <t>Componente 3 - Capacitação e Disseminação de Conhecimento</t>
  </si>
  <si>
    <t>Componente 4 - Administração e Auditoria</t>
  </si>
  <si>
    <t>Componente 5</t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</si>
  <si>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</si>
  <si>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t>Atualizado em: 18/02/2016</t>
  </si>
  <si>
    <t>Consultoria/Projetista para desenvolvimento projeto funcional/executivo  para a implantação de um projeto-piloto de ciclovia em Fortaleza</t>
  </si>
  <si>
    <r>
      <t xml:space="preserve">Versión ( 3 -2015 -Incluir Año-) </t>
    </r>
    <r>
      <rPr>
        <sz val="12"/>
        <rFont val="Calibri"/>
        <family val="2"/>
        <scheme val="minor"/>
      </rPr>
      <t>: 18/02/2016</t>
    </r>
  </si>
  <si>
    <t xml:space="preserve">Serviços de assessoria de imprensa/comunicação para Difusão do Programa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</si>
</sst>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[$USD]\ #,##0"/>
    <numFmt numFmtId="167" formatCode="[$USD]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color indexed="9"/>
      <name val="Calibri"/>
      <family val="2"/>
    </font>
    <font>
      <sz val="12"/>
      <color indexed="9"/>
      <name val="Calibri"/>
      <family val="2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0" fontId="6" fillId="0" borderId="0"/>
  </cellStyleXfs>
  <cellXfs count="225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4" fontId="3" fillId="0" borderId="0" xfId="0" applyNumberFormat="1" applyFont="1"/>
    <xf numFmtId="10" fontId="3" fillId="0" borderId="0" xfId="0" applyNumberFormat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7" fillId="0" borderId="1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horizontal="left" vertical="center" wrapText="1"/>
    </xf>
    <xf numFmtId="0" fontId="8" fillId="0" borderId="0" xfId="3" applyFont="1"/>
    <xf numFmtId="0" fontId="9" fillId="2" borderId="2" xfId="3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/>
    </xf>
    <xf numFmtId="0" fontId="10" fillId="2" borderId="7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4" fontId="10" fillId="2" borderId="10" xfId="3" applyNumberFormat="1" applyFont="1" applyFill="1" applyBorder="1" applyAlignment="1">
      <alignment horizontal="center" vertical="center" wrapText="1"/>
    </xf>
    <xf numFmtId="10" fontId="10" fillId="2" borderId="10" xfId="3" applyNumberFormat="1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vertical="center" wrapText="1"/>
    </xf>
    <xf numFmtId="0" fontId="13" fillId="0" borderId="6" xfId="3" applyFont="1" applyFill="1" applyBorder="1" applyAlignment="1">
      <alignment vertical="center" wrapText="1"/>
    </xf>
    <xf numFmtId="0" fontId="13" fillId="0" borderId="8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vertical="center" wrapText="1"/>
    </xf>
    <xf numFmtId="4" fontId="7" fillId="3" borderId="0" xfId="3" applyNumberFormat="1" applyFont="1" applyFill="1" applyBorder="1" applyAlignment="1">
      <alignment vertical="center" wrapText="1"/>
    </xf>
    <xf numFmtId="10" fontId="13" fillId="0" borderId="0" xfId="3" applyNumberFormat="1" applyFont="1" applyFill="1" applyBorder="1" applyAlignment="1">
      <alignment vertical="center" wrapText="1"/>
    </xf>
    <xf numFmtId="0" fontId="13" fillId="0" borderId="13" xfId="3" applyFont="1" applyFill="1" applyBorder="1" applyAlignment="1">
      <alignment vertical="center" wrapText="1"/>
    </xf>
    <xf numFmtId="0" fontId="13" fillId="0" borderId="14" xfId="3" applyFont="1" applyFill="1" applyBorder="1" applyAlignment="1">
      <alignment horizontal="center" vertical="center" wrapText="1"/>
    </xf>
    <xf numFmtId="0" fontId="13" fillId="0" borderId="14" xfId="3" applyFont="1" applyFill="1" applyBorder="1" applyAlignment="1">
      <alignment vertical="center" wrapText="1"/>
    </xf>
    <xf numFmtId="3" fontId="13" fillId="0" borderId="14" xfId="3" applyNumberFormat="1" applyFont="1" applyFill="1" applyBorder="1" applyAlignment="1">
      <alignment vertical="center" wrapText="1"/>
    </xf>
    <xf numFmtId="9" fontId="13" fillId="0" borderId="14" xfId="3" applyNumberFormat="1" applyFont="1" applyFill="1" applyBorder="1" applyAlignment="1">
      <alignment horizontal="center" vertical="center" wrapText="1"/>
    </xf>
    <xf numFmtId="14" fontId="13" fillId="0" borderId="14" xfId="3" applyNumberFormat="1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vertical="center" wrapText="1"/>
    </xf>
    <xf numFmtId="0" fontId="13" fillId="0" borderId="6" xfId="3" applyFont="1" applyFill="1" applyBorder="1" applyAlignment="1">
      <alignment horizontal="center" vertical="center" wrapText="1"/>
    </xf>
    <xf numFmtId="3" fontId="13" fillId="0" borderId="6" xfId="3" applyNumberFormat="1" applyFont="1" applyFill="1" applyBorder="1" applyAlignment="1">
      <alignment vertical="center" wrapText="1"/>
    </xf>
    <xf numFmtId="9" fontId="13" fillId="0" borderId="6" xfId="3" applyNumberFormat="1" applyFont="1" applyFill="1" applyBorder="1" applyAlignment="1">
      <alignment horizontal="center" vertical="center" wrapText="1"/>
    </xf>
    <xf numFmtId="0" fontId="13" fillId="0" borderId="0" xfId="0" applyFont="1"/>
    <xf numFmtId="164" fontId="7" fillId="3" borderId="0" xfId="1" applyNumberFormat="1" applyFont="1" applyFill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164" fontId="13" fillId="0" borderId="6" xfId="1" applyNumberFormat="1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wrapText="1"/>
    </xf>
    <xf numFmtId="14" fontId="13" fillId="0" borderId="6" xfId="3" applyNumberFormat="1" applyFont="1" applyFill="1" applyBorder="1" applyAlignment="1">
      <alignment vertical="center" wrapText="1"/>
    </xf>
    <xf numFmtId="0" fontId="13" fillId="0" borderId="7" xfId="3" applyFont="1" applyFill="1" applyBorder="1" applyAlignment="1">
      <alignment vertical="center" wrapText="1"/>
    </xf>
    <xf numFmtId="0" fontId="13" fillId="0" borderId="9" xfId="3" applyFont="1" applyFill="1" applyBorder="1" applyAlignment="1">
      <alignment vertical="center" wrapText="1"/>
    </xf>
    <xf numFmtId="0" fontId="14" fillId="0" borderId="6" xfId="0" applyFont="1" applyBorder="1" applyAlignment="1">
      <alignment horizontal="center" vertical="center" wrapText="1"/>
    </xf>
    <xf numFmtId="0" fontId="13" fillId="0" borderId="10" xfId="3" applyFont="1" applyFill="1" applyBorder="1" applyAlignment="1">
      <alignment vertical="center" wrapText="1"/>
    </xf>
    <xf numFmtId="3" fontId="13" fillId="0" borderId="10" xfId="3" applyNumberFormat="1" applyFont="1" applyFill="1" applyBorder="1" applyAlignment="1">
      <alignment vertical="center" wrapText="1"/>
    </xf>
    <xf numFmtId="164" fontId="13" fillId="0" borderId="10" xfId="1" applyNumberFormat="1" applyFont="1" applyFill="1" applyBorder="1" applyAlignment="1">
      <alignment vertical="center" wrapText="1"/>
    </xf>
    <xf numFmtId="14" fontId="13" fillId="0" borderId="10" xfId="3" applyNumberFormat="1" applyFont="1" applyFill="1" applyBorder="1" applyAlignment="1">
      <alignment vertical="center" wrapText="1"/>
    </xf>
    <xf numFmtId="0" fontId="13" fillId="0" borderId="11" xfId="3" applyFont="1" applyFill="1" applyBorder="1" applyAlignment="1">
      <alignment vertical="center" wrapText="1"/>
    </xf>
    <xf numFmtId="164" fontId="7" fillId="3" borderId="0" xfId="3" applyNumberFormat="1" applyFont="1" applyFill="1" applyBorder="1" applyAlignment="1">
      <alignment vertical="center" wrapText="1"/>
    </xf>
    <xf numFmtId="0" fontId="9" fillId="2" borderId="13" xfId="3" applyFont="1" applyFill="1" applyBorder="1" applyAlignment="1">
      <alignment horizontal="left" vertical="center" wrapText="1"/>
    </xf>
    <xf numFmtId="0" fontId="9" fillId="2" borderId="14" xfId="3" applyFont="1" applyFill="1" applyBorder="1" applyAlignment="1">
      <alignment horizontal="left" vertical="center" wrapText="1"/>
    </xf>
    <xf numFmtId="0" fontId="9" fillId="2" borderId="15" xfId="3" applyFont="1" applyFill="1" applyBorder="1" applyAlignment="1">
      <alignment horizontal="left" vertical="center" wrapText="1"/>
    </xf>
    <xf numFmtId="0" fontId="9" fillId="2" borderId="6" xfId="3" applyFont="1" applyFill="1" applyBorder="1" applyAlignment="1">
      <alignment horizontal="left" vertical="center" wrapText="1"/>
    </xf>
    <xf numFmtId="0" fontId="10" fillId="2" borderId="6" xfId="3" applyFont="1" applyFill="1" applyBorder="1" applyAlignment="1">
      <alignment horizontal="center" vertical="center" wrapText="1"/>
    </xf>
    <xf numFmtId="4" fontId="10" fillId="2" borderId="6" xfId="3" applyNumberFormat="1" applyFont="1" applyFill="1" applyBorder="1" applyAlignment="1">
      <alignment horizontal="center" vertical="center" wrapText="1"/>
    </xf>
    <xf numFmtId="10" fontId="10" fillId="2" borderId="6" xfId="3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left" vertical="center" wrapText="1"/>
    </xf>
    <xf numFmtId="164" fontId="13" fillId="0" borderId="6" xfId="1" applyNumberFormat="1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center" wrapText="1"/>
    </xf>
    <xf numFmtId="164" fontId="15" fillId="0" borderId="6" xfId="1" applyNumberFormat="1" applyFont="1" applyBorder="1" applyAlignment="1">
      <alignment horizontal="center" vertical="center" wrapText="1"/>
    </xf>
    <xf numFmtId="9" fontId="13" fillId="0" borderId="6" xfId="2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3" fillId="4" borderId="5" xfId="3" applyFont="1" applyFill="1" applyBorder="1" applyAlignment="1">
      <alignment vertical="center" wrapText="1"/>
    </xf>
    <xf numFmtId="0" fontId="13" fillId="4" borderId="6" xfId="3" applyFont="1" applyFill="1" applyBorder="1" applyAlignment="1">
      <alignment vertical="center" wrapText="1"/>
    </xf>
    <xf numFmtId="164" fontId="13" fillId="4" borderId="6" xfId="1" applyNumberFormat="1" applyFont="1" applyFill="1" applyBorder="1" applyAlignment="1">
      <alignment horizontal="center" vertical="center" wrapText="1"/>
    </xf>
    <xf numFmtId="9" fontId="13" fillId="4" borderId="6" xfId="3" applyNumberFormat="1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center" wrapText="1"/>
    </xf>
    <xf numFmtId="14" fontId="13" fillId="4" borderId="6" xfId="3" applyNumberFormat="1" applyFont="1" applyFill="1" applyBorder="1" applyAlignment="1">
      <alignment vertical="center" wrapText="1"/>
    </xf>
    <xf numFmtId="0" fontId="13" fillId="4" borderId="8" xfId="3" applyFont="1" applyFill="1" applyBorder="1" applyAlignment="1">
      <alignment vertical="center" wrapText="1"/>
    </xf>
    <xf numFmtId="0" fontId="13" fillId="4" borderId="0" xfId="0" applyFont="1" applyFill="1"/>
    <xf numFmtId="0" fontId="13" fillId="4" borderId="6" xfId="3" applyFont="1" applyFill="1" applyBorder="1" applyAlignment="1">
      <alignment horizontal="center" vertical="center" wrapText="1"/>
    </xf>
    <xf numFmtId="164" fontId="13" fillId="4" borderId="6" xfId="3" applyNumberFormat="1" applyFont="1" applyFill="1" applyBorder="1" applyAlignment="1">
      <alignment vertical="center" wrapText="1"/>
    </xf>
    <xf numFmtId="9" fontId="13" fillId="4" borderId="6" xfId="2" applyFont="1" applyFill="1" applyBorder="1" applyAlignment="1">
      <alignment horizontal="center" vertical="center" wrapText="1"/>
    </xf>
    <xf numFmtId="0" fontId="3" fillId="4" borderId="6" xfId="0" applyFont="1" applyFill="1" applyBorder="1"/>
    <xf numFmtId="0" fontId="3" fillId="4" borderId="0" xfId="0" applyFont="1" applyFill="1"/>
    <xf numFmtId="0" fontId="13" fillId="4" borderId="0" xfId="3" applyFont="1" applyFill="1" applyBorder="1" applyAlignment="1">
      <alignment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left" vertical="center" wrapText="1"/>
    </xf>
    <xf numFmtId="0" fontId="13" fillId="4" borderId="17" xfId="3" applyFont="1" applyFill="1" applyBorder="1" applyAlignment="1">
      <alignment vertical="center" wrapText="1"/>
    </xf>
    <xf numFmtId="0" fontId="13" fillId="4" borderId="17" xfId="3" applyFont="1" applyFill="1" applyBorder="1" applyAlignment="1">
      <alignment horizontal="center" vertical="center" wrapText="1"/>
    </xf>
    <xf numFmtId="164" fontId="7" fillId="4" borderId="17" xfId="3" applyNumberFormat="1" applyFont="1" applyFill="1" applyBorder="1" applyAlignment="1">
      <alignment vertical="center" wrapText="1"/>
    </xf>
    <xf numFmtId="9" fontId="13" fillId="4" borderId="17" xfId="2" applyFont="1" applyFill="1" applyBorder="1" applyAlignment="1">
      <alignment horizontal="center" vertical="center" wrapText="1"/>
    </xf>
    <xf numFmtId="0" fontId="13" fillId="4" borderId="17" xfId="3" applyFont="1" applyFill="1" applyBorder="1" applyAlignment="1">
      <alignment horizontal="center" wrapText="1"/>
    </xf>
    <xf numFmtId="14" fontId="13" fillId="4" borderId="17" xfId="3" applyNumberFormat="1" applyFont="1" applyFill="1" applyBorder="1" applyAlignment="1">
      <alignment vertical="center" wrapText="1"/>
    </xf>
    <xf numFmtId="0" fontId="3" fillId="4" borderId="17" xfId="0" applyFont="1" applyFill="1" applyBorder="1"/>
    <xf numFmtId="10" fontId="10" fillId="2" borderId="6" xfId="3" applyNumberFormat="1" applyFont="1" applyFill="1" applyBorder="1" applyAlignment="1">
      <alignment horizontal="center" vertical="center" wrapText="1"/>
    </xf>
    <xf numFmtId="10" fontId="10" fillId="2" borderId="10" xfId="3" applyNumberFormat="1" applyFont="1" applyFill="1" applyBorder="1" applyAlignment="1">
      <alignment horizontal="center" vertical="center" wrapText="1"/>
    </xf>
    <xf numFmtId="9" fontId="13" fillId="0" borderId="6" xfId="2" applyFont="1" applyFill="1" applyBorder="1" applyAlignment="1">
      <alignment vertical="center" wrapText="1"/>
    </xf>
    <xf numFmtId="9" fontId="13" fillId="0" borderId="6" xfId="3" applyNumberFormat="1" applyFont="1" applyFill="1" applyBorder="1" applyAlignment="1">
      <alignment vertical="center" wrapText="1"/>
    </xf>
    <xf numFmtId="164" fontId="15" fillId="0" borderId="16" xfId="1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13" fillId="0" borderId="7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164" fontId="13" fillId="0" borderId="6" xfId="1" applyNumberFormat="1" applyFont="1" applyFill="1" applyBorder="1" applyAlignment="1">
      <alignment horizontal="right" vertical="center" wrapText="1"/>
    </xf>
    <xf numFmtId="43" fontId="13" fillId="0" borderId="6" xfId="1" applyFont="1" applyFill="1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0" fontId="13" fillId="0" borderId="19" xfId="3" applyFont="1" applyFill="1" applyBorder="1" applyAlignment="1">
      <alignment vertical="center" wrapText="1"/>
    </xf>
    <xf numFmtId="0" fontId="14" fillId="0" borderId="20" xfId="0" applyFont="1" applyBorder="1" applyAlignment="1">
      <alignment horizontal="center" vertical="center" wrapText="1"/>
    </xf>
    <xf numFmtId="0" fontId="13" fillId="0" borderId="21" xfId="3" applyFont="1" applyFill="1" applyBorder="1" applyAlignment="1">
      <alignment vertical="center" wrapText="1"/>
    </xf>
    <xf numFmtId="0" fontId="13" fillId="0" borderId="22" xfId="3" applyFont="1" applyFill="1" applyBorder="1" applyAlignment="1">
      <alignment horizontal="center" vertical="center" wrapText="1"/>
    </xf>
    <xf numFmtId="0" fontId="13" fillId="0" borderId="23" xfId="3" applyFont="1" applyFill="1" applyBorder="1" applyAlignment="1">
      <alignment horizontal="center" vertical="center" wrapText="1"/>
    </xf>
    <xf numFmtId="164" fontId="13" fillId="0" borderId="21" xfId="1" applyNumberFormat="1" applyFont="1" applyFill="1" applyBorder="1" applyAlignment="1">
      <alignment horizontal="right" vertical="center" wrapText="1"/>
    </xf>
    <xf numFmtId="9" fontId="13" fillId="0" borderId="21" xfId="3" applyNumberFormat="1" applyFont="1" applyFill="1" applyBorder="1" applyAlignment="1">
      <alignment vertical="center" wrapText="1"/>
    </xf>
    <xf numFmtId="43" fontId="13" fillId="0" borderId="21" xfId="1" applyFont="1" applyFill="1" applyBorder="1" applyAlignment="1">
      <alignment vertical="center" wrapText="1"/>
    </xf>
    <xf numFmtId="0" fontId="13" fillId="0" borderId="21" xfId="3" applyFont="1" applyFill="1" applyBorder="1" applyAlignment="1">
      <alignment horizontal="center" vertical="center" wrapText="1"/>
    </xf>
    <xf numFmtId="14" fontId="13" fillId="0" borderId="21" xfId="3" applyNumberFormat="1" applyFont="1" applyFill="1" applyBorder="1" applyAlignment="1">
      <alignment vertical="center" wrapText="1"/>
    </xf>
    <xf numFmtId="0" fontId="13" fillId="0" borderId="22" xfId="3" applyFont="1" applyFill="1" applyBorder="1" applyAlignment="1">
      <alignment vertical="center" wrapText="1"/>
    </xf>
    <xf numFmtId="0" fontId="13" fillId="0" borderId="24" xfId="3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 wrapText="1"/>
    </xf>
    <xf numFmtId="9" fontId="13" fillId="0" borderId="0" xfId="3" applyNumberFormat="1" applyFont="1" applyFill="1" applyBorder="1" applyAlignment="1">
      <alignment vertical="center" wrapText="1"/>
    </xf>
    <xf numFmtId="43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 wrapText="1"/>
    </xf>
    <xf numFmtId="43" fontId="3" fillId="0" borderId="0" xfId="1" applyFont="1"/>
    <xf numFmtId="165" fontId="15" fillId="0" borderId="6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43" fontId="3" fillId="0" borderId="0" xfId="0" applyNumberFormat="1" applyFont="1"/>
    <xf numFmtId="0" fontId="17" fillId="5" borderId="10" xfId="0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vertical="center" wrapText="1"/>
    </xf>
    <xf numFmtId="0" fontId="17" fillId="5" borderId="2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3" fillId="0" borderId="6" xfId="0" applyFont="1" applyBorder="1"/>
    <xf numFmtId="0" fontId="17" fillId="5" borderId="10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3" fillId="0" borderId="6" xfId="4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7" fillId="0" borderId="10" xfId="4" applyFont="1" applyFill="1" applyBorder="1" applyAlignment="1">
      <alignment horizontal="center" vertical="center" wrapText="1"/>
    </xf>
    <xf numFmtId="0" fontId="9" fillId="2" borderId="13" xfId="4" applyFont="1" applyFill="1" applyBorder="1" applyAlignment="1">
      <alignment horizontal="center" vertical="center" wrapText="1"/>
    </xf>
    <xf numFmtId="0" fontId="9" fillId="2" borderId="14" xfId="4" applyFont="1" applyFill="1" applyBorder="1" applyAlignment="1">
      <alignment horizontal="center" vertical="center" wrapText="1"/>
    </xf>
    <xf numFmtId="0" fontId="9" fillId="2" borderId="15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0" fontId="9" fillId="2" borderId="6" xfId="4" applyFont="1" applyFill="1" applyBorder="1" applyAlignment="1">
      <alignment horizontal="center" vertical="center" wrapText="1"/>
    </xf>
    <xf numFmtId="0" fontId="9" fillId="2" borderId="8" xfId="4" applyFont="1" applyFill="1" applyBorder="1" applyAlignment="1">
      <alignment horizontal="center" vertical="center" wrapText="1"/>
    </xf>
    <xf numFmtId="0" fontId="7" fillId="0" borderId="19" xfId="4" applyFont="1" applyFill="1" applyBorder="1" applyAlignment="1">
      <alignment horizontal="left" vertical="center" wrapText="1"/>
    </xf>
    <xf numFmtId="14" fontId="13" fillId="0" borderId="21" xfId="4" applyNumberFormat="1" applyFont="1" applyFill="1" applyBorder="1" applyAlignment="1">
      <alignment horizontal="center" vertical="center" wrapText="1"/>
    </xf>
    <xf numFmtId="14" fontId="13" fillId="0" borderId="24" xfId="4" applyNumberFormat="1" applyFont="1" applyFill="1" applyBorder="1" applyAlignment="1">
      <alignment horizontal="center" vertical="center" wrapText="1"/>
    </xf>
    <xf numFmtId="0" fontId="7" fillId="0" borderId="25" xfId="4" applyFont="1" applyFill="1" applyBorder="1" applyAlignment="1">
      <alignment horizontal="center" vertical="center" wrapText="1"/>
    </xf>
    <xf numFmtId="0" fontId="13" fillId="0" borderId="21" xfId="4" applyFont="1" applyFill="1" applyBorder="1" applyAlignment="1">
      <alignment horizontal="center" vertical="center" wrapText="1"/>
    </xf>
    <xf numFmtId="0" fontId="13" fillId="0" borderId="24" xfId="4" applyFont="1" applyFill="1" applyBorder="1" applyAlignment="1">
      <alignment horizontal="center" vertical="center" wrapText="1"/>
    </xf>
    <xf numFmtId="166" fontId="13" fillId="0" borderId="5" xfId="4" quotePrefix="1" applyNumberFormat="1" applyFont="1" applyBorder="1" applyAlignment="1" applyProtection="1"/>
    <xf numFmtId="166" fontId="13" fillId="0" borderId="6" xfId="4" applyNumberFormat="1" applyFont="1" applyFill="1" applyBorder="1" applyAlignment="1">
      <alignment horizontal="right" vertical="center" wrapText="1"/>
    </xf>
    <xf numFmtId="166" fontId="13" fillId="0" borderId="8" xfId="4" applyNumberFormat="1" applyFont="1" applyFill="1" applyBorder="1" applyAlignment="1">
      <alignment horizontal="right" vertical="center" wrapText="1"/>
    </xf>
    <xf numFmtId="166" fontId="13" fillId="0" borderId="5" xfId="4" applyNumberFormat="1" applyFont="1" applyBorder="1" applyAlignment="1" applyProtection="1"/>
    <xf numFmtId="166" fontId="13" fillId="0" borderId="6" xfId="1" applyNumberFormat="1" applyFont="1" applyFill="1" applyBorder="1" applyAlignment="1">
      <alignment horizontal="right" vertical="center" wrapText="1"/>
    </xf>
    <xf numFmtId="166" fontId="13" fillId="0" borderId="8" xfId="1" applyNumberFormat="1" applyFont="1" applyFill="1" applyBorder="1" applyAlignment="1">
      <alignment horizontal="right" vertical="center" wrapText="1"/>
    </xf>
    <xf numFmtId="166" fontId="9" fillId="2" borderId="19" xfId="4" applyNumberFormat="1" applyFont="1" applyFill="1" applyBorder="1" applyAlignment="1">
      <alignment horizontal="center" vertical="center" wrapText="1"/>
    </xf>
    <xf numFmtId="166" fontId="9" fillId="2" borderId="21" xfId="1" applyNumberFormat="1" applyFont="1" applyFill="1" applyBorder="1" applyAlignment="1">
      <alignment horizontal="right" vertical="center" wrapText="1"/>
    </xf>
    <xf numFmtId="167" fontId="3" fillId="0" borderId="0" xfId="0" applyNumberFormat="1" applyFont="1"/>
    <xf numFmtId="166" fontId="3" fillId="0" borderId="0" xfId="0" applyNumberFormat="1" applyFont="1"/>
    <xf numFmtId="166" fontId="9" fillId="2" borderId="13" xfId="4" applyNumberFormat="1" applyFont="1" applyFill="1" applyBorder="1" applyAlignment="1">
      <alignment horizontal="center" vertical="center" wrapText="1"/>
    </xf>
    <xf numFmtId="166" fontId="9" fillId="2" borderId="14" xfId="4" applyNumberFormat="1" applyFont="1" applyFill="1" applyBorder="1" applyAlignment="1">
      <alignment horizontal="center" vertical="center" wrapText="1"/>
    </xf>
    <xf numFmtId="166" fontId="9" fillId="2" borderId="15" xfId="4" applyNumberFormat="1" applyFont="1" applyFill="1" applyBorder="1" applyAlignment="1">
      <alignment horizontal="center" vertical="center" wrapText="1"/>
    </xf>
    <xf numFmtId="166" fontId="9" fillId="2" borderId="5" xfId="4" applyNumberFormat="1" applyFont="1" applyFill="1" applyBorder="1" applyAlignment="1">
      <alignment horizontal="center" vertical="center" wrapText="1"/>
    </xf>
    <xf numFmtId="166" fontId="9" fillId="2" borderId="6" xfId="4" applyNumberFormat="1" applyFont="1" applyFill="1" applyBorder="1" applyAlignment="1">
      <alignment horizontal="center" vertical="center" wrapText="1"/>
    </xf>
    <xf numFmtId="166" fontId="9" fillId="2" borderId="8" xfId="4" applyNumberFormat="1" applyFont="1" applyFill="1" applyBorder="1" applyAlignment="1">
      <alignment horizontal="center" vertical="center" wrapText="1"/>
    </xf>
    <xf numFmtId="9" fontId="3" fillId="0" borderId="0" xfId="2" applyFont="1"/>
    <xf numFmtId="166" fontId="9" fillId="2" borderId="21" xfId="4" applyNumberFormat="1" applyFont="1" applyFill="1" applyBorder="1" applyAlignment="1">
      <alignment horizontal="right" vertical="center" wrapText="1"/>
    </xf>
    <xf numFmtId="166" fontId="9" fillId="2" borderId="24" xfId="4" applyNumberFormat="1" applyFont="1" applyFill="1" applyBorder="1" applyAlignment="1">
      <alignment horizontal="right" vertical="center" wrapText="1"/>
    </xf>
    <xf numFmtId="0" fontId="6" fillId="0" borderId="0" xfId="4"/>
    <xf numFmtId="0" fontId="20" fillId="2" borderId="13" xfId="4" applyFont="1" applyFill="1" applyBorder="1" applyAlignment="1">
      <alignment horizontal="center" vertical="center"/>
    </xf>
    <xf numFmtId="0" fontId="20" fillId="2" borderId="14" xfId="4" applyFont="1" applyFill="1" applyBorder="1" applyAlignment="1">
      <alignment horizontal="center" vertical="center"/>
    </xf>
    <xf numFmtId="0" fontId="20" fillId="2" borderId="15" xfId="4" applyFont="1" applyFill="1" applyBorder="1" applyAlignment="1">
      <alignment horizontal="center" vertical="center" wrapText="1"/>
    </xf>
    <xf numFmtId="0" fontId="21" fillId="0" borderId="9" xfId="4" applyFont="1" applyBorder="1" applyAlignment="1">
      <alignment horizontal="center" vertical="center"/>
    </xf>
    <xf numFmtId="0" fontId="21" fillId="0" borderId="6" xfId="4" applyFont="1" applyBorder="1" applyAlignment="1">
      <alignment vertical="center"/>
    </xf>
    <xf numFmtId="0" fontId="21" fillId="0" borderId="8" xfId="4" applyFont="1" applyBorder="1" applyAlignment="1">
      <alignment vertical="center"/>
    </xf>
    <xf numFmtId="0" fontId="21" fillId="0" borderId="26" xfId="4" applyFont="1" applyBorder="1" applyAlignment="1">
      <alignment horizontal="center" vertical="center"/>
    </xf>
    <xf numFmtId="0" fontId="21" fillId="0" borderId="27" xfId="4" applyFont="1" applyBorder="1" applyAlignment="1">
      <alignment horizontal="center" vertical="center"/>
    </xf>
    <xf numFmtId="0" fontId="21" fillId="0" borderId="21" xfId="4" applyFont="1" applyBorder="1" applyAlignment="1">
      <alignment vertical="center"/>
    </xf>
    <xf numFmtId="0" fontId="21" fillId="0" borderId="24" xfId="4" applyFont="1" applyBorder="1" applyAlignment="1">
      <alignment vertical="center"/>
    </xf>
    <xf numFmtId="0" fontId="21" fillId="0" borderId="0" xfId="4" applyFont="1" applyAlignment="1">
      <alignment horizontal="left" vertical="center" wrapText="1"/>
    </xf>
    <xf numFmtId="0" fontId="25" fillId="2" borderId="28" xfId="4" applyFont="1" applyFill="1" applyBorder="1" applyAlignment="1">
      <alignment horizontal="center" vertical="center"/>
    </xf>
    <xf numFmtId="0" fontId="25" fillId="2" borderId="29" xfId="4" applyFont="1" applyFill="1" applyBorder="1" applyAlignment="1">
      <alignment horizontal="center" vertical="center"/>
    </xf>
    <xf numFmtId="0" fontId="0" fillId="0" borderId="30" xfId="0" applyBorder="1"/>
    <xf numFmtId="0" fontId="21" fillId="0" borderId="5" xfId="4" applyFont="1" applyBorder="1" applyAlignment="1">
      <alignment horizontal="center" vertical="center"/>
    </xf>
    <xf numFmtId="0" fontId="21" fillId="0" borderId="1" xfId="4" applyFont="1" applyBorder="1" applyAlignment="1">
      <alignment vertical="center"/>
    </xf>
    <xf numFmtId="0" fontId="21" fillId="0" borderId="0" xfId="4" applyFont="1" applyBorder="1" applyAlignment="1">
      <alignment vertical="center"/>
    </xf>
    <xf numFmtId="0" fontId="0" fillId="0" borderId="31" xfId="0" applyBorder="1"/>
    <xf numFmtId="0" fontId="21" fillId="0" borderId="1" xfId="4" applyFont="1" applyBorder="1" applyAlignment="1">
      <alignment horizontal="left" vertical="center"/>
    </xf>
    <xf numFmtId="0" fontId="21" fillId="0" borderId="0" xfId="4" applyFont="1" applyBorder="1" applyAlignment="1">
      <alignment horizontal="left" vertical="center"/>
    </xf>
    <xf numFmtId="0" fontId="21" fillId="0" borderId="31" xfId="4" applyFont="1" applyBorder="1" applyAlignment="1">
      <alignment horizontal="left" vertical="center"/>
    </xf>
    <xf numFmtId="0" fontId="21" fillId="0" borderId="19" xfId="4" applyFont="1" applyBorder="1" applyAlignment="1">
      <alignment horizontal="center" vertical="center"/>
    </xf>
    <xf numFmtId="0" fontId="21" fillId="0" borderId="32" xfId="4" applyFont="1" applyBorder="1" applyAlignment="1">
      <alignment horizontal="left" vertical="center"/>
    </xf>
    <xf numFmtId="0" fontId="21" fillId="0" borderId="33" xfId="4" applyFont="1" applyBorder="1" applyAlignment="1">
      <alignment horizontal="left" vertical="center"/>
    </xf>
    <xf numFmtId="0" fontId="0" fillId="0" borderId="34" xfId="0" applyBorder="1"/>
    <xf numFmtId="0" fontId="21" fillId="0" borderId="0" xfId="3" applyFont="1" applyAlignment="1">
      <alignment horizontal="left" vertical="center" wrapText="1"/>
    </xf>
    <xf numFmtId="4" fontId="13" fillId="0" borderId="21" xfId="3" applyNumberFormat="1" applyFont="1" applyFill="1" applyBorder="1" applyAlignment="1">
      <alignment vertical="center" wrapText="1"/>
    </xf>
    <xf numFmtId="10" fontId="13" fillId="0" borderId="21" xfId="3" applyNumberFormat="1" applyFont="1" applyFill="1" applyBorder="1" applyAlignment="1">
      <alignment vertical="center" wrapText="1"/>
    </xf>
    <xf numFmtId="3" fontId="13" fillId="0" borderId="21" xfId="3" applyNumberFormat="1" applyFont="1" applyFill="1" applyBorder="1" applyAlignment="1">
      <alignment vertical="center" wrapText="1"/>
    </xf>
    <xf numFmtId="9" fontId="13" fillId="0" borderId="21" xfId="3" applyNumberFormat="1" applyFont="1" applyFill="1" applyBorder="1" applyAlignment="1">
      <alignment horizontal="center" vertical="center" wrapText="1"/>
    </xf>
    <xf numFmtId="14" fontId="13" fillId="0" borderId="21" xfId="3" applyNumberFormat="1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vertical="center" wrapText="1"/>
    </xf>
    <xf numFmtId="0" fontId="14" fillId="0" borderId="20" xfId="0" applyFont="1" applyBorder="1" applyAlignment="1">
      <alignment horizontal="left" vertical="center" wrapText="1"/>
    </xf>
    <xf numFmtId="164" fontId="13" fillId="0" borderId="21" xfId="1" applyNumberFormat="1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horizontal="center" wrapText="1"/>
    </xf>
    <xf numFmtId="0" fontId="13" fillId="4" borderId="19" xfId="3" applyFont="1" applyFill="1" applyBorder="1" applyAlignment="1">
      <alignment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left" vertical="center" wrapText="1"/>
    </xf>
    <xf numFmtId="0" fontId="13" fillId="4" borderId="21" xfId="3" applyFont="1" applyFill="1" applyBorder="1" applyAlignment="1">
      <alignment vertical="center" wrapText="1"/>
    </xf>
    <xf numFmtId="164" fontId="13" fillId="4" borderId="21" xfId="1" applyNumberFormat="1" applyFont="1" applyFill="1" applyBorder="1" applyAlignment="1">
      <alignment horizontal="center" vertical="center" wrapText="1"/>
    </xf>
    <xf numFmtId="164" fontId="15" fillId="0" borderId="21" xfId="1" applyNumberFormat="1" applyFont="1" applyBorder="1" applyAlignment="1">
      <alignment horizontal="center" vertical="center" wrapText="1"/>
    </xf>
    <xf numFmtId="9" fontId="13" fillId="4" borderId="21" xfId="3" applyNumberFormat="1" applyFont="1" applyFill="1" applyBorder="1" applyAlignment="1">
      <alignment horizontal="center" vertical="center" wrapText="1"/>
    </xf>
    <xf numFmtId="0" fontId="13" fillId="4" borderId="21" xfId="3" applyFont="1" applyFill="1" applyBorder="1" applyAlignment="1">
      <alignment horizontal="center" vertical="center" wrapText="1"/>
    </xf>
    <xf numFmtId="14" fontId="13" fillId="4" borderId="21" xfId="3" applyNumberFormat="1" applyFont="1" applyFill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/>
    </xf>
    <xf numFmtId="164" fontId="13" fillId="0" borderId="21" xfId="1" applyNumberFormat="1" applyFont="1" applyFill="1" applyBorder="1" applyAlignment="1">
      <alignment vertical="center" wrapText="1"/>
    </xf>
    <xf numFmtId="9" fontId="13" fillId="0" borderId="21" xfId="2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left" vertical="center" wrapText="1"/>
    </xf>
    <xf numFmtId="9" fontId="13" fillId="0" borderId="21" xfId="2" applyFont="1" applyFill="1" applyBorder="1" applyAlignment="1">
      <alignment vertical="center" wrapText="1"/>
    </xf>
    <xf numFmtId="0" fontId="13" fillId="0" borderId="21" xfId="3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3" xfId="4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%20G%201006%20%20PA%202016%2002%20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D/PREPARA&#199;&#195;O/DOCS_CONDI&#199;&#213;ES%20PR&#201;VIAS/PA%202015%2007%20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Estructura del Proyecto"/>
      <sheetName val="Plan de Adquisiciones"/>
      <sheetName val="Detalhe Plano de Aquisições"/>
      <sheetName val="resumo"/>
      <sheetName val="proposta orçamento "/>
    </sheetNames>
    <sheetDataSet>
      <sheetData sheetId="0" refreshError="1"/>
      <sheetData sheetId="1" refreshError="1"/>
      <sheetData sheetId="2"/>
      <sheetData sheetId="3">
        <row r="22">
          <cell r="G22">
            <v>33864</v>
          </cell>
        </row>
        <row r="30">
          <cell r="G30">
            <v>357343.22702702705</v>
          </cell>
        </row>
        <row r="46">
          <cell r="G46">
            <v>3024759.2393108117</v>
          </cell>
        </row>
        <row r="53">
          <cell r="F53">
            <v>200356.55522896419</v>
          </cell>
        </row>
        <row r="60">
          <cell r="G60">
            <v>291666.92486486485</v>
          </cell>
        </row>
        <row r="68">
          <cell r="F68">
            <v>1080310.0544401659</v>
          </cell>
        </row>
        <row r="73">
          <cell r="G73">
            <v>1011700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_versão 2"/>
      <sheetName val="PA- versão 1"/>
      <sheetName val="Estructura del Proyecto"/>
      <sheetName val="Crono financeiro"/>
      <sheetName val="Instruções"/>
      <sheetName val="Plan de Adquisiciones"/>
      <sheetName val="Detalhe Plano de Aquisições"/>
    </sheetNames>
    <sheetDataSet>
      <sheetData sheetId="0" refreshError="1"/>
      <sheetData sheetId="1" refreshError="1"/>
      <sheetData sheetId="2">
        <row r="14">
          <cell r="C14" t="str">
            <v>Componente 1 - Marco Normativo para a Mobilidade Urbana Sustentável de Grandes Cidades Brasileiras</v>
          </cell>
        </row>
        <row r="15">
          <cell r="C15" t="str">
            <v>Componente 2 - Projetos -Piloto</v>
          </cell>
        </row>
        <row r="16">
          <cell r="C16" t="str">
            <v>Componente 3 - Capacitação e Disseminação de Conhecimento</v>
          </cell>
        </row>
        <row r="17">
          <cell r="C17" t="str">
            <v>Componente 4 - Administração e Auditoria</v>
          </cell>
        </row>
      </sheetData>
      <sheetData sheetId="3">
        <row r="7">
          <cell r="BC7">
            <v>11428.199999999999</v>
          </cell>
        </row>
      </sheetData>
      <sheetData sheetId="4" refreshError="1"/>
      <sheetData sheetId="5" refreshError="1"/>
      <sheetData sheetId="6">
        <row r="19">
          <cell r="G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16" sqref="C16:D16"/>
    </sheetView>
  </sheetViews>
  <sheetFormatPr defaultRowHeight="15" x14ac:dyDescent="0.25"/>
  <cols>
    <col min="2" max="2" width="55" customWidth="1"/>
    <col min="3" max="3" width="45.7109375" bestFit="1" customWidth="1"/>
    <col min="4" max="4" width="30.85546875" bestFit="1" customWidth="1"/>
  </cols>
  <sheetData>
    <row r="1" spans="2:5" ht="15.75" thickBot="1" x14ac:dyDescent="0.3">
      <c r="B1" s="173"/>
      <c r="C1" s="173"/>
      <c r="D1" s="173"/>
    </row>
    <row r="2" spans="2:5" x14ac:dyDescent="0.25">
      <c r="B2" s="174" t="s">
        <v>159</v>
      </c>
      <c r="C2" s="175" t="s">
        <v>160</v>
      </c>
      <c r="D2" s="176" t="s">
        <v>161</v>
      </c>
    </row>
    <row r="3" spans="2:5" x14ac:dyDescent="0.25">
      <c r="B3" s="177" t="s">
        <v>162</v>
      </c>
      <c r="C3" s="178"/>
      <c r="D3" s="179"/>
    </row>
    <row r="4" spans="2:5" x14ac:dyDescent="0.25">
      <c r="B4" s="180"/>
      <c r="C4" s="178"/>
      <c r="D4" s="179"/>
    </row>
    <row r="5" spans="2:5" x14ac:dyDescent="0.25">
      <c r="B5" s="180"/>
      <c r="C5" s="178"/>
      <c r="D5" s="179"/>
    </row>
    <row r="6" spans="2:5" x14ac:dyDescent="0.25">
      <c r="B6" s="180"/>
      <c r="C6" s="178"/>
      <c r="D6" s="179"/>
    </row>
    <row r="7" spans="2:5" x14ac:dyDescent="0.25">
      <c r="B7" s="180"/>
      <c r="C7" s="178"/>
      <c r="D7" s="179"/>
    </row>
    <row r="8" spans="2:5" x14ac:dyDescent="0.25">
      <c r="B8" s="180"/>
      <c r="C8" s="178"/>
      <c r="D8" s="179"/>
    </row>
    <row r="9" spans="2:5" ht="15.75" thickBot="1" x14ac:dyDescent="0.3">
      <c r="B9" s="181"/>
      <c r="C9" s="182"/>
      <c r="D9" s="183"/>
    </row>
    <row r="11" spans="2:5" ht="49.5" customHeight="1" x14ac:dyDescent="0.25">
      <c r="B11" s="184" t="s">
        <v>163</v>
      </c>
      <c r="C11" s="184"/>
      <c r="D11" s="173"/>
    </row>
    <row r="12" spans="2:5" ht="15.75" thickBot="1" x14ac:dyDescent="0.3">
      <c r="B12" s="173"/>
      <c r="C12" s="173"/>
      <c r="D12" s="173"/>
    </row>
    <row r="13" spans="2:5" x14ac:dyDescent="0.25">
      <c r="B13" s="185" t="s">
        <v>164</v>
      </c>
      <c r="C13" s="186" t="s">
        <v>165</v>
      </c>
      <c r="D13" s="186"/>
      <c r="E13" s="187"/>
    </row>
    <row r="14" spans="2:5" x14ac:dyDescent="0.25">
      <c r="B14" s="188" t="s">
        <v>166</v>
      </c>
      <c r="C14" s="189" t="s">
        <v>167</v>
      </c>
      <c r="D14" s="190"/>
      <c r="E14" s="191"/>
    </row>
    <row r="15" spans="2:5" x14ac:dyDescent="0.25">
      <c r="B15" s="188"/>
      <c r="C15" s="192" t="s">
        <v>168</v>
      </c>
      <c r="D15" s="193"/>
      <c r="E15" s="194"/>
    </row>
    <row r="16" spans="2:5" x14ac:dyDescent="0.25">
      <c r="B16" s="188"/>
      <c r="C16" s="192" t="s">
        <v>169</v>
      </c>
      <c r="D16" s="193"/>
      <c r="E16" s="191"/>
    </row>
    <row r="17" spans="2:5" x14ac:dyDescent="0.25">
      <c r="B17" s="188"/>
      <c r="C17" s="192" t="s">
        <v>170</v>
      </c>
      <c r="D17" s="193"/>
      <c r="E17" s="191"/>
    </row>
    <row r="18" spans="2:5" ht="15.75" thickBot="1" x14ac:dyDescent="0.3">
      <c r="B18" s="195"/>
      <c r="C18" s="196" t="s">
        <v>171</v>
      </c>
      <c r="D18" s="197"/>
      <c r="E18" s="198"/>
    </row>
    <row r="20" spans="2:5" ht="54" customHeight="1" x14ac:dyDescent="0.25">
      <c r="B20" s="199" t="s">
        <v>172</v>
      </c>
      <c r="C20" s="199"/>
    </row>
  </sheetData>
  <mergeCells count="9">
    <mergeCell ref="B20:C20"/>
    <mergeCell ref="B3:B9"/>
    <mergeCell ref="B11:C11"/>
    <mergeCell ref="C13:D13"/>
    <mergeCell ref="B14:B18"/>
    <mergeCell ref="C15:E15"/>
    <mergeCell ref="C16:D16"/>
    <mergeCell ref="C17:D17"/>
    <mergeCell ref="C18:D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view="pageBreakPreview" zoomScale="91" zoomScaleNormal="100" zoomScaleSheetLayoutView="91" workbookViewId="0">
      <selection activeCell="A8" sqref="A8:C8"/>
    </sheetView>
  </sheetViews>
  <sheetFormatPr defaultRowHeight="15.75" x14ac:dyDescent="0.25"/>
  <cols>
    <col min="1" max="1" width="85.42578125" style="2" customWidth="1"/>
    <col min="2" max="2" width="35.140625" style="2" customWidth="1"/>
    <col min="3" max="3" width="33.42578125" style="2" customWidth="1"/>
    <col min="4" max="4" width="9.140625" style="2"/>
    <col min="5" max="5" width="18.28515625" style="2" customWidth="1"/>
    <col min="6" max="16384" width="9.140625" style="2"/>
  </cols>
  <sheetData>
    <row r="1" spans="1:3" ht="16.5" thickBot="1" x14ac:dyDescent="0.3">
      <c r="A1" s="141" t="s">
        <v>136</v>
      </c>
      <c r="B1" s="141"/>
      <c r="C1" s="141"/>
    </row>
    <row r="2" spans="1:3" x14ac:dyDescent="0.25">
      <c r="A2" s="142" t="s">
        <v>137</v>
      </c>
      <c r="B2" s="143"/>
      <c r="C2" s="144"/>
    </row>
    <row r="3" spans="1:3" x14ac:dyDescent="0.25">
      <c r="A3" s="145" t="s">
        <v>138</v>
      </c>
      <c r="B3" s="146" t="s">
        <v>139</v>
      </c>
      <c r="C3" s="147" t="s">
        <v>140</v>
      </c>
    </row>
    <row r="4" spans="1:3" ht="16.5" thickBot="1" x14ac:dyDescent="0.3">
      <c r="A4" s="148" t="s">
        <v>141</v>
      </c>
      <c r="B4" s="149">
        <v>42102</v>
      </c>
      <c r="C4" s="150">
        <v>43197</v>
      </c>
    </row>
    <row r="5" spans="1:3" ht="16.5" thickBot="1" x14ac:dyDescent="0.3">
      <c r="A5" s="151"/>
      <c r="B5" s="151"/>
      <c r="C5" s="151"/>
    </row>
    <row r="6" spans="1:3" x14ac:dyDescent="0.25">
      <c r="A6" s="142" t="s">
        <v>142</v>
      </c>
      <c r="B6" s="143"/>
      <c r="C6" s="144"/>
    </row>
    <row r="7" spans="1:3" ht="16.5" thickBot="1" x14ac:dyDescent="0.3">
      <c r="A7" s="148" t="s">
        <v>175</v>
      </c>
      <c r="B7" s="152">
        <v>3</v>
      </c>
      <c r="C7" s="153"/>
    </row>
    <row r="8" spans="1:3" ht="16.5" thickBot="1" x14ac:dyDescent="0.3">
      <c r="A8" s="151"/>
      <c r="B8" s="151"/>
      <c r="C8" s="151"/>
    </row>
    <row r="9" spans="1:3" x14ac:dyDescent="0.25">
      <c r="A9" s="142" t="s">
        <v>143</v>
      </c>
      <c r="B9" s="143"/>
      <c r="C9" s="144"/>
    </row>
    <row r="10" spans="1:3" ht="31.5" x14ac:dyDescent="0.25">
      <c r="A10" s="145" t="s">
        <v>144</v>
      </c>
      <c r="B10" s="146" t="s">
        <v>145</v>
      </c>
      <c r="C10" s="147" t="s">
        <v>146</v>
      </c>
    </row>
    <row r="11" spans="1:3" x14ac:dyDescent="0.25">
      <c r="A11" s="154" t="s">
        <v>147</v>
      </c>
      <c r="B11" s="155">
        <v>0</v>
      </c>
      <c r="C11" s="156">
        <f>B11</f>
        <v>0</v>
      </c>
    </row>
    <row r="12" spans="1:3" x14ac:dyDescent="0.25">
      <c r="A12" s="154" t="s">
        <v>148</v>
      </c>
      <c r="B12" s="155">
        <f>'[1]Detalhe Plano de Aquisições'!G22</f>
        <v>33864</v>
      </c>
      <c r="C12" s="156">
        <f t="shared" ref="C12:C19" si="0">B12</f>
        <v>33864</v>
      </c>
    </row>
    <row r="13" spans="1:3" x14ac:dyDescent="0.25">
      <c r="A13" s="154" t="s">
        <v>149</v>
      </c>
      <c r="B13" s="155">
        <f>'[1]Detalhe Plano de Aquisições'!G30</f>
        <v>357343.22702702705</v>
      </c>
      <c r="C13" s="156">
        <f t="shared" si="0"/>
        <v>357343.22702702705</v>
      </c>
    </row>
    <row r="14" spans="1:3" x14ac:dyDescent="0.25">
      <c r="A14" s="154" t="s">
        <v>150</v>
      </c>
      <c r="B14" s="155">
        <f>'[1]Detalhe Plano de Aquisições'!G60</f>
        <v>291666.92486486485</v>
      </c>
      <c r="C14" s="156">
        <f t="shared" si="0"/>
        <v>291666.92486486485</v>
      </c>
    </row>
    <row r="15" spans="1:3" x14ac:dyDescent="0.25">
      <c r="A15" s="154" t="s">
        <v>151</v>
      </c>
      <c r="B15" s="155">
        <f>'[1]Detalhe Plano de Aquisições'!F68</f>
        <v>1080310.0544401659</v>
      </c>
      <c r="C15" s="156">
        <f t="shared" si="0"/>
        <v>1080310.0544401659</v>
      </c>
    </row>
    <row r="16" spans="1:3" x14ac:dyDescent="0.25">
      <c r="A16" s="154" t="s">
        <v>152</v>
      </c>
      <c r="B16" s="155">
        <f>'[1]Detalhe Plano de Aquisições'!G46+'[1]Detalhe Plano de Aquisições'!F53</f>
        <v>3225115.7945397757</v>
      </c>
      <c r="C16" s="156">
        <f t="shared" si="0"/>
        <v>3225115.7945397757</v>
      </c>
    </row>
    <row r="17" spans="1:6" x14ac:dyDescent="0.25">
      <c r="A17" s="157" t="s">
        <v>153</v>
      </c>
      <c r="B17" s="155">
        <f>'[1]Detalhe Plano de Aquisições'!G73</f>
        <v>1011700</v>
      </c>
      <c r="C17" s="156">
        <f t="shared" si="0"/>
        <v>1011700</v>
      </c>
      <c r="E17" s="123"/>
    </row>
    <row r="18" spans="1:6" x14ac:dyDescent="0.25">
      <c r="A18" s="154" t="s">
        <v>154</v>
      </c>
      <c r="B18" s="158">
        <v>0</v>
      </c>
      <c r="C18" s="159">
        <f t="shared" si="0"/>
        <v>0</v>
      </c>
      <c r="E18" s="126"/>
    </row>
    <row r="19" spans="1:6" x14ac:dyDescent="0.25">
      <c r="A19" s="157" t="s">
        <v>155</v>
      </c>
      <c r="B19" s="158">
        <v>0</v>
      </c>
      <c r="C19" s="159">
        <f t="shared" si="0"/>
        <v>0</v>
      </c>
    </row>
    <row r="20" spans="1:6" ht="16.5" thickBot="1" x14ac:dyDescent="0.3">
      <c r="A20" s="160" t="s">
        <v>156</v>
      </c>
      <c r="B20" s="161">
        <f>SUM(B11:B19)</f>
        <v>6000000.0008718334</v>
      </c>
      <c r="C20" s="161">
        <f>SUM(C11:C19)</f>
        <v>6000000.0008718334</v>
      </c>
      <c r="E20" s="162"/>
    </row>
    <row r="21" spans="1:6" ht="16.5" thickBot="1" x14ac:dyDescent="0.3">
      <c r="A21" s="163"/>
      <c r="B21" s="163"/>
      <c r="C21" s="163"/>
      <c r="E21" s="162"/>
    </row>
    <row r="22" spans="1:6" x14ac:dyDescent="0.25">
      <c r="A22" s="164" t="s">
        <v>157</v>
      </c>
      <c r="B22" s="165"/>
      <c r="C22" s="166"/>
    </row>
    <row r="23" spans="1:6" ht="31.5" x14ac:dyDescent="0.25">
      <c r="A23" s="167" t="s">
        <v>158</v>
      </c>
      <c r="B23" s="168" t="s">
        <v>145</v>
      </c>
      <c r="C23" s="169" t="s">
        <v>146</v>
      </c>
    </row>
    <row r="24" spans="1:6" x14ac:dyDescent="0.25">
      <c r="A24" s="157" t="str">
        <f>'[2]Estructura del Proyecto'!C14</f>
        <v>Componente 1 - Marco Normativo para a Mobilidade Urbana Sustentável de Grandes Cidades Brasileiras</v>
      </c>
      <c r="B24" s="155">
        <v>1076330</v>
      </c>
      <c r="C24" s="156">
        <f>B24</f>
        <v>1076330</v>
      </c>
      <c r="E24" s="163"/>
      <c r="F24" s="170"/>
    </row>
    <row r="25" spans="1:6" x14ac:dyDescent="0.25">
      <c r="A25" s="157" t="str">
        <f>'[2]Estructura del Proyecto'!C15</f>
        <v>Componente 2 - Projetos -Piloto</v>
      </c>
      <c r="B25" s="155">
        <v>3955809</v>
      </c>
      <c r="C25" s="156">
        <f>B25</f>
        <v>3955809</v>
      </c>
      <c r="E25" s="163"/>
      <c r="F25" s="170"/>
    </row>
    <row r="26" spans="1:6" x14ac:dyDescent="0.25">
      <c r="A26" s="157" t="str">
        <f>'[2]Estructura del Proyecto'!C16</f>
        <v>Componente 3 - Capacitação e Disseminação de Conhecimento</v>
      </c>
      <c r="B26" s="155">
        <v>610431</v>
      </c>
      <c r="C26" s="156">
        <f>B26</f>
        <v>610431</v>
      </c>
      <c r="E26" s="163"/>
      <c r="F26" s="170"/>
    </row>
    <row r="27" spans="1:6" x14ac:dyDescent="0.25">
      <c r="A27" s="157" t="str">
        <f>'[2]Estructura del Proyecto'!C17</f>
        <v>Componente 4 - Administração e Auditoria</v>
      </c>
      <c r="B27" s="155">
        <v>357430</v>
      </c>
      <c r="C27" s="156">
        <f>B27</f>
        <v>357430</v>
      </c>
      <c r="E27" s="163"/>
      <c r="F27" s="170"/>
    </row>
    <row r="28" spans="1:6" ht="16.5" thickBot="1" x14ac:dyDescent="0.3">
      <c r="A28" s="160" t="s">
        <v>156</v>
      </c>
      <c r="B28" s="171">
        <f>SUM(B24:B27)</f>
        <v>6000000</v>
      </c>
      <c r="C28" s="172">
        <f>SUM(C24:C27)</f>
        <v>6000000</v>
      </c>
    </row>
    <row r="30" spans="1:6" x14ac:dyDescent="0.25">
      <c r="B30" s="162"/>
    </row>
    <row r="31" spans="1:6" x14ac:dyDescent="0.25">
      <c r="B31" s="163"/>
    </row>
    <row r="32" spans="1:6" x14ac:dyDescent="0.25">
      <c r="B32" s="163"/>
    </row>
    <row r="92" spans="6:6" x14ac:dyDescent="0.25">
      <c r="F92" s="2" t="e">
        <f>'Plan de Adquisiciones'!B=284429.94</f>
        <v>#NAME?</v>
      </c>
    </row>
  </sheetData>
  <mergeCells count="8">
    <mergeCell ref="A9:C9"/>
    <mergeCell ref="A22:C22"/>
    <mergeCell ref="A1:C1"/>
    <mergeCell ref="A2:C2"/>
    <mergeCell ref="A5:C5"/>
    <mergeCell ref="A6:C6"/>
    <mergeCell ref="B7:C7"/>
    <mergeCell ref="A8:C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3"/>
  <sheetViews>
    <sheetView tabSelected="1" view="pageBreakPreview" zoomScaleNormal="90" zoomScaleSheetLayoutView="100" workbookViewId="0">
      <selection activeCell="D75" sqref="D75"/>
    </sheetView>
  </sheetViews>
  <sheetFormatPr defaultRowHeight="30" customHeight="1" x14ac:dyDescent="0.25"/>
  <cols>
    <col min="1" max="1" width="17.28515625" style="2" customWidth="1"/>
    <col min="2" max="2" width="21.42578125" style="2" customWidth="1"/>
    <col min="3" max="3" width="67.5703125" style="2" customWidth="1"/>
    <col min="4" max="4" width="36" style="2" bestFit="1" customWidth="1"/>
    <col min="5" max="5" width="20.140625" style="2" hidden="1" customWidth="1"/>
    <col min="6" max="6" width="14.5703125" style="2" customWidth="1"/>
    <col min="7" max="7" width="16.28515625" style="3" customWidth="1"/>
    <col min="8" max="8" width="14.28515625" style="4" customWidth="1"/>
    <col min="9" max="9" width="15.140625" style="4" customWidth="1"/>
    <col min="10" max="10" width="15.5703125" style="2" customWidth="1"/>
    <col min="11" max="11" width="18.85546875" style="2" customWidth="1"/>
    <col min="12" max="12" width="17.85546875" style="2" customWidth="1"/>
    <col min="13" max="13" width="21.5703125" style="2" bestFit="1" customWidth="1"/>
    <col min="14" max="14" width="58.28515625" style="2" hidden="1" customWidth="1"/>
    <col min="15" max="15" width="29.85546875" style="2" customWidth="1"/>
    <col min="16" max="16" width="20.85546875" style="2" bestFit="1" customWidth="1"/>
    <col min="17" max="17" width="9.140625" style="2"/>
    <col min="18" max="18" width="12.140625" style="2" bestFit="1" customWidth="1"/>
    <col min="19" max="16384" width="9.140625" style="2"/>
  </cols>
  <sheetData>
    <row r="1" spans="1:18" ht="21.95" customHeight="1" x14ac:dyDescent="0.25">
      <c r="A1" s="1"/>
    </row>
    <row r="2" spans="1:18" ht="21.95" customHeight="1" x14ac:dyDescent="0.25">
      <c r="A2" s="5" t="s">
        <v>0</v>
      </c>
      <c r="B2" s="5"/>
    </row>
    <row r="3" spans="1:18" ht="21.95" customHeight="1" x14ac:dyDescent="0.25">
      <c r="A3" s="6" t="s">
        <v>1</v>
      </c>
    </row>
    <row r="4" spans="1:18" ht="21.95" customHeight="1" x14ac:dyDescent="0.25">
      <c r="A4" s="6" t="s">
        <v>2</v>
      </c>
    </row>
    <row r="5" spans="1:18" ht="21.95" customHeight="1" x14ac:dyDescent="0.25">
      <c r="A5" s="6" t="s">
        <v>3</v>
      </c>
    </row>
    <row r="6" spans="1:18" ht="21.95" customHeight="1" x14ac:dyDescent="0.25">
      <c r="A6" s="7"/>
    </row>
    <row r="7" spans="1:18" ht="21.95" customHeight="1" x14ac:dyDescent="0.25">
      <c r="A7" s="6" t="s">
        <v>173</v>
      </c>
    </row>
    <row r="8" spans="1:18" ht="21.95" customHeight="1" x14ac:dyDescent="0.25">
      <c r="A8" s="6" t="s">
        <v>4</v>
      </c>
    </row>
    <row r="9" spans="1:18" ht="21.95" customHeight="1" x14ac:dyDescent="0.25">
      <c r="A9" s="6" t="s">
        <v>5</v>
      </c>
    </row>
    <row r="10" spans="1:18" ht="21.95" customHeight="1" x14ac:dyDescent="0.25"/>
    <row r="11" spans="1:18" ht="21.95" customHeight="1" thickBot="1" x14ac:dyDescent="0.3">
      <c r="A11" s="8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0"/>
      <c r="R11" s="10"/>
    </row>
    <row r="12" spans="1:18" ht="30" customHeight="1" x14ac:dyDescent="0.25">
      <c r="A12" s="11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3"/>
      <c r="Q12" s="10"/>
      <c r="R12" s="10"/>
    </row>
    <row r="13" spans="1:18" ht="30" customHeight="1" x14ac:dyDescent="0.25">
      <c r="A13" s="14" t="s">
        <v>8</v>
      </c>
      <c r="B13" s="15" t="s">
        <v>9</v>
      </c>
      <c r="C13" s="15" t="s">
        <v>10</v>
      </c>
      <c r="D13" s="15" t="s">
        <v>11</v>
      </c>
      <c r="E13" s="15" t="s">
        <v>12</v>
      </c>
      <c r="F13" s="15" t="s">
        <v>13</v>
      </c>
      <c r="G13" s="16" t="s">
        <v>14</v>
      </c>
      <c r="H13" s="16"/>
      <c r="I13" s="16"/>
      <c r="J13" s="15" t="s">
        <v>15</v>
      </c>
      <c r="K13" s="15" t="s">
        <v>16</v>
      </c>
      <c r="L13" s="15" t="s">
        <v>17</v>
      </c>
      <c r="M13" s="15"/>
      <c r="N13" s="17" t="s">
        <v>18</v>
      </c>
      <c r="O13" s="15" t="s">
        <v>19</v>
      </c>
      <c r="P13" s="18" t="s">
        <v>20</v>
      </c>
      <c r="Q13" s="10"/>
      <c r="R13" s="10"/>
    </row>
    <row r="14" spans="1:18" ht="30" customHeight="1" x14ac:dyDescent="0.25">
      <c r="A14" s="19"/>
      <c r="B14" s="20"/>
      <c r="C14" s="20"/>
      <c r="D14" s="20"/>
      <c r="E14" s="20"/>
      <c r="F14" s="20"/>
      <c r="G14" s="21" t="s">
        <v>21</v>
      </c>
      <c r="H14" s="22" t="s">
        <v>22</v>
      </c>
      <c r="I14" s="22" t="s">
        <v>23</v>
      </c>
      <c r="J14" s="20"/>
      <c r="K14" s="20"/>
      <c r="L14" s="23" t="s">
        <v>24</v>
      </c>
      <c r="M14" s="23" t="s">
        <v>25</v>
      </c>
      <c r="N14" s="24"/>
      <c r="O14" s="20"/>
      <c r="P14" s="25"/>
      <c r="Q14" s="10"/>
      <c r="R14" s="10"/>
    </row>
    <row r="15" spans="1:18" ht="21.95" customHeight="1" thickBot="1" x14ac:dyDescent="0.3">
      <c r="A15" s="106"/>
      <c r="B15" s="108"/>
      <c r="C15" s="108"/>
      <c r="D15" s="108"/>
      <c r="E15" s="108"/>
      <c r="F15" s="108"/>
      <c r="G15" s="200"/>
      <c r="H15" s="201"/>
      <c r="I15" s="201"/>
      <c r="J15" s="108"/>
      <c r="K15" s="108"/>
      <c r="L15" s="108"/>
      <c r="M15" s="108"/>
      <c r="N15" s="108"/>
      <c r="O15" s="108"/>
      <c r="P15" s="117"/>
      <c r="Q15" s="10"/>
      <c r="R15" s="10"/>
    </row>
    <row r="16" spans="1:18" ht="21.95" customHeight="1" thickBot="1" x14ac:dyDescent="0.3">
      <c r="A16" s="29"/>
      <c r="B16" s="29"/>
      <c r="C16" s="29"/>
      <c r="D16" s="29"/>
      <c r="E16" s="29"/>
      <c r="F16" s="29"/>
      <c r="G16" s="30">
        <f>SUM(G15:G15)</f>
        <v>0</v>
      </c>
      <c r="H16" s="31"/>
      <c r="I16" s="31"/>
      <c r="J16" s="29"/>
      <c r="K16" s="29"/>
      <c r="L16" s="29"/>
      <c r="M16" s="29"/>
      <c r="N16" s="29"/>
      <c r="O16" s="29"/>
      <c r="P16" s="29"/>
      <c r="Q16" s="10"/>
      <c r="R16" s="10"/>
    </row>
    <row r="17" spans="1:18" ht="30" customHeight="1" x14ac:dyDescent="0.25">
      <c r="A17" s="11" t="s">
        <v>26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3"/>
      <c r="Q17" s="10"/>
      <c r="R17" s="10"/>
    </row>
    <row r="18" spans="1:18" ht="30" customHeight="1" x14ac:dyDescent="0.25">
      <c r="A18" s="14" t="s">
        <v>27</v>
      </c>
      <c r="B18" s="15" t="s">
        <v>9</v>
      </c>
      <c r="C18" s="15" t="s">
        <v>10</v>
      </c>
      <c r="D18" s="15" t="s">
        <v>28</v>
      </c>
      <c r="E18" s="15" t="s">
        <v>12</v>
      </c>
      <c r="F18" s="15" t="s">
        <v>13</v>
      </c>
      <c r="G18" s="16" t="s">
        <v>14</v>
      </c>
      <c r="H18" s="16"/>
      <c r="I18" s="16"/>
      <c r="J18" s="15" t="s">
        <v>15</v>
      </c>
      <c r="K18" s="15" t="s">
        <v>16</v>
      </c>
      <c r="L18" s="15" t="s">
        <v>17</v>
      </c>
      <c r="M18" s="15"/>
      <c r="N18" s="17" t="s">
        <v>18</v>
      </c>
      <c r="O18" s="15" t="s">
        <v>19</v>
      </c>
      <c r="P18" s="18" t="s">
        <v>20</v>
      </c>
      <c r="Q18" s="10"/>
      <c r="R18" s="10"/>
    </row>
    <row r="19" spans="1:18" ht="30" customHeight="1" thickBot="1" x14ac:dyDescent="0.3">
      <c r="A19" s="19"/>
      <c r="B19" s="20"/>
      <c r="C19" s="20"/>
      <c r="D19" s="20"/>
      <c r="E19" s="20"/>
      <c r="F19" s="20"/>
      <c r="G19" s="21" t="s">
        <v>21</v>
      </c>
      <c r="H19" s="22" t="s">
        <v>22</v>
      </c>
      <c r="I19" s="22" t="s">
        <v>23</v>
      </c>
      <c r="J19" s="20"/>
      <c r="K19" s="20"/>
      <c r="L19" s="23" t="s">
        <v>24</v>
      </c>
      <c r="M19" s="23" t="s">
        <v>25</v>
      </c>
      <c r="N19" s="24"/>
      <c r="O19" s="20"/>
      <c r="P19" s="25"/>
      <c r="Q19" s="10"/>
      <c r="R19" s="10"/>
    </row>
    <row r="20" spans="1:18" ht="34.5" customHeight="1" x14ac:dyDescent="0.25">
      <c r="A20" s="32" t="s">
        <v>29</v>
      </c>
      <c r="B20" s="33" t="s">
        <v>30</v>
      </c>
      <c r="C20" s="34" t="s">
        <v>31</v>
      </c>
      <c r="D20" s="34" t="s">
        <v>32</v>
      </c>
      <c r="E20" s="34"/>
      <c r="F20" s="34"/>
      <c r="G20" s="35">
        <v>30000</v>
      </c>
      <c r="H20" s="36">
        <v>1</v>
      </c>
      <c r="I20" s="36">
        <v>0</v>
      </c>
      <c r="J20" s="34">
        <v>2</v>
      </c>
      <c r="K20" s="34" t="s">
        <v>33</v>
      </c>
      <c r="L20" s="34" t="s">
        <v>34</v>
      </c>
      <c r="M20" s="37">
        <v>42428</v>
      </c>
      <c r="N20" s="34"/>
      <c r="O20" s="34"/>
      <c r="P20" s="38" t="s">
        <v>35</v>
      </c>
      <c r="Q20" s="10"/>
      <c r="R20" s="10"/>
    </row>
    <row r="21" spans="1:18" s="42" customFormat="1" ht="21.95" customHeight="1" thickBot="1" x14ac:dyDescent="0.3">
      <c r="A21" s="106" t="s">
        <v>29</v>
      </c>
      <c r="B21" s="114" t="s">
        <v>36</v>
      </c>
      <c r="C21" s="108" t="s">
        <v>37</v>
      </c>
      <c r="D21" s="108" t="s">
        <v>32</v>
      </c>
      <c r="E21" s="108"/>
      <c r="F21" s="108"/>
      <c r="G21" s="202">
        <v>3864</v>
      </c>
      <c r="H21" s="203">
        <v>1</v>
      </c>
      <c r="I21" s="203">
        <v>0</v>
      </c>
      <c r="J21" s="108">
        <v>1</v>
      </c>
      <c r="K21" s="108" t="s">
        <v>33</v>
      </c>
      <c r="L21" s="108" t="s">
        <v>34</v>
      </c>
      <c r="M21" s="204">
        <v>42420</v>
      </c>
      <c r="N21" s="108"/>
      <c r="O21" s="108"/>
      <c r="P21" s="117" t="s">
        <v>35</v>
      </c>
      <c r="Q21" s="10"/>
      <c r="R21" s="10"/>
    </row>
    <row r="22" spans="1:18" ht="21.95" customHeight="1" thickBot="1" x14ac:dyDescent="0.3">
      <c r="A22" s="29"/>
      <c r="B22" s="29"/>
      <c r="C22" s="29"/>
      <c r="D22" s="29"/>
      <c r="E22" s="29"/>
      <c r="F22" s="29"/>
      <c r="G22" s="43">
        <f>SUM(G20:G21)</f>
        <v>33864</v>
      </c>
      <c r="H22" s="31"/>
      <c r="I22" s="31"/>
      <c r="J22" s="29"/>
      <c r="K22" s="29"/>
      <c r="L22" s="29"/>
      <c r="M22" s="29"/>
      <c r="N22" s="29"/>
      <c r="O22" s="29"/>
      <c r="P22" s="29"/>
      <c r="Q22" s="10"/>
      <c r="R22" s="10"/>
    </row>
    <row r="23" spans="1:18" ht="30" customHeight="1" x14ac:dyDescent="0.25">
      <c r="A23" s="11" t="s">
        <v>38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</row>
    <row r="24" spans="1:18" ht="30" customHeight="1" x14ac:dyDescent="0.25">
      <c r="A24" s="14" t="s">
        <v>27</v>
      </c>
      <c r="B24" s="15" t="s">
        <v>9</v>
      </c>
      <c r="C24" s="15" t="s">
        <v>10</v>
      </c>
      <c r="D24" s="15" t="s">
        <v>28</v>
      </c>
      <c r="E24" s="15" t="s">
        <v>12</v>
      </c>
      <c r="F24" s="15" t="s">
        <v>13</v>
      </c>
      <c r="G24" s="16" t="s">
        <v>14</v>
      </c>
      <c r="H24" s="16"/>
      <c r="I24" s="16"/>
      <c r="J24" s="15" t="s">
        <v>15</v>
      </c>
      <c r="K24" s="15" t="s">
        <v>16</v>
      </c>
      <c r="L24" s="15" t="s">
        <v>17</v>
      </c>
      <c r="M24" s="15"/>
      <c r="N24" s="17" t="s">
        <v>18</v>
      </c>
      <c r="O24" s="15" t="s">
        <v>19</v>
      </c>
      <c r="P24" s="18" t="s">
        <v>20</v>
      </c>
    </row>
    <row r="25" spans="1:18" ht="30" customHeight="1" x14ac:dyDescent="0.25">
      <c r="A25" s="19"/>
      <c r="B25" s="20"/>
      <c r="C25" s="20"/>
      <c r="D25" s="20"/>
      <c r="E25" s="20"/>
      <c r="F25" s="20"/>
      <c r="G25" s="21" t="s">
        <v>21</v>
      </c>
      <c r="H25" s="22" t="s">
        <v>22</v>
      </c>
      <c r="I25" s="22" t="s">
        <v>23</v>
      </c>
      <c r="J25" s="20"/>
      <c r="K25" s="20"/>
      <c r="L25" s="23" t="s">
        <v>39</v>
      </c>
      <c r="M25" s="23" t="s">
        <v>25</v>
      </c>
      <c r="N25" s="24"/>
      <c r="O25" s="20"/>
      <c r="P25" s="25"/>
    </row>
    <row r="26" spans="1:18" ht="30" customHeight="1" x14ac:dyDescent="0.25">
      <c r="A26" s="26" t="s">
        <v>29</v>
      </c>
      <c r="B26" s="44" t="s">
        <v>40</v>
      </c>
      <c r="C26" s="45" t="s">
        <v>41</v>
      </c>
      <c r="D26" s="27" t="s">
        <v>32</v>
      </c>
      <c r="E26" s="27"/>
      <c r="F26" s="27"/>
      <c r="G26" s="46">
        <v>77352.69</v>
      </c>
      <c r="H26" s="41">
        <v>1</v>
      </c>
      <c r="I26" s="41">
        <v>0</v>
      </c>
      <c r="J26" s="47">
        <v>1</v>
      </c>
      <c r="K26" s="27" t="s">
        <v>33</v>
      </c>
      <c r="L26" s="48">
        <v>42768</v>
      </c>
      <c r="M26" s="48">
        <v>42795</v>
      </c>
      <c r="N26" s="49"/>
      <c r="O26" s="27"/>
      <c r="P26" s="28" t="s">
        <v>35</v>
      </c>
    </row>
    <row r="27" spans="1:18" ht="30" customHeight="1" x14ac:dyDescent="0.25">
      <c r="A27" s="50" t="s">
        <v>29</v>
      </c>
      <c r="B27" s="51" t="s">
        <v>30</v>
      </c>
      <c r="C27" s="45" t="s">
        <v>42</v>
      </c>
      <c r="D27" s="52" t="s">
        <v>43</v>
      </c>
      <c r="E27" s="53"/>
      <c r="F27" s="27">
        <v>1</v>
      </c>
      <c r="G27" s="54">
        <v>11880</v>
      </c>
      <c r="H27" s="41">
        <v>1</v>
      </c>
      <c r="I27" s="41">
        <v>0</v>
      </c>
      <c r="J27" s="47">
        <v>2</v>
      </c>
      <c r="K27" s="27" t="s">
        <v>44</v>
      </c>
      <c r="L27" s="48">
        <v>42430</v>
      </c>
      <c r="M27" s="48">
        <v>42491</v>
      </c>
      <c r="N27" s="55"/>
      <c r="O27" s="56"/>
      <c r="P27" s="205" t="s">
        <v>35</v>
      </c>
    </row>
    <row r="28" spans="1:18" s="42" customFormat="1" ht="30" customHeight="1" x14ac:dyDescent="0.25">
      <c r="A28" s="26" t="s">
        <v>29</v>
      </c>
      <c r="B28" s="44" t="s">
        <v>45</v>
      </c>
      <c r="C28" s="45" t="s">
        <v>46</v>
      </c>
      <c r="D28" s="27" t="s">
        <v>32</v>
      </c>
      <c r="E28" s="27"/>
      <c r="F28" s="27">
        <v>9</v>
      </c>
      <c r="G28" s="46">
        <v>144027.02702702707</v>
      </c>
      <c r="H28" s="41">
        <v>1</v>
      </c>
      <c r="I28" s="41">
        <v>0</v>
      </c>
      <c r="J28" s="47">
        <v>3</v>
      </c>
      <c r="K28" s="27" t="s">
        <v>44</v>
      </c>
      <c r="L28" s="48">
        <v>42492</v>
      </c>
      <c r="M28" s="48">
        <v>42523</v>
      </c>
      <c r="N28" s="49"/>
      <c r="O28" s="27"/>
      <c r="P28" s="28" t="s">
        <v>35</v>
      </c>
    </row>
    <row r="29" spans="1:18" s="42" customFormat="1" ht="30" customHeight="1" thickBot="1" x14ac:dyDescent="0.3">
      <c r="A29" s="106" t="s">
        <v>29</v>
      </c>
      <c r="B29" s="107" t="s">
        <v>45</v>
      </c>
      <c r="C29" s="206" t="s">
        <v>47</v>
      </c>
      <c r="D29" s="108" t="s">
        <v>32</v>
      </c>
      <c r="E29" s="108"/>
      <c r="F29" s="108">
        <v>6</v>
      </c>
      <c r="G29" s="207">
        <v>124083.51000000001</v>
      </c>
      <c r="H29" s="203">
        <v>1</v>
      </c>
      <c r="I29" s="203">
        <v>0</v>
      </c>
      <c r="J29" s="208">
        <v>3</v>
      </c>
      <c r="K29" s="108" t="s">
        <v>44</v>
      </c>
      <c r="L29" s="115">
        <v>42739</v>
      </c>
      <c r="M29" s="115">
        <v>42770</v>
      </c>
      <c r="N29" s="116"/>
      <c r="O29" s="108"/>
      <c r="P29" s="117" t="s">
        <v>35</v>
      </c>
    </row>
    <row r="30" spans="1:18" ht="30" customHeight="1" thickBot="1" x14ac:dyDescent="0.3">
      <c r="G30" s="57">
        <f>SUM(G26:G29)</f>
        <v>357343.22702702705</v>
      </c>
    </row>
    <row r="31" spans="1:18" ht="30" customHeight="1" x14ac:dyDescent="0.25">
      <c r="A31" s="58" t="s">
        <v>48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60"/>
    </row>
    <row r="32" spans="1:18" ht="30" customHeight="1" x14ac:dyDescent="0.25">
      <c r="A32" s="14" t="s">
        <v>27</v>
      </c>
      <c r="B32" s="15" t="s">
        <v>9</v>
      </c>
      <c r="C32" s="15" t="s">
        <v>10</v>
      </c>
      <c r="D32" s="15" t="s">
        <v>28</v>
      </c>
      <c r="E32" s="61"/>
      <c r="F32" s="61"/>
      <c r="G32" s="16" t="s">
        <v>14</v>
      </c>
      <c r="H32" s="16"/>
      <c r="I32" s="16"/>
      <c r="J32" s="15" t="s">
        <v>15</v>
      </c>
      <c r="K32" s="15" t="s">
        <v>16</v>
      </c>
      <c r="L32" s="15" t="s">
        <v>17</v>
      </c>
      <c r="M32" s="15"/>
      <c r="N32" s="15" t="s">
        <v>18</v>
      </c>
      <c r="O32" s="15" t="s">
        <v>19</v>
      </c>
      <c r="P32" s="18" t="s">
        <v>20</v>
      </c>
    </row>
    <row r="33" spans="1:17" ht="30" customHeight="1" x14ac:dyDescent="0.25">
      <c r="A33" s="14"/>
      <c r="B33" s="15"/>
      <c r="C33" s="15"/>
      <c r="D33" s="15"/>
      <c r="E33" s="62" t="s">
        <v>49</v>
      </c>
      <c r="F33" s="62" t="s">
        <v>50</v>
      </c>
      <c r="G33" s="62" t="s">
        <v>21</v>
      </c>
      <c r="H33" s="63" t="s">
        <v>22</v>
      </c>
      <c r="I33" s="64" t="s">
        <v>23</v>
      </c>
      <c r="J33" s="15"/>
      <c r="K33" s="15"/>
      <c r="L33" s="62" t="s">
        <v>51</v>
      </c>
      <c r="M33" s="62" t="s">
        <v>25</v>
      </c>
      <c r="N33" s="15"/>
      <c r="O33" s="15"/>
      <c r="P33" s="18"/>
    </row>
    <row r="34" spans="1:17" ht="51" customHeight="1" x14ac:dyDescent="0.25">
      <c r="A34" s="26" t="s">
        <v>29</v>
      </c>
      <c r="B34" s="65" t="s">
        <v>52</v>
      </c>
      <c r="C34" s="71" t="s">
        <v>53</v>
      </c>
      <c r="D34" s="27" t="s">
        <v>54</v>
      </c>
      <c r="E34" s="27"/>
      <c r="F34" s="67">
        <v>8</v>
      </c>
      <c r="G34" s="67">
        <v>1339105</v>
      </c>
      <c r="H34" s="41">
        <v>1</v>
      </c>
      <c r="I34" s="41">
        <v>0</v>
      </c>
      <c r="J34" s="39">
        <v>1</v>
      </c>
      <c r="K34" s="27" t="s">
        <v>44</v>
      </c>
      <c r="L34" s="48">
        <v>42446</v>
      </c>
      <c r="M34" s="48">
        <v>42506</v>
      </c>
      <c r="N34" s="27"/>
      <c r="O34" s="27"/>
      <c r="P34" s="28" t="s">
        <v>69</v>
      </c>
    </row>
    <row r="35" spans="1:17" ht="48.75" customHeight="1" x14ac:dyDescent="0.25">
      <c r="A35" s="26" t="s">
        <v>29</v>
      </c>
      <c r="B35" s="65" t="s">
        <v>30</v>
      </c>
      <c r="C35" s="71" t="s">
        <v>55</v>
      </c>
      <c r="D35" s="27" t="s">
        <v>54</v>
      </c>
      <c r="E35" s="27"/>
      <c r="F35" s="67">
        <v>5</v>
      </c>
      <c r="G35" s="67">
        <v>998458.09390421596</v>
      </c>
      <c r="H35" s="41">
        <v>1</v>
      </c>
      <c r="I35" s="41">
        <v>0</v>
      </c>
      <c r="J35" s="39">
        <v>2</v>
      </c>
      <c r="K35" s="27" t="s">
        <v>44</v>
      </c>
      <c r="L35" s="48">
        <v>42486</v>
      </c>
      <c r="M35" s="48">
        <v>42506</v>
      </c>
      <c r="N35" s="27"/>
      <c r="O35" s="27"/>
      <c r="P35" s="28" t="s">
        <v>35</v>
      </c>
    </row>
    <row r="36" spans="1:17" s="42" customFormat="1" ht="30" customHeight="1" x14ac:dyDescent="0.25">
      <c r="A36" s="26" t="s">
        <v>29</v>
      </c>
      <c r="B36" s="51" t="s">
        <v>56</v>
      </c>
      <c r="C36" s="68" t="s">
        <v>57</v>
      </c>
      <c r="D36" s="27" t="s">
        <v>54</v>
      </c>
      <c r="E36" s="27"/>
      <c r="F36" s="67">
        <v>1</v>
      </c>
      <c r="G36" s="69">
        <v>137405</v>
      </c>
      <c r="H36" s="70">
        <v>1</v>
      </c>
      <c r="I36" s="41">
        <v>0</v>
      </c>
      <c r="J36" s="39">
        <v>2</v>
      </c>
      <c r="K36" s="27" t="s">
        <v>44</v>
      </c>
      <c r="L36" s="48">
        <v>42725</v>
      </c>
      <c r="M36" s="48">
        <v>42797</v>
      </c>
      <c r="N36" s="27"/>
      <c r="O36" s="27"/>
      <c r="P36" s="28" t="s">
        <v>35</v>
      </c>
    </row>
    <row r="37" spans="1:17" ht="30" customHeight="1" x14ac:dyDescent="0.25">
      <c r="A37" s="26" t="s">
        <v>58</v>
      </c>
      <c r="B37" s="65" t="s">
        <v>59</v>
      </c>
      <c r="C37" s="71" t="s">
        <v>60</v>
      </c>
      <c r="D37" s="27" t="s">
        <v>54</v>
      </c>
      <c r="E37" s="27"/>
      <c r="F37" s="67">
        <v>1</v>
      </c>
      <c r="G37" s="69">
        <v>113600</v>
      </c>
      <c r="H37" s="70">
        <v>1</v>
      </c>
      <c r="I37" s="41">
        <v>0</v>
      </c>
      <c r="J37" s="39">
        <v>2</v>
      </c>
      <c r="K37" s="27" t="s">
        <v>44</v>
      </c>
      <c r="L37" s="48">
        <v>42632</v>
      </c>
      <c r="M37" s="48">
        <v>42661</v>
      </c>
      <c r="N37" s="27"/>
      <c r="O37" s="27"/>
      <c r="P37" s="28" t="s">
        <v>35</v>
      </c>
    </row>
    <row r="38" spans="1:17" ht="30" customHeight="1" x14ac:dyDescent="0.25">
      <c r="A38" s="26" t="s">
        <v>29</v>
      </c>
      <c r="B38" s="65" t="s">
        <v>61</v>
      </c>
      <c r="C38" s="71" t="s">
        <v>174</v>
      </c>
      <c r="D38" s="27" t="s">
        <v>54</v>
      </c>
      <c r="E38" s="27"/>
      <c r="F38" s="67">
        <v>1</v>
      </c>
      <c r="G38" s="69">
        <v>201400</v>
      </c>
      <c r="H38" s="70">
        <v>1</v>
      </c>
      <c r="I38" s="41">
        <v>0</v>
      </c>
      <c r="J38" s="39">
        <v>2</v>
      </c>
      <c r="K38" s="27" t="s">
        <v>44</v>
      </c>
      <c r="L38" s="48">
        <v>42521</v>
      </c>
      <c r="M38" s="48">
        <v>42598</v>
      </c>
      <c r="N38" s="27"/>
      <c r="O38" s="27"/>
      <c r="P38" s="28" t="s">
        <v>35</v>
      </c>
    </row>
    <row r="39" spans="1:17" ht="30" customHeight="1" x14ac:dyDescent="0.25">
      <c r="A39" s="26" t="s">
        <v>29</v>
      </c>
      <c r="B39" s="65" t="s">
        <v>62</v>
      </c>
      <c r="C39" s="71" t="s">
        <v>63</v>
      </c>
      <c r="D39" s="27" t="s">
        <v>54</v>
      </c>
      <c r="E39" s="27"/>
      <c r="F39" s="67">
        <v>6</v>
      </c>
      <c r="G39" s="69">
        <v>80908.955947136565</v>
      </c>
      <c r="H39" s="70">
        <v>1</v>
      </c>
      <c r="I39" s="41">
        <v>0</v>
      </c>
      <c r="J39" s="39">
        <v>3</v>
      </c>
      <c r="K39" s="27" t="s">
        <v>44</v>
      </c>
      <c r="L39" s="48">
        <v>42464</v>
      </c>
      <c r="M39" s="48">
        <v>42515</v>
      </c>
      <c r="N39" s="27"/>
      <c r="O39" s="27"/>
      <c r="P39" s="28" t="s">
        <v>35</v>
      </c>
    </row>
    <row r="40" spans="1:17" ht="30" customHeight="1" x14ac:dyDescent="0.25">
      <c r="A40" s="26" t="s">
        <v>29</v>
      </c>
      <c r="B40" s="51">
        <v>3</v>
      </c>
      <c r="C40" s="68" t="s">
        <v>64</v>
      </c>
      <c r="D40" s="27" t="s">
        <v>43</v>
      </c>
      <c r="E40" s="40"/>
      <c r="F40" s="27">
        <v>9</v>
      </c>
      <c r="G40" s="67">
        <v>27945.945945945943</v>
      </c>
      <c r="H40" s="41">
        <v>1</v>
      </c>
      <c r="I40" s="41">
        <v>0</v>
      </c>
      <c r="J40" s="47">
        <v>3</v>
      </c>
      <c r="K40" s="27" t="s">
        <v>44</v>
      </c>
      <c r="L40" s="48">
        <v>42462</v>
      </c>
      <c r="M40" s="48">
        <v>42492</v>
      </c>
      <c r="N40" s="48"/>
      <c r="O40" s="27"/>
      <c r="P40" s="28" t="s">
        <v>35</v>
      </c>
    </row>
    <row r="41" spans="1:17" s="79" customFormat="1" ht="30" customHeight="1" x14ac:dyDescent="0.25">
      <c r="A41" s="72" t="s">
        <v>29</v>
      </c>
      <c r="B41" s="86">
        <v>3</v>
      </c>
      <c r="C41" s="87" t="s">
        <v>65</v>
      </c>
      <c r="D41" s="73" t="s">
        <v>32</v>
      </c>
      <c r="E41" s="73"/>
      <c r="F41" s="73">
        <v>4</v>
      </c>
      <c r="G41" s="74">
        <v>16383.783783783783</v>
      </c>
      <c r="H41" s="75">
        <v>1</v>
      </c>
      <c r="I41" s="75">
        <v>0</v>
      </c>
      <c r="J41" s="76">
        <v>3</v>
      </c>
      <c r="K41" s="73" t="s">
        <v>33</v>
      </c>
      <c r="L41" s="77">
        <v>42653</v>
      </c>
      <c r="M41" s="77">
        <v>42684</v>
      </c>
      <c r="N41" s="73"/>
      <c r="O41" s="73"/>
      <c r="P41" s="78" t="s">
        <v>35</v>
      </c>
    </row>
    <row r="42" spans="1:17" s="84" customFormat="1" ht="30" customHeight="1" x14ac:dyDescent="0.25">
      <c r="A42" s="72" t="s">
        <v>29</v>
      </c>
      <c r="B42" s="80">
        <v>3</v>
      </c>
      <c r="C42" s="73" t="s">
        <v>176</v>
      </c>
      <c r="D42" s="73" t="s">
        <v>43</v>
      </c>
      <c r="E42" s="73"/>
      <c r="F42" s="73">
        <v>1</v>
      </c>
      <c r="G42" s="81">
        <v>32038.675945945899</v>
      </c>
      <c r="H42" s="82">
        <v>1</v>
      </c>
      <c r="I42" s="82">
        <v>0</v>
      </c>
      <c r="J42" s="76">
        <v>3</v>
      </c>
      <c r="K42" s="73" t="s">
        <v>44</v>
      </c>
      <c r="L42" s="77">
        <v>42415</v>
      </c>
      <c r="M42" s="77">
        <v>42444</v>
      </c>
      <c r="N42" s="83"/>
      <c r="O42" s="73"/>
      <c r="P42" s="78" t="s">
        <v>35</v>
      </c>
      <c r="Q42" s="79"/>
    </row>
    <row r="43" spans="1:17" s="84" customFormat="1" ht="30" customHeight="1" x14ac:dyDescent="0.25">
      <c r="A43" s="72" t="s">
        <v>29</v>
      </c>
      <c r="B43" s="80">
        <v>3</v>
      </c>
      <c r="C43" s="73" t="s">
        <v>66</v>
      </c>
      <c r="D43" s="73" t="s">
        <v>32</v>
      </c>
      <c r="E43" s="73"/>
      <c r="F43" s="73">
        <v>1</v>
      </c>
      <c r="G43" s="81">
        <v>6083.7837837837797</v>
      </c>
      <c r="H43" s="82">
        <v>1</v>
      </c>
      <c r="I43" s="82">
        <v>0</v>
      </c>
      <c r="J43" s="76">
        <v>3</v>
      </c>
      <c r="K43" s="73" t="s">
        <v>33</v>
      </c>
      <c r="L43" s="77">
        <v>42415</v>
      </c>
      <c r="M43" s="77">
        <v>42444</v>
      </c>
      <c r="N43" s="83"/>
      <c r="O43" s="73"/>
      <c r="P43" s="78" t="s">
        <v>35</v>
      </c>
      <c r="Q43" s="85"/>
    </row>
    <row r="44" spans="1:17" ht="30" customHeight="1" x14ac:dyDescent="0.25">
      <c r="A44" s="26" t="s">
        <v>29</v>
      </c>
      <c r="B44" s="65" t="s">
        <v>67</v>
      </c>
      <c r="C44" s="71" t="s">
        <v>68</v>
      </c>
      <c r="D44" s="27" t="s">
        <v>54</v>
      </c>
      <c r="E44" s="27"/>
      <c r="F44" s="67">
        <v>4</v>
      </c>
      <c r="G44" s="69">
        <v>53962</v>
      </c>
      <c r="H44" s="41">
        <v>1</v>
      </c>
      <c r="I44" s="41">
        <v>0</v>
      </c>
      <c r="J44" s="39">
        <v>4</v>
      </c>
      <c r="K44" s="27" t="s">
        <v>44</v>
      </c>
      <c r="L44" s="48">
        <v>42345</v>
      </c>
      <c r="M44" s="48">
        <v>42401</v>
      </c>
      <c r="N44" s="27"/>
      <c r="O44" s="27"/>
      <c r="P44" s="28" t="s">
        <v>69</v>
      </c>
    </row>
    <row r="45" spans="1:17" s="79" customFormat="1" ht="30" customHeight="1" thickBot="1" x14ac:dyDescent="0.3">
      <c r="A45" s="209" t="s">
        <v>29</v>
      </c>
      <c r="B45" s="210" t="s">
        <v>70</v>
      </c>
      <c r="C45" s="211" t="s">
        <v>71</v>
      </c>
      <c r="D45" s="212" t="s">
        <v>54</v>
      </c>
      <c r="E45" s="212"/>
      <c r="F45" s="213">
        <v>2</v>
      </c>
      <c r="G45" s="214">
        <v>17468</v>
      </c>
      <c r="H45" s="215">
        <v>1</v>
      </c>
      <c r="I45" s="203">
        <v>0</v>
      </c>
      <c r="J45" s="216">
        <v>4</v>
      </c>
      <c r="K45" s="108" t="s">
        <v>44</v>
      </c>
      <c r="L45" s="217">
        <v>42583</v>
      </c>
      <c r="M45" s="217">
        <v>42644</v>
      </c>
      <c r="N45" s="212"/>
      <c r="O45" s="212"/>
      <c r="P45" s="117" t="s">
        <v>35</v>
      </c>
    </row>
    <row r="46" spans="1:17" s="84" customFormat="1" ht="30" customHeight="1" thickBot="1" x14ac:dyDescent="0.3">
      <c r="A46" s="88"/>
      <c r="B46" s="89"/>
      <c r="C46" s="88"/>
      <c r="D46" s="88"/>
      <c r="E46" s="88"/>
      <c r="F46" s="88"/>
      <c r="G46" s="90">
        <f>SUM(G34:G45)</f>
        <v>3024759.2393108117</v>
      </c>
      <c r="H46" s="91"/>
      <c r="I46" s="91"/>
      <c r="J46" s="92"/>
      <c r="K46" s="88"/>
      <c r="L46" s="93"/>
      <c r="M46" s="93"/>
      <c r="N46" s="94"/>
      <c r="O46" s="88"/>
      <c r="P46" s="88"/>
      <c r="Q46" s="85"/>
    </row>
    <row r="47" spans="1:17" ht="30" customHeight="1" x14ac:dyDescent="0.25">
      <c r="A47" s="11" t="s">
        <v>72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3"/>
    </row>
    <row r="48" spans="1:17" ht="30" customHeight="1" x14ac:dyDescent="0.25">
      <c r="A48" s="14" t="s">
        <v>27</v>
      </c>
      <c r="B48" s="15" t="s">
        <v>9</v>
      </c>
      <c r="C48" s="15" t="s">
        <v>73</v>
      </c>
      <c r="D48" s="15" t="s">
        <v>28</v>
      </c>
      <c r="E48" s="15" t="s">
        <v>13</v>
      </c>
      <c r="F48" s="16" t="s">
        <v>14</v>
      </c>
      <c r="G48" s="16"/>
      <c r="H48" s="16"/>
      <c r="I48" s="95" t="s">
        <v>74</v>
      </c>
      <c r="J48" s="15" t="s">
        <v>15</v>
      </c>
      <c r="K48" s="15" t="s">
        <v>16</v>
      </c>
      <c r="L48" s="15" t="s">
        <v>17</v>
      </c>
      <c r="M48" s="15"/>
      <c r="N48" s="17" t="s">
        <v>18</v>
      </c>
      <c r="O48" s="15" t="s">
        <v>19</v>
      </c>
      <c r="P48" s="18" t="s">
        <v>20</v>
      </c>
    </row>
    <row r="49" spans="1:18" ht="30" customHeight="1" x14ac:dyDescent="0.25">
      <c r="A49" s="19"/>
      <c r="B49" s="20"/>
      <c r="C49" s="20"/>
      <c r="D49" s="20"/>
      <c r="E49" s="20"/>
      <c r="F49" s="23" t="s">
        <v>21</v>
      </c>
      <c r="G49" s="21" t="s">
        <v>22</v>
      </c>
      <c r="H49" s="22" t="s">
        <v>23</v>
      </c>
      <c r="I49" s="96"/>
      <c r="J49" s="20"/>
      <c r="K49" s="20"/>
      <c r="L49" s="23" t="s">
        <v>75</v>
      </c>
      <c r="M49" s="23" t="s">
        <v>76</v>
      </c>
      <c r="N49" s="24"/>
      <c r="O49" s="20"/>
      <c r="P49" s="25"/>
    </row>
    <row r="50" spans="1:18" ht="66.75" customHeight="1" x14ac:dyDescent="0.25">
      <c r="A50" s="26" t="s">
        <v>29</v>
      </c>
      <c r="B50" s="65" t="s">
        <v>77</v>
      </c>
      <c r="C50" s="66" t="s">
        <v>78</v>
      </c>
      <c r="D50" s="27" t="s">
        <v>43</v>
      </c>
      <c r="E50" s="27"/>
      <c r="F50" s="67">
        <v>58088</v>
      </c>
      <c r="G50" s="97">
        <v>1</v>
      </c>
      <c r="H50" s="98">
        <v>0</v>
      </c>
      <c r="I50" s="46">
        <v>1</v>
      </c>
      <c r="J50" s="39">
        <v>1</v>
      </c>
      <c r="K50" s="27" t="s">
        <v>44</v>
      </c>
      <c r="L50" s="48">
        <v>42464</v>
      </c>
      <c r="M50" s="48">
        <v>42506</v>
      </c>
      <c r="N50" s="49"/>
      <c r="O50" s="27"/>
      <c r="P50" s="28" t="s">
        <v>35</v>
      </c>
    </row>
    <row r="51" spans="1:18" ht="30" customHeight="1" x14ac:dyDescent="0.25">
      <c r="A51" s="26" t="s">
        <v>29</v>
      </c>
      <c r="B51" s="65" t="s">
        <v>79</v>
      </c>
      <c r="C51" s="66" t="s">
        <v>80</v>
      </c>
      <c r="D51" s="27" t="s">
        <v>43</v>
      </c>
      <c r="E51" s="65"/>
      <c r="F51" s="99">
        <v>89830.555228964193</v>
      </c>
      <c r="G51" s="97">
        <v>1</v>
      </c>
      <c r="H51" s="98">
        <v>0</v>
      </c>
      <c r="I51" s="46">
        <v>1</v>
      </c>
      <c r="J51" s="39">
        <v>1</v>
      </c>
      <c r="K51" s="27" t="s">
        <v>44</v>
      </c>
      <c r="L51" s="48">
        <v>42464</v>
      </c>
      <c r="M51" s="48">
        <v>42506</v>
      </c>
      <c r="N51" s="49"/>
      <c r="O51" s="27"/>
      <c r="P51" s="28" t="s">
        <v>35</v>
      </c>
    </row>
    <row r="52" spans="1:18" ht="43.5" customHeight="1" thickBot="1" x14ac:dyDescent="0.3">
      <c r="A52" s="106" t="s">
        <v>29</v>
      </c>
      <c r="B52" s="221" t="s">
        <v>30</v>
      </c>
      <c r="C52" s="222" t="s">
        <v>81</v>
      </c>
      <c r="D52" s="108" t="s">
        <v>43</v>
      </c>
      <c r="E52" s="108"/>
      <c r="F52" s="219">
        <v>52438</v>
      </c>
      <c r="G52" s="223">
        <v>1</v>
      </c>
      <c r="H52" s="112">
        <v>0</v>
      </c>
      <c r="I52" s="207">
        <v>1</v>
      </c>
      <c r="J52" s="114">
        <v>2</v>
      </c>
      <c r="K52" s="108" t="s">
        <v>44</v>
      </c>
      <c r="L52" s="115">
        <v>42299</v>
      </c>
      <c r="M52" s="115">
        <v>42396</v>
      </c>
      <c r="N52" s="108"/>
      <c r="O52" s="108"/>
      <c r="P52" s="117" t="s">
        <v>82</v>
      </c>
    </row>
    <row r="53" spans="1:18" ht="30" customHeight="1" thickBot="1" x14ac:dyDescent="0.3">
      <c r="F53" s="43">
        <f>SUM(F50:F52)</f>
        <v>200356.55522896419</v>
      </c>
    </row>
    <row r="54" spans="1:18" ht="30" customHeight="1" x14ac:dyDescent="0.25">
      <c r="A54" s="11" t="s">
        <v>83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3"/>
    </row>
    <row r="55" spans="1:18" ht="30" customHeight="1" x14ac:dyDescent="0.25">
      <c r="A55" s="14" t="s">
        <v>27</v>
      </c>
      <c r="B55" s="15" t="s">
        <v>9</v>
      </c>
      <c r="C55" s="15" t="s">
        <v>10</v>
      </c>
      <c r="D55" s="15" t="s">
        <v>28</v>
      </c>
      <c r="E55" s="61"/>
      <c r="F55" s="61"/>
      <c r="G55" s="16" t="s">
        <v>14</v>
      </c>
      <c r="H55" s="16"/>
      <c r="I55" s="16"/>
      <c r="J55" s="15" t="s">
        <v>15</v>
      </c>
      <c r="K55" s="15" t="s">
        <v>16</v>
      </c>
      <c r="L55" s="15" t="s">
        <v>17</v>
      </c>
      <c r="M55" s="15"/>
      <c r="N55" s="17" t="s">
        <v>18</v>
      </c>
      <c r="O55" s="15" t="s">
        <v>19</v>
      </c>
      <c r="P55" s="18" t="s">
        <v>20</v>
      </c>
    </row>
    <row r="56" spans="1:18" ht="30" customHeight="1" x14ac:dyDescent="0.25">
      <c r="A56" s="19"/>
      <c r="B56" s="20"/>
      <c r="C56" s="20"/>
      <c r="D56" s="20"/>
      <c r="E56" s="20" t="s">
        <v>13</v>
      </c>
      <c r="F56" s="20"/>
      <c r="G56" s="23" t="s">
        <v>21</v>
      </c>
      <c r="H56" s="21" t="s">
        <v>22</v>
      </c>
      <c r="I56" s="22" t="s">
        <v>23</v>
      </c>
      <c r="J56" s="20"/>
      <c r="K56" s="20"/>
      <c r="L56" s="23" t="s">
        <v>84</v>
      </c>
      <c r="M56" s="23" t="s">
        <v>25</v>
      </c>
      <c r="N56" s="24"/>
      <c r="O56" s="20"/>
      <c r="P56" s="25"/>
    </row>
    <row r="57" spans="1:18" ht="30" customHeight="1" x14ac:dyDescent="0.25">
      <c r="A57" s="26" t="s">
        <v>29</v>
      </c>
      <c r="B57" s="100" t="s">
        <v>85</v>
      </c>
      <c r="C57" s="27" t="s">
        <v>86</v>
      </c>
      <c r="D57" s="27" t="s">
        <v>32</v>
      </c>
      <c r="E57" s="101"/>
      <c r="F57" s="102"/>
      <c r="G57" s="103">
        <v>42883</v>
      </c>
      <c r="H57" s="98">
        <v>1</v>
      </c>
      <c r="I57" s="104">
        <v>0</v>
      </c>
      <c r="J57" s="39">
        <v>1</v>
      </c>
      <c r="K57" s="27" t="s">
        <v>87</v>
      </c>
      <c r="L57" s="48">
        <v>42217</v>
      </c>
      <c r="M57" s="48">
        <v>42248</v>
      </c>
      <c r="N57" s="27"/>
      <c r="O57" s="27"/>
      <c r="P57" s="28" t="s">
        <v>69</v>
      </c>
    </row>
    <row r="58" spans="1:18" ht="55.5" customHeight="1" x14ac:dyDescent="0.25">
      <c r="A58" s="26" t="s">
        <v>29</v>
      </c>
      <c r="B58" s="105" t="s">
        <v>88</v>
      </c>
      <c r="C58" s="27" t="s">
        <v>89</v>
      </c>
      <c r="D58" s="27" t="s">
        <v>32</v>
      </c>
      <c r="E58" s="101"/>
      <c r="F58" s="102"/>
      <c r="G58" s="103">
        <v>212717.21621621621</v>
      </c>
      <c r="H58" s="98">
        <v>1</v>
      </c>
      <c r="I58" s="104">
        <v>0</v>
      </c>
      <c r="J58" s="39">
        <v>3</v>
      </c>
      <c r="K58" s="27" t="s">
        <v>44</v>
      </c>
      <c r="L58" s="48">
        <v>42898</v>
      </c>
      <c r="M58" s="48">
        <v>42928</v>
      </c>
      <c r="N58" s="49"/>
      <c r="O58" s="27"/>
      <c r="P58" s="28" t="s">
        <v>35</v>
      </c>
    </row>
    <row r="59" spans="1:18" ht="30" customHeight="1" thickBot="1" x14ac:dyDescent="0.3">
      <c r="A59" s="106" t="s">
        <v>29</v>
      </c>
      <c r="B59" s="107" t="s">
        <v>90</v>
      </c>
      <c r="C59" s="108" t="s">
        <v>91</v>
      </c>
      <c r="D59" s="108" t="s">
        <v>32</v>
      </c>
      <c r="E59" s="109"/>
      <c r="F59" s="110"/>
      <c r="G59" s="111">
        <v>36066.708648648651</v>
      </c>
      <c r="H59" s="112">
        <v>1</v>
      </c>
      <c r="I59" s="113">
        <v>0</v>
      </c>
      <c r="J59" s="114">
        <v>3</v>
      </c>
      <c r="K59" s="108" t="s">
        <v>44</v>
      </c>
      <c r="L59" s="115">
        <v>42401</v>
      </c>
      <c r="M59" s="115">
        <v>42430</v>
      </c>
      <c r="N59" s="116"/>
      <c r="O59" s="108"/>
      <c r="P59" s="117" t="s">
        <v>35</v>
      </c>
    </row>
    <row r="60" spans="1:18" ht="30" customHeight="1" thickBot="1" x14ac:dyDescent="0.3">
      <c r="A60" s="29"/>
      <c r="B60" s="118"/>
      <c r="C60" s="29"/>
      <c r="D60" s="29"/>
      <c r="E60" s="119"/>
      <c r="F60" s="119"/>
      <c r="G60" s="43">
        <f>SUM(G57:G59)</f>
        <v>291666.92486486485</v>
      </c>
      <c r="H60" s="120"/>
      <c r="I60" s="121"/>
      <c r="J60" s="122"/>
      <c r="K60" s="29"/>
      <c r="L60" s="29"/>
      <c r="M60" s="29"/>
      <c r="N60" s="29"/>
      <c r="O60" s="29"/>
      <c r="P60" s="29"/>
    </row>
    <row r="61" spans="1:18" ht="30" customHeight="1" x14ac:dyDescent="0.25">
      <c r="A61" s="58" t="s">
        <v>92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60"/>
    </row>
    <row r="62" spans="1:18" ht="30" customHeight="1" x14ac:dyDescent="0.25">
      <c r="A62" s="14" t="s">
        <v>27</v>
      </c>
      <c r="B62" s="15" t="s">
        <v>9</v>
      </c>
      <c r="C62" s="15" t="s">
        <v>73</v>
      </c>
      <c r="D62" s="15" t="s">
        <v>28</v>
      </c>
      <c r="E62" s="15" t="s">
        <v>13</v>
      </c>
      <c r="F62" s="16" t="s">
        <v>14</v>
      </c>
      <c r="G62" s="16"/>
      <c r="H62" s="16"/>
      <c r="I62" s="95" t="s">
        <v>74</v>
      </c>
      <c r="J62" s="15" t="s">
        <v>15</v>
      </c>
      <c r="K62" s="15" t="s">
        <v>16</v>
      </c>
      <c r="L62" s="15" t="s">
        <v>17</v>
      </c>
      <c r="M62" s="15"/>
      <c r="N62" s="15" t="s">
        <v>18</v>
      </c>
      <c r="O62" s="15" t="s">
        <v>19</v>
      </c>
      <c r="P62" s="18" t="s">
        <v>20</v>
      </c>
    </row>
    <row r="63" spans="1:18" ht="30" customHeight="1" x14ac:dyDescent="0.25">
      <c r="A63" s="14"/>
      <c r="B63" s="15"/>
      <c r="C63" s="15"/>
      <c r="D63" s="15"/>
      <c r="E63" s="15"/>
      <c r="F63" s="62" t="s">
        <v>21</v>
      </c>
      <c r="G63" s="63" t="s">
        <v>22</v>
      </c>
      <c r="H63" s="64" t="s">
        <v>23</v>
      </c>
      <c r="I63" s="95"/>
      <c r="J63" s="15"/>
      <c r="K63" s="15"/>
      <c r="L63" s="62" t="s">
        <v>75</v>
      </c>
      <c r="M63" s="62" t="s">
        <v>76</v>
      </c>
      <c r="N63" s="15"/>
      <c r="O63" s="15"/>
      <c r="P63" s="18"/>
    </row>
    <row r="64" spans="1:18" ht="30" customHeight="1" x14ac:dyDescent="0.25">
      <c r="A64" s="26" t="s">
        <v>29</v>
      </c>
      <c r="B64" s="39" t="s">
        <v>93</v>
      </c>
      <c r="C64" s="27" t="s">
        <v>94</v>
      </c>
      <c r="D64" s="27"/>
      <c r="E64" s="27"/>
      <c r="F64" s="67">
        <v>216947</v>
      </c>
      <c r="G64" s="70">
        <v>1</v>
      </c>
      <c r="H64" s="41">
        <v>0</v>
      </c>
      <c r="I64" s="67">
        <v>1</v>
      </c>
      <c r="J64" s="27">
        <v>1</v>
      </c>
      <c r="K64" s="27" t="s">
        <v>44</v>
      </c>
      <c r="L64" s="48">
        <v>42102</v>
      </c>
      <c r="M64" s="48">
        <v>42102</v>
      </c>
      <c r="N64" s="27"/>
      <c r="O64" s="27" t="s">
        <v>95</v>
      </c>
      <c r="P64" s="28" t="s">
        <v>82</v>
      </c>
      <c r="R64" s="123"/>
    </row>
    <row r="65" spans="1:18" ht="30" customHeight="1" x14ac:dyDescent="0.25">
      <c r="A65" s="26" t="s">
        <v>29</v>
      </c>
      <c r="B65" s="39" t="s">
        <v>96</v>
      </c>
      <c r="C65" s="71" t="s">
        <v>97</v>
      </c>
      <c r="D65" s="27"/>
      <c r="E65" s="27"/>
      <c r="F65" s="67">
        <v>508424.90268038301</v>
      </c>
      <c r="G65" s="70">
        <v>1</v>
      </c>
      <c r="H65" s="41">
        <v>0</v>
      </c>
      <c r="I65" s="67">
        <v>1</v>
      </c>
      <c r="J65" s="27">
        <v>2</v>
      </c>
      <c r="K65" s="27" t="s">
        <v>44</v>
      </c>
      <c r="L65" s="48">
        <v>42102</v>
      </c>
      <c r="M65" s="48">
        <v>42102</v>
      </c>
      <c r="N65" s="27"/>
      <c r="O65" s="27" t="s">
        <v>98</v>
      </c>
      <c r="P65" s="28" t="s">
        <v>82</v>
      </c>
      <c r="R65" s="123"/>
    </row>
    <row r="66" spans="1:18" ht="30" customHeight="1" x14ac:dyDescent="0.25">
      <c r="A66" s="26" t="s">
        <v>29</v>
      </c>
      <c r="B66" s="124" t="s">
        <v>99</v>
      </c>
      <c r="C66" s="71" t="s">
        <v>100</v>
      </c>
      <c r="D66" s="27"/>
      <c r="E66" s="27"/>
      <c r="F66" s="67">
        <v>68938.151759782704</v>
      </c>
      <c r="G66" s="70">
        <v>1</v>
      </c>
      <c r="H66" s="41">
        <v>0</v>
      </c>
      <c r="I66" s="67">
        <v>1</v>
      </c>
      <c r="J66" s="27">
        <v>3</v>
      </c>
      <c r="K66" s="27" t="s">
        <v>44</v>
      </c>
      <c r="L66" s="48">
        <v>42102</v>
      </c>
      <c r="M66" s="48">
        <v>42102</v>
      </c>
      <c r="N66" s="27"/>
      <c r="O66" s="27" t="s">
        <v>101</v>
      </c>
      <c r="P66" s="28" t="s">
        <v>82</v>
      </c>
      <c r="R66" s="123"/>
    </row>
    <row r="67" spans="1:18" ht="30" customHeight="1" thickBot="1" x14ac:dyDescent="0.3">
      <c r="A67" s="106" t="s">
        <v>29</v>
      </c>
      <c r="B67" s="114" t="s">
        <v>102</v>
      </c>
      <c r="C67" s="218" t="s">
        <v>103</v>
      </c>
      <c r="D67" s="108"/>
      <c r="E67" s="108"/>
      <c r="F67" s="219">
        <v>286000</v>
      </c>
      <c r="G67" s="220">
        <v>1</v>
      </c>
      <c r="H67" s="203">
        <v>0</v>
      </c>
      <c r="I67" s="219">
        <v>1</v>
      </c>
      <c r="J67" s="108">
        <v>4</v>
      </c>
      <c r="K67" s="108" t="s">
        <v>44</v>
      </c>
      <c r="L67" s="115">
        <v>42102</v>
      </c>
      <c r="M67" s="115">
        <v>42102</v>
      </c>
      <c r="N67" s="108"/>
      <c r="O67" s="108" t="s">
        <v>101</v>
      </c>
      <c r="P67" s="117" t="s">
        <v>82</v>
      </c>
      <c r="R67" s="123"/>
    </row>
    <row r="68" spans="1:18" ht="30" customHeight="1" thickBot="1" x14ac:dyDescent="0.3">
      <c r="E68" s="125" t="s">
        <v>104</v>
      </c>
      <c r="F68" s="43">
        <f>SUM(F64:F67)</f>
        <v>1080310.0544401659</v>
      </c>
      <c r="G68" s="123"/>
      <c r="H68" s="126"/>
    </row>
    <row r="69" spans="1:18" ht="30" customHeight="1" x14ac:dyDescent="0.25">
      <c r="A69" s="58" t="s">
        <v>105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60"/>
    </row>
    <row r="70" spans="1:18" ht="30" customHeight="1" x14ac:dyDescent="0.25">
      <c r="A70" s="14" t="s">
        <v>27</v>
      </c>
      <c r="B70" s="15" t="s">
        <v>106</v>
      </c>
      <c r="C70" s="15" t="s">
        <v>10</v>
      </c>
      <c r="D70" s="15"/>
      <c r="E70" s="15" t="s">
        <v>13</v>
      </c>
      <c r="F70" s="15"/>
      <c r="G70" s="16" t="s">
        <v>14</v>
      </c>
      <c r="H70" s="16"/>
      <c r="I70" s="16"/>
      <c r="J70" s="15" t="s">
        <v>15</v>
      </c>
      <c r="K70" s="15" t="s">
        <v>16</v>
      </c>
      <c r="L70" s="15" t="s">
        <v>17</v>
      </c>
      <c r="M70" s="15"/>
      <c r="N70" s="15" t="s">
        <v>107</v>
      </c>
      <c r="O70" s="15" t="s">
        <v>19</v>
      </c>
      <c r="P70" s="18" t="s">
        <v>20</v>
      </c>
    </row>
    <row r="71" spans="1:18" ht="30" customHeight="1" x14ac:dyDescent="0.25">
      <c r="A71" s="14"/>
      <c r="B71" s="15"/>
      <c r="C71" s="15"/>
      <c r="D71" s="15"/>
      <c r="E71" s="15"/>
      <c r="F71" s="15"/>
      <c r="G71" s="62" t="s">
        <v>21</v>
      </c>
      <c r="H71" s="62" t="s">
        <v>22</v>
      </c>
      <c r="I71" s="63" t="s">
        <v>23</v>
      </c>
      <c r="J71" s="15"/>
      <c r="K71" s="15"/>
      <c r="L71" s="62" t="s">
        <v>108</v>
      </c>
      <c r="M71" s="62" t="s">
        <v>109</v>
      </c>
      <c r="N71" s="15"/>
      <c r="O71" s="15"/>
      <c r="P71" s="18"/>
    </row>
    <row r="72" spans="1:18" ht="30" customHeight="1" thickBot="1" x14ac:dyDescent="0.3">
      <c r="A72" s="106" t="s">
        <v>110</v>
      </c>
      <c r="B72" s="114" t="s">
        <v>111</v>
      </c>
      <c r="C72" s="108" t="s">
        <v>112</v>
      </c>
      <c r="D72" s="108" t="s">
        <v>113</v>
      </c>
      <c r="E72" s="224"/>
      <c r="F72" s="224"/>
      <c r="G72" s="219">
        <v>1011700</v>
      </c>
      <c r="H72" s="203">
        <v>1</v>
      </c>
      <c r="I72" s="203">
        <v>0</v>
      </c>
      <c r="J72" s="108">
        <v>2</v>
      </c>
      <c r="K72" s="108" t="s">
        <v>44</v>
      </c>
      <c r="L72" s="115">
        <v>42604</v>
      </c>
      <c r="M72" s="115">
        <v>42613</v>
      </c>
      <c r="N72" s="108"/>
      <c r="O72" s="108"/>
      <c r="P72" s="117" t="s">
        <v>35</v>
      </c>
    </row>
    <row r="73" spans="1:18" ht="30" customHeight="1" x14ac:dyDescent="0.25">
      <c r="G73" s="43">
        <f>SUM(G72:G72)</f>
        <v>1011700</v>
      </c>
    </row>
    <row r="76" spans="1:18" ht="30" customHeight="1" x14ac:dyDescent="0.25">
      <c r="A76" s="127" t="s">
        <v>114</v>
      </c>
      <c r="B76" s="128" t="s">
        <v>115</v>
      </c>
    </row>
    <row r="77" spans="1:18" ht="30" customHeight="1" x14ac:dyDescent="0.25">
      <c r="A77" s="129"/>
      <c r="B77" s="128" t="s">
        <v>33</v>
      </c>
    </row>
    <row r="78" spans="1:18" ht="30" customHeight="1" x14ac:dyDescent="0.25">
      <c r="A78" s="130"/>
      <c r="B78" s="131" t="s">
        <v>44</v>
      </c>
    </row>
    <row r="80" spans="1:18" ht="30" customHeight="1" x14ac:dyDescent="0.25">
      <c r="A80" s="132" t="s">
        <v>20</v>
      </c>
      <c r="B80" s="128" t="s">
        <v>35</v>
      </c>
    </row>
    <row r="81" spans="1:3" ht="30" customHeight="1" x14ac:dyDescent="0.25">
      <c r="A81" s="133"/>
      <c r="B81" s="128" t="s">
        <v>69</v>
      </c>
    </row>
    <row r="82" spans="1:3" ht="30" customHeight="1" x14ac:dyDescent="0.25">
      <c r="A82" s="133"/>
      <c r="B82" s="128" t="s">
        <v>116</v>
      </c>
    </row>
    <row r="83" spans="1:3" ht="30" customHeight="1" x14ac:dyDescent="0.25">
      <c r="A83" s="133"/>
      <c r="B83" s="128" t="s">
        <v>117</v>
      </c>
    </row>
    <row r="84" spans="1:3" ht="30" customHeight="1" x14ac:dyDescent="0.25">
      <c r="A84" s="133"/>
      <c r="B84" s="128" t="s">
        <v>118</v>
      </c>
    </row>
    <row r="85" spans="1:3" ht="30" customHeight="1" x14ac:dyDescent="0.25">
      <c r="A85" s="133"/>
      <c r="B85" s="128" t="s">
        <v>119</v>
      </c>
    </row>
    <row r="86" spans="1:3" ht="30" customHeight="1" x14ac:dyDescent="0.25">
      <c r="A86" s="133"/>
      <c r="B86" s="128" t="s">
        <v>82</v>
      </c>
    </row>
    <row r="87" spans="1:3" ht="30" customHeight="1" x14ac:dyDescent="0.25">
      <c r="A87" s="134"/>
      <c r="B87" s="128" t="s">
        <v>120</v>
      </c>
    </row>
    <row r="89" spans="1:3" ht="30" customHeight="1" x14ac:dyDescent="0.25">
      <c r="A89" s="135" t="s">
        <v>121</v>
      </c>
      <c r="B89" s="136" t="s">
        <v>122</v>
      </c>
      <c r="C89" s="128" t="s">
        <v>54</v>
      </c>
    </row>
    <row r="90" spans="1:3" ht="30" customHeight="1" x14ac:dyDescent="0.25">
      <c r="A90" s="135"/>
      <c r="B90" s="136"/>
      <c r="C90" s="128" t="s">
        <v>123</v>
      </c>
    </row>
    <row r="91" spans="1:3" ht="30" customHeight="1" x14ac:dyDescent="0.25">
      <c r="A91" s="135"/>
      <c r="B91" s="136"/>
      <c r="C91" s="128" t="s">
        <v>124</v>
      </c>
    </row>
    <row r="92" spans="1:3" ht="30" customHeight="1" x14ac:dyDescent="0.25">
      <c r="A92" s="135"/>
      <c r="B92" s="136"/>
      <c r="C92" s="128" t="s">
        <v>125</v>
      </c>
    </row>
    <row r="93" spans="1:3" ht="30" customHeight="1" x14ac:dyDescent="0.25">
      <c r="A93" s="135"/>
      <c r="B93" s="136"/>
      <c r="C93" s="128" t="s">
        <v>115</v>
      </c>
    </row>
    <row r="94" spans="1:3" ht="30" customHeight="1" x14ac:dyDescent="0.25">
      <c r="A94" s="135"/>
      <c r="B94" s="136"/>
      <c r="C94" s="128" t="s">
        <v>126</v>
      </c>
    </row>
    <row r="95" spans="1:3" ht="30" customHeight="1" x14ac:dyDescent="0.25">
      <c r="A95" s="135"/>
      <c r="B95" s="136"/>
      <c r="C95" s="128" t="s">
        <v>127</v>
      </c>
    </row>
    <row r="96" spans="1:3" ht="30" customHeight="1" x14ac:dyDescent="0.25">
      <c r="A96" s="135"/>
      <c r="B96" s="137" t="s">
        <v>128</v>
      </c>
      <c r="C96" s="128" t="s">
        <v>129</v>
      </c>
    </row>
    <row r="97" spans="1:4" ht="30" customHeight="1" x14ac:dyDescent="0.25">
      <c r="A97" s="135"/>
      <c r="B97" s="137"/>
      <c r="C97" s="128" t="s">
        <v>113</v>
      </c>
    </row>
    <row r="98" spans="1:4" ht="30" customHeight="1" x14ac:dyDescent="0.25">
      <c r="A98" s="135"/>
      <c r="B98" s="137"/>
      <c r="C98" s="128" t="s">
        <v>32</v>
      </c>
    </row>
    <row r="99" spans="1:4" ht="30" customHeight="1" x14ac:dyDescent="0.25">
      <c r="A99" s="135"/>
      <c r="B99" s="137"/>
      <c r="C99" s="128" t="s">
        <v>125</v>
      </c>
    </row>
    <row r="100" spans="1:4" ht="30" customHeight="1" x14ac:dyDescent="0.25">
      <c r="A100" s="135"/>
      <c r="B100" s="137"/>
      <c r="C100" s="128" t="s">
        <v>115</v>
      </c>
    </row>
    <row r="101" spans="1:4" ht="30" customHeight="1" x14ac:dyDescent="0.25">
      <c r="A101" s="135"/>
      <c r="B101" s="137"/>
      <c r="C101" s="128" t="s">
        <v>130</v>
      </c>
    </row>
    <row r="102" spans="1:4" ht="30" customHeight="1" x14ac:dyDescent="0.25">
      <c r="A102" s="135"/>
      <c r="B102" s="137"/>
      <c r="C102" s="128" t="s">
        <v>131</v>
      </c>
    </row>
    <row r="103" spans="1:4" ht="30" customHeight="1" x14ac:dyDescent="0.25">
      <c r="A103" s="135"/>
      <c r="B103" s="137"/>
      <c r="C103" s="128" t="s">
        <v>132</v>
      </c>
    </row>
    <row r="104" spans="1:4" ht="30" customHeight="1" x14ac:dyDescent="0.25">
      <c r="A104" s="135"/>
      <c r="B104" s="137"/>
      <c r="C104" s="128" t="s">
        <v>133</v>
      </c>
    </row>
    <row r="105" spans="1:4" ht="30" customHeight="1" x14ac:dyDescent="0.25">
      <c r="A105" s="135"/>
      <c r="B105" s="137"/>
      <c r="C105" s="128" t="s">
        <v>134</v>
      </c>
    </row>
    <row r="106" spans="1:4" ht="30" customHeight="1" x14ac:dyDescent="0.25">
      <c r="A106" s="135"/>
      <c r="B106" s="138" t="s">
        <v>135</v>
      </c>
      <c r="C106" s="128" t="s">
        <v>43</v>
      </c>
    </row>
    <row r="107" spans="1:4" ht="30" customHeight="1" x14ac:dyDescent="0.25">
      <c r="A107" s="135"/>
      <c r="B107" s="139"/>
      <c r="C107" s="128" t="s">
        <v>125</v>
      </c>
    </row>
    <row r="108" spans="1:4" ht="30" customHeight="1" x14ac:dyDescent="0.25">
      <c r="A108" s="135"/>
      <c r="B108" s="140"/>
      <c r="C108" s="128" t="s">
        <v>115</v>
      </c>
    </row>
    <row r="112" spans="1:4" ht="30" customHeight="1" x14ac:dyDescent="0.25">
      <c r="D112" s="123"/>
    </row>
    <row r="113" spans="4:4" ht="30" customHeight="1" x14ac:dyDescent="0.25">
      <c r="D113" s="123"/>
    </row>
  </sheetData>
  <mergeCells count="121">
    <mergeCell ref="O70:O71"/>
    <mergeCell ref="P70:P71"/>
    <mergeCell ref="E72:F72"/>
    <mergeCell ref="A76:A78"/>
    <mergeCell ref="A80:A87"/>
    <mergeCell ref="A89:A108"/>
    <mergeCell ref="B89:B95"/>
    <mergeCell ref="B96:B105"/>
    <mergeCell ref="B106:B108"/>
    <mergeCell ref="A69:P69"/>
    <mergeCell ref="A70:A71"/>
    <mergeCell ref="B70:B71"/>
    <mergeCell ref="C70:D71"/>
    <mergeCell ref="E70:F71"/>
    <mergeCell ref="G70:I70"/>
    <mergeCell ref="J70:J71"/>
    <mergeCell ref="K70:K71"/>
    <mergeCell ref="L70:M70"/>
    <mergeCell ref="N70:N71"/>
    <mergeCell ref="J62:J63"/>
    <mergeCell ref="K62:K63"/>
    <mergeCell ref="L62:M62"/>
    <mergeCell ref="N62:N63"/>
    <mergeCell ref="O62:O63"/>
    <mergeCell ref="P62:P63"/>
    <mergeCell ref="E58:F58"/>
    <mergeCell ref="E59:F59"/>
    <mergeCell ref="A61:P61"/>
    <mergeCell ref="A62:A63"/>
    <mergeCell ref="B62:B63"/>
    <mergeCell ref="C62:C63"/>
    <mergeCell ref="D62:D63"/>
    <mergeCell ref="E62:E63"/>
    <mergeCell ref="F62:H62"/>
    <mergeCell ref="I62:I63"/>
    <mergeCell ref="L55:M55"/>
    <mergeCell ref="N55:N56"/>
    <mergeCell ref="O55:O56"/>
    <mergeCell ref="P55:P56"/>
    <mergeCell ref="E56:F56"/>
    <mergeCell ref="E57:F57"/>
    <mergeCell ref="P48:P49"/>
    <mergeCell ref="A54:P54"/>
    <mergeCell ref="A55:A56"/>
    <mergeCell ref="B55:B56"/>
    <mergeCell ref="C55:C56"/>
    <mergeCell ref="D55:D56"/>
    <mergeCell ref="E55:F55"/>
    <mergeCell ref="G55:I55"/>
    <mergeCell ref="J55:J56"/>
    <mergeCell ref="K55:K56"/>
    <mergeCell ref="I48:I49"/>
    <mergeCell ref="J48:J49"/>
    <mergeCell ref="K48:K49"/>
    <mergeCell ref="L48:M48"/>
    <mergeCell ref="N48:N49"/>
    <mergeCell ref="O48:O49"/>
    <mergeCell ref="A48:A49"/>
    <mergeCell ref="B48:B49"/>
    <mergeCell ref="C48:C49"/>
    <mergeCell ref="D48:D49"/>
    <mergeCell ref="E48:E49"/>
    <mergeCell ref="F48:H48"/>
    <mergeCell ref="K32:K33"/>
    <mergeCell ref="L32:M32"/>
    <mergeCell ref="N32:N33"/>
    <mergeCell ref="O32:O33"/>
    <mergeCell ref="P32:P33"/>
    <mergeCell ref="A47:P47"/>
    <mergeCell ref="O24:O25"/>
    <mergeCell ref="P24:P25"/>
    <mergeCell ref="A31:P31"/>
    <mergeCell ref="A32:A33"/>
    <mergeCell ref="B32:B33"/>
    <mergeCell ref="C32:C33"/>
    <mergeCell ref="D32:D33"/>
    <mergeCell ref="E32:F32"/>
    <mergeCell ref="G32:I32"/>
    <mergeCell ref="J32:J33"/>
    <mergeCell ref="F24:F25"/>
    <mergeCell ref="G24:I24"/>
    <mergeCell ref="J24:J25"/>
    <mergeCell ref="K24:K25"/>
    <mergeCell ref="L24:M24"/>
    <mergeCell ref="N24:N25"/>
    <mergeCell ref="L18:M18"/>
    <mergeCell ref="N18:N19"/>
    <mergeCell ref="O18:O19"/>
    <mergeCell ref="P18:P19"/>
    <mergeCell ref="A23:P23"/>
    <mergeCell ref="A24:A25"/>
    <mergeCell ref="B24:B25"/>
    <mergeCell ref="C24:C25"/>
    <mergeCell ref="D24:D25"/>
    <mergeCell ref="E24:E25"/>
    <mergeCell ref="A17:P17"/>
    <mergeCell ref="A18:A19"/>
    <mergeCell ref="B18:B19"/>
    <mergeCell ref="C18:C19"/>
    <mergeCell ref="D18:D19"/>
    <mergeCell ref="E18:E19"/>
    <mergeCell ref="F18:F19"/>
    <mergeCell ref="G18:I18"/>
    <mergeCell ref="J18:J19"/>
    <mergeCell ref="K18:K19"/>
    <mergeCell ref="J13:J14"/>
    <mergeCell ref="K13:K14"/>
    <mergeCell ref="L13:M13"/>
    <mergeCell ref="N13:N14"/>
    <mergeCell ref="O13:O14"/>
    <mergeCell ref="P13:P14"/>
    <mergeCell ref="A2:B2"/>
    <mergeCell ref="A11:P11"/>
    <mergeCell ref="A12:P12"/>
    <mergeCell ref="A13:A14"/>
    <mergeCell ref="B13:B14"/>
    <mergeCell ref="C13:C14"/>
    <mergeCell ref="D13:D14"/>
    <mergeCell ref="E13:E14"/>
    <mergeCell ref="F13:F14"/>
    <mergeCell ref="G13:I13"/>
  </mergeCells>
  <dataValidations count="5">
    <dataValidation type="list" allowBlank="1" showInputMessage="1" showErrorMessage="1" promptTitle="Consultorias firmas" sqref="D44:D45 D34:D39">
      <formula1>$C$89:$C$95</formula1>
    </dataValidation>
    <dataValidation type="list" allowBlank="1" showInputMessage="1" showErrorMessage="1" sqref="K64:K67 K34:K46 K20:K22 K58:K60 K15:K16 K72 K27:K29 K50:K52">
      <formula1>$B$76:$B$78</formula1>
    </dataValidation>
    <dataValidation type="list" allowBlank="1" showInputMessage="1" showErrorMessage="1" sqref="D26 D57:D60 D28:D29 D41 D15:D16 D20:D22 D72 D43 D46">
      <formula1>$C$96:$C$105</formula1>
    </dataValidation>
    <dataValidation type="list" allowBlank="1" showInputMessage="1" showErrorMessage="1" sqref="P57 P34:P39 P20:P22 P72 P60 P15:P16 P44:P45 P64:P67 P50:P52">
      <formula1>$B$80:$B$87</formula1>
    </dataValidation>
    <dataValidation type="list" allowBlank="1" showInputMessage="1" showErrorMessage="1" sqref="D27 D42 D40 D64:D67 D50:D52">
      <formula1>$C$106:$C$108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40" fitToHeight="0" orientation="landscape" horizontalDpi="4294967293" verticalDpi="4294967293" r:id="rId1"/>
  <rowBreaks count="2" manualBreakCount="2">
    <brk id="46" max="15" man="1"/>
    <brk id="73" max="15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DFECFC109947214490E4A2E23063FF51" ma:contentTypeVersion="0" ma:contentTypeDescription="A content type to manage public (operations) IDB documents" ma:contentTypeScope="" ma:versionID="daffc8b0d47c4647e6b89d00f23aa6f5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d09789708c34c8efc3194f80574673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530ad173-7d71-4f69-995c-37f45ca4650b}" ma:internalName="TaxCatchAll" ma:showField="CatchAllData" ma:web="f3d58a99-5ac5-4e9a-89a9-e5141441be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530ad173-7d71-4f69-995c-37f45ca4650b}" ma:internalName="TaxCatchAllLabel" ma:readOnly="true" ma:showField="CatchAllDataLabel" ma:web="f3d58a99-5ac5-4e9a-89a9-e5141441be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40173463</IDBDocs_x0020_Number>
    <TaxCatchAll xmlns="9c571b2f-e523-4ab2-ba2e-09e151a03ef4">
      <Value>8</Value>
      <Value>9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GRT/FM-14717-BR</Approval_x0020_Number>
    <Document_x0020_Author xmlns="9c571b2f-e523-4ab2-ba2e-09e151a03ef4">de Campos Brasil, Miriam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BR-G1006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Plan&lt;/USER_STAGE&gt;&lt;PD_OBJ_TYPE&gt;0&lt;/PD_OBJ_TYPE&gt;&lt;MAKERECORD&gt;N&lt;/MAKERECORD&gt;&lt;PD_FILEPT_NO&gt;PO-BR-G1006-GS&lt;/PD_FILEPT_NO&gt;&lt;/Data&gt;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Props1.xml><?xml version="1.0" encoding="utf-8"?>
<ds:datastoreItem xmlns:ds="http://schemas.openxmlformats.org/officeDocument/2006/customXml" ds:itemID="{EF9CF7F8-AA3C-4D29-81A9-312B1B2F83A1}"/>
</file>

<file path=customXml/itemProps2.xml><?xml version="1.0" encoding="utf-8"?>
<ds:datastoreItem xmlns:ds="http://schemas.openxmlformats.org/officeDocument/2006/customXml" ds:itemID="{A90BF0AE-05E2-42E8-94F2-ED5D9CE0F9A5}"/>
</file>

<file path=customXml/itemProps3.xml><?xml version="1.0" encoding="utf-8"?>
<ds:datastoreItem xmlns:ds="http://schemas.openxmlformats.org/officeDocument/2006/customXml" ds:itemID="{F640FFF5-7F33-42B1-B068-424D514210C1}"/>
</file>

<file path=customXml/itemProps4.xml><?xml version="1.0" encoding="utf-8"?>
<ds:datastoreItem xmlns:ds="http://schemas.openxmlformats.org/officeDocument/2006/customXml" ds:itemID="{8A418146-3951-4F8A-9C23-69111178711F}"/>
</file>

<file path=customXml/itemProps5.xml><?xml version="1.0" encoding="utf-8"?>
<ds:datastoreItem xmlns:ds="http://schemas.openxmlformats.org/officeDocument/2006/customXml" ds:itemID="{143ADF25-14A7-4393-BF20-72CF5DF6E1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Estructura del Proyecto</vt:lpstr>
      <vt:lpstr>Plan de Adquisiciones</vt:lpstr>
      <vt:lpstr>Detalhe Plano de Aquisições</vt:lpstr>
      <vt:lpstr>'Detalhe Plano de Aquisições'!Area_de_impressao</vt:lpstr>
      <vt:lpstr>'Plan de Adquisiciones'!Area_de_impressao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</dc:title>
  <dc:creator>Carlota Aquino</dc:creator>
  <cp:lastModifiedBy>Carlota Aquino</cp:lastModifiedBy>
  <cp:lastPrinted>2016-02-18T14:57:41Z</cp:lastPrinted>
  <dcterms:created xsi:type="dcterms:W3CDTF">2016-02-18T14:49:07Z</dcterms:created>
  <dcterms:modified xsi:type="dcterms:W3CDTF">2016-02-18T14:57:51Z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0x01010046CF21643EE8D14686A648AA6DAD089200DFECFC109947214490E4A2E23063FF51</vt:lpwstr>
  </property>
  <property fmtid="{D5CDD505-2E9C-101B-9397-08002B2CF9AE}" pid="3" name="TaxKeyword">
    <vt:lpwstr/>
  </property>
  <property fmtid="{D5CDD505-2E9C-101B-9397-08002B2CF9AE}" pid="4" name="Function Operations IDB">
    <vt:lpwstr>9;#Goods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8;#Procurement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8;#Procurement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