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2. PROFISCO\2018\02 - COORDENAÇÃO TÉCNICA\01 - CONTROLE E MONITORAMENTO DO PROGRAMA\01 - PLANO DE AQUISIÇÕES - PA\3º PA\"/>
    </mc:Choice>
  </mc:AlternateContent>
  <bookViews>
    <workbookView xWindow="0" yWindow="0" windowWidth="12300" windowHeight="5055" activeTab="3"/>
  </bookViews>
  <sheets>
    <sheet name="Estructura del Proyecto" sheetId="3" r:id="rId1"/>
    <sheet name="Plan de Adquisiciones" sheetId="2" r:id="rId2"/>
    <sheet name="Instruções" sheetId="4" r:id="rId3"/>
    <sheet name="Detalhe Plano de Aquisções" sheetId="1" r:id="rId4"/>
    <sheet name="Plan1" sheetId="5" r:id="rId5"/>
  </sheets>
  <calcPr calcId="152511"/>
</workbook>
</file>

<file path=xl/calcChain.xml><?xml version="1.0" encoding="utf-8"?>
<calcChain xmlns="http://schemas.openxmlformats.org/spreadsheetml/2006/main">
  <c r="I183" i="1" l="1"/>
  <c r="H183" i="1"/>
  <c r="H171" i="1"/>
  <c r="H149" i="1"/>
  <c r="H134" i="1"/>
  <c r="I133" i="1"/>
  <c r="H89" i="1"/>
  <c r="H184" i="1" l="1"/>
  <c r="I87" i="1"/>
  <c r="I86" i="1" l="1"/>
  <c r="I42" i="1"/>
  <c r="I85" i="1" l="1"/>
  <c r="I84" i="1"/>
  <c r="I63" i="1"/>
  <c r="I83" i="1"/>
  <c r="L30" i="5" l="1"/>
  <c r="I82" i="1" l="1"/>
  <c r="I18" i="1" l="1"/>
  <c r="I30" i="1" l="1"/>
  <c r="I81" i="1" l="1"/>
  <c r="I127" i="1" l="1"/>
  <c r="I126" i="1"/>
  <c r="I132" i="1"/>
  <c r="I170" i="1"/>
  <c r="I169" i="1"/>
  <c r="I168" i="1"/>
  <c r="I155" i="1" l="1"/>
  <c r="I80" i="1"/>
  <c r="I131" i="1" l="1"/>
  <c r="I129" i="1" l="1"/>
  <c r="I128" i="1"/>
  <c r="I134" i="1" s="1"/>
  <c r="I125" i="1"/>
  <c r="I117" i="1"/>
  <c r="I118" i="1"/>
  <c r="I16" i="1"/>
  <c r="I108" i="1"/>
  <c r="I107" i="1"/>
  <c r="I105" i="1"/>
  <c r="I106" i="1"/>
  <c r="I112" i="1"/>
  <c r="I111" i="1"/>
  <c r="I110" i="1"/>
  <c r="I109" i="1"/>
  <c r="I104" i="1"/>
  <c r="I73" i="1" l="1"/>
  <c r="I78" i="1"/>
  <c r="I77" i="1"/>
  <c r="I76" i="1"/>
  <c r="I70" i="1"/>
  <c r="I75" i="1"/>
  <c r="I74" i="1" l="1"/>
  <c r="I72" i="1"/>
  <c r="I71" i="1"/>
  <c r="I69" i="1" l="1"/>
  <c r="I68" i="1"/>
  <c r="I65" i="1"/>
  <c r="I64" i="1"/>
  <c r="I49" i="1" l="1"/>
  <c r="I45" i="1"/>
  <c r="I141" i="1" l="1"/>
  <c r="I139" i="1" l="1"/>
  <c r="I41" i="1" l="1"/>
  <c r="I38" i="1"/>
  <c r="I34" i="1"/>
  <c r="I24" i="1" l="1"/>
  <c r="I167" i="1" l="1"/>
  <c r="I124" i="1" l="1"/>
  <c r="I123" i="1"/>
  <c r="I122" i="1"/>
  <c r="I144" i="1" l="1"/>
  <c r="I149" i="1" s="1"/>
  <c r="I176" i="1" l="1"/>
  <c r="I182" i="1" l="1"/>
  <c r="B14" i="2" s="1"/>
  <c r="I166" i="1" l="1"/>
  <c r="I165" i="1"/>
  <c r="I164" i="1"/>
  <c r="I159" i="1"/>
  <c r="I158" i="1"/>
  <c r="I157" i="1"/>
  <c r="I171" i="1" s="1"/>
  <c r="I154" i="1"/>
  <c r="I28" i="1"/>
  <c r="I130" i="1"/>
  <c r="I147" i="1"/>
  <c r="I146" i="1"/>
  <c r="I145" i="1"/>
  <c r="I140" i="1"/>
  <c r="I121" i="1"/>
  <c r="I120" i="1"/>
  <c r="B16" i="2" l="1"/>
  <c r="I119" i="1"/>
  <c r="I116" i="1"/>
  <c r="I115" i="1"/>
  <c r="I114" i="1"/>
  <c r="I113" i="1"/>
  <c r="I103" i="1" l="1"/>
  <c r="I102" i="1"/>
  <c r="I101" i="1"/>
  <c r="I100" i="1"/>
  <c r="I98" i="1"/>
  <c r="I97" i="1"/>
  <c r="I96" i="1"/>
  <c r="I95" i="1"/>
  <c r="I94" i="1"/>
  <c r="I67" i="1"/>
  <c r="I66" i="1"/>
  <c r="I62" i="1"/>
  <c r="I61" i="1"/>
  <c r="I60" i="1"/>
  <c r="I59" i="1"/>
  <c r="I39" i="1"/>
  <c r="I58" i="1"/>
  <c r="I35" i="1"/>
  <c r="I57" i="1"/>
  <c r="I56" i="1"/>
  <c r="I55" i="1"/>
  <c r="I79" i="1"/>
  <c r="I44" i="1"/>
  <c r="I54" i="1"/>
  <c r="I53" i="1"/>
  <c r="I52" i="1"/>
  <c r="I50" i="1"/>
  <c r="I48" i="1"/>
  <c r="I47" i="1"/>
  <c r="I46" i="1"/>
  <c r="B13" i="2" l="1"/>
  <c r="I40" i="1"/>
  <c r="I37" i="1"/>
  <c r="I36" i="1"/>
  <c r="I89" i="1" s="1"/>
  <c r="I33" i="1"/>
  <c r="I29" i="1"/>
  <c r="I26" i="1"/>
  <c r="I25" i="1"/>
  <c r="I184" i="1" l="1"/>
  <c r="B12" i="2"/>
  <c r="I23" i="1"/>
  <c r="I22" i="1"/>
  <c r="I21" i="1"/>
  <c r="I20" i="1"/>
  <c r="I19" i="1"/>
  <c r="I17" i="1"/>
  <c r="I15" i="1"/>
  <c r="B20" i="2" l="1"/>
</calcChain>
</file>

<file path=xl/comments1.xml><?xml version="1.0" encoding="utf-8"?>
<comments xmlns="http://schemas.openxmlformats.org/spreadsheetml/2006/main">
  <authors>
    <author>Rogério de Souza Leitão</author>
  </authors>
  <commentList>
    <comment ref="Q51" authorId="0" shapeId="0">
      <text>
        <r>
          <rPr>
            <b/>
            <sz val="9"/>
            <color indexed="81"/>
            <rFont val="Segoe UI"/>
            <family val="2"/>
          </rPr>
          <t>Rogério de Souza Leitão:</t>
        </r>
        <r>
          <rPr>
            <sz val="9"/>
            <color indexed="81"/>
            <rFont val="Segoe UI"/>
            <family val="2"/>
          </rPr>
          <t xml:space="preserve">
Substituída pela aquisição do autosystem (low code)</t>
        </r>
      </text>
    </comment>
  </commentList>
</comments>
</file>

<file path=xl/sharedStrings.xml><?xml version="1.0" encoding="utf-8"?>
<sst xmlns="http://schemas.openxmlformats.org/spreadsheetml/2006/main" count="1382" uniqueCount="534">
  <si>
    <t>Previsto</t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</si>
  <si>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</si>
  <si>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</si>
  <si>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</si>
  <si>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</si>
  <si>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</si>
  <si>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</si>
  <si>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</si>
  <si>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Versión ( 1-xxxx -Incluir Año-) :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</si>
  <si>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</si>
  <si>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</si>
  <si>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</si>
  <si>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</si>
  <si>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</si>
  <si>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</si>
  <si>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</si>
  <si>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</si>
  <si>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</si>
  <si>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</si>
  <si>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</si>
  <si>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</si>
  <si>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No asignados</t>
  </si>
  <si>
    <t>Total</t>
  </si>
  <si>
    <t>Nombre Organismo Sub-Ejecutor (si aplica)</t>
  </si>
  <si>
    <t>Iniciales Organismo Sub-ejecutor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</si>
  <si>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</si>
  <si>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</si>
  <si>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</si>
  <si>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t>SI / NO?</t>
  </si>
  <si>
    <t>Componente 1</t>
  </si>
  <si>
    <t>Componente 2</t>
  </si>
  <si>
    <t>Componente 3</t>
  </si>
  <si>
    <t>Componente 4</t>
  </si>
  <si>
    <t>Componente 5</t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</si>
  <si>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</si>
  <si>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Nombre Organismo Prestatario</t>
  </si>
  <si>
    <t>4. Componentes</t>
  </si>
  <si>
    <t>Componente de Inversión</t>
  </si>
  <si>
    <r>
      <t xml:space="preserve">Componente 1 - </t>
    </r>
    <r>
      <rPr>
        <i/>
        <sz val="10"/>
        <rFont val="Calibri"/>
        <family val="2"/>
      </rPr>
      <t>Descripción</t>
    </r>
  </si>
  <si>
    <r>
      <t xml:space="preserve">Componente 2 - </t>
    </r>
    <r>
      <rPr>
        <i/>
        <sz val="10"/>
        <rFont val="Calibri"/>
        <family val="2"/>
      </rPr>
      <t>Descripción</t>
    </r>
  </si>
  <si>
    <r>
      <t xml:space="preserve">Componente 4 - </t>
    </r>
    <r>
      <rPr>
        <i/>
        <sz val="10"/>
        <rFont val="Calibri"/>
        <family val="2"/>
      </rPr>
      <t>Descripción</t>
    </r>
  </si>
  <si>
    <r>
      <t xml:space="preserve">Componente 5 - </t>
    </r>
    <r>
      <rPr>
        <i/>
        <sz val="10"/>
        <rFont val="Calibri"/>
        <family val="2"/>
      </rPr>
      <t>Descripción</t>
    </r>
  </si>
  <si>
    <r>
      <t xml:space="preserve">Componente 6 - </t>
    </r>
    <r>
      <rPr>
        <i/>
        <sz val="10"/>
        <rFont val="Calibri"/>
        <family val="2"/>
      </rPr>
      <t>Descripción</t>
    </r>
  </si>
  <si>
    <t>Ex-Post</t>
  </si>
  <si>
    <t>Ex-Ante</t>
  </si>
  <si>
    <t>Sistema Nacional</t>
  </si>
  <si>
    <t>Descrição adicional:</t>
  </si>
  <si>
    <t>Processo Cancelado</t>
  </si>
  <si>
    <t>ReLicitação</t>
  </si>
  <si>
    <t>Declaração de Licitação Deserta</t>
  </si>
  <si>
    <t>Processo em curso</t>
  </si>
  <si>
    <t>Licitação Pública Internacional em 2 etapas </t>
  </si>
  <si>
    <t>Número de Processo:</t>
  </si>
  <si>
    <t xml:space="preserve">Montante Estimado </t>
  </si>
  <si>
    <t>Montante Estimado % BID:</t>
  </si>
  <si>
    <t>Montante Estimado em US$:</t>
  </si>
  <si>
    <t>Montante Estimado % Contrapartida:</t>
  </si>
  <si>
    <t>Categoria de Investimento:</t>
  </si>
  <si>
    <t>Método de Revisão (Selecionar uma das opções):</t>
  </si>
  <si>
    <t>Assinatura do Contrato</t>
  </si>
  <si>
    <t>Unidade Executora:</t>
  </si>
  <si>
    <t>SERVIÇOS QUE NÃO SÃO DE CONSULTORIA</t>
  </si>
  <si>
    <t>CONSULTORIAS FIRMAS</t>
  </si>
  <si>
    <t>Não Objeção aos  TDR da Atividade</t>
  </si>
  <si>
    <t>Quantidade Estimada de Consultores:</t>
  </si>
  <si>
    <t>CONSULTORIAS INDIVIDUAL</t>
  </si>
  <si>
    <t>CAPACITAÇÃO</t>
  </si>
  <si>
    <t>Seleção Baseada na Qualificação do Consultor (SQC)</t>
  </si>
  <si>
    <t>Comparação de Qualificações (3 CV's)</t>
  </si>
  <si>
    <t>Status</t>
  </si>
  <si>
    <t>Revisão/Supervisão</t>
  </si>
  <si>
    <t xml:space="preserve">Metodos </t>
  </si>
  <si>
    <t>Bens, obras e Serviços</t>
  </si>
  <si>
    <t>Consultoria Individual</t>
  </si>
  <si>
    <t>Contrato em Execução</t>
  </si>
  <si>
    <t>Consultoria firmas</t>
  </si>
  <si>
    <t>Pregão eletronico/Ata</t>
  </si>
  <si>
    <t>Procesos com 100% de contrapartida</t>
  </si>
  <si>
    <t>Publicação  Manifestação de Interesse</t>
  </si>
  <si>
    <t xml:space="preserve"> Publicação  Manifestação de Interesse</t>
  </si>
  <si>
    <t>BRASIL</t>
  </si>
  <si>
    <r>
      <t xml:space="preserve">Atualizado em: </t>
    </r>
    <r>
      <rPr>
        <b/>
        <sz val="12"/>
        <color rgb="FFFF0000"/>
        <rFont val="Calibri"/>
        <family val="2"/>
        <scheme val="minor"/>
      </rPr>
      <t>[indicar data]</t>
    </r>
  </si>
  <si>
    <r>
      <t xml:space="preserve">Atualização Nº: </t>
    </r>
    <r>
      <rPr>
        <b/>
        <sz val="12"/>
        <color rgb="FFFF0000"/>
        <rFont val="Calibri"/>
        <family val="2"/>
        <scheme val="minor"/>
      </rPr>
      <t>[indicar]</t>
    </r>
  </si>
  <si>
    <r>
      <t xml:space="preserve">Atualizado por: </t>
    </r>
    <r>
      <rPr>
        <b/>
        <sz val="12"/>
        <color rgb="FFFF0000"/>
        <rFont val="Calibri"/>
        <family val="2"/>
        <scheme val="minor"/>
      </rPr>
      <t>[indicar]</t>
    </r>
  </si>
  <si>
    <t>Assinatura Contrato</t>
  </si>
  <si>
    <t>Selecionar no menu suspenso</t>
  </si>
  <si>
    <t>Categoria</t>
  </si>
  <si>
    <t xml:space="preserve">Instrucções Gerais </t>
  </si>
  <si>
    <t>Consultoria firmas e Capacitacão</t>
  </si>
  <si>
    <t>Objeto</t>
  </si>
  <si>
    <t>Datas Estimadas</t>
  </si>
  <si>
    <r>
      <t xml:space="preserve">Método 
</t>
    </r>
    <r>
      <rPr>
        <i/>
        <sz val="10"/>
        <color indexed="9"/>
        <rFont val="Calibri"/>
        <family val="2"/>
      </rPr>
      <t>(Selecionar uma das Opções)</t>
    </r>
    <r>
      <rPr>
        <sz val="10"/>
        <color indexed="9"/>
        <rFont val="Calibri"/>
        <family val="2"/>
      </rPr>
      <t>:*</t>
    </r>
  </si>
  <si>
    <t>Publicação do Anúncio/Convite</t>
  </si>
  <si>
    <t>Categoria/ Componente</t>
  </si>
  <si>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disponiveis:</t>
  </si>
  <si>
    <t>Seleção Baseada na Qualidade e Custo  (SBQC)</t>
  </si>
  <si>
    <t>Seleção Baseada na Qualidade  (SBQ)</t>
  </si>
  <si>
    <t>Contratação Direta (CD)</t>
  </si>
  <si>
    <t>Seleção Baseada no Menor Custo  (SBMC)</t>
  </si>
  <si>
    <t>Seleção Baseado em Orçamento Fixo (SBOF)</t>
  </si>
  <si>
    <t>Sistema Nacional (SN)</t>
  </si>
  <si>
    <t>Licitação Pública Internacional (LPI)</t>
  </si>
  <si>
    <t>Licitação Pública Nacional (LPN)</t>
  </si>
  <si>
    <t>Comparação de Preços (CP)</t>
  </si>
  <si>
    <t>Metodos de licitação nacional</t>
  </si>
  <si>
    <t>Pregão Presencial</t>
  </si>
  <si>
    <t>Pregão Eletrónico</t>
  </si>
  <si>
    <t>Ata de registro de preços</t>
  </si>
  <si>
    <t>Concorrencia Publica Nacional</t>
  </si>
  <si>
    <t>Tomada de preços</t>
  </si>
  <si>
    <t>Carta convite</t>
  </si>
  <si>
    <t>Contrataçõ direta</t>
  </si>
  <si>
    <t>Exemplos</t>
  </si>
  <si>
    <t>Seleção Baseada na Qualidade e Custo (SBQC)</t>
  </si>
  <si>
    <t>Seleção Baseada no Menor Custo (SBMC) </t>
  </si>
  <si>
    <t xml:space="preserve">Comparação de Qualificações (3 CV's) </t>
  </si>
  <si>
    <t>Comentários - para Sistema Nacional incluir modalidade de licitação</t>
  </si>
  <si>
    <t>Rejeição de todas as propostas</t>
  </si>
  <si>
    <t>Rejeição de todas as Propostas</t>
  </si>
  <si>
    <t>Seleção Baseada na Qualidade (SBQ)</t>
  </si>
  <si>
    <t>Licitação Pública Internacional com Pre-qualificação</t>
  </si>
  <si>
    <t>Licitação Internacional Limitada (LIL)</t>
  </si>
  <si>
    <t>Colocar "sistema nacional" na coluna de método e na coluna de revisão/supervisão + indicar o método (pregão eletrônico ou ata de registro de preços) na coluna de "comentário". Não serão aceitos os processos usando um sistema nacional com revisão ex-ante nem ex-post</t>
  </si>
  <si>
    <t>Colocar "sistema nacional" na coluna de método e na coluna de revisão/supervisão + indicar o método e "contrapartida"' na coluna" "comentário"</t>
  </si>
  <si>
    <t>Objeto principal da licitação</t>
  </si>
  <si>
    <t>Descrição Adicional</t>
  </si>
  <si>
    <t>Complementar as informações do objeto</t>
  </si>
  <si>
    <t xml:space="preserve">Instruções </t>
  </si>
  <si>
    <t>colocar o Nº de componente associado</t>
  </si>
  <si>
    <t>Contrato Concluído</t>
  </si>
  <si>
    <t>Contrato concluído</t>
  </si>
  <si>
    <t>Licitação  Internacional Limitada (LIL)</t>
  </si>
  <si>
    <t>Licitação Pública Internacional com Pré-qualificação</t>
  </si>
  <si>
    <r>
      <t xml:space="preserve">Programa </t>
    </r>
    <r>
      <rPr>
        <b/>
        <sz val="12"/>
        <color rgb="FFFF0000"/>
        <rFont val="Calibri"/>
        <family val="2"/>
        <scheme val="minor"/>
      </rPr>
      <t>PRODEFAZ/PROFISCO</t>
    </r>
  </si>
  <si>
    <r>
      <t xml:space="preserve">Contrato de Empréstimo: </t>
    </r>
    <r>
      <rPr>
        <b/>
        <sz val="12"/>
        <color rgb="FFFF0000"/>
        <rFont val="Calibri"/>
        <family val="2"/>
        <scheme val="minor"/>
      </rPr>
      <t>3040</t>
    </r>
    <r>
      <rPr>
        <b/>
        <sz val="12"/>
        <color rgb="FF000000"/>
        <rFont val="Calibri"/>
        <family val="2"/>
        <scheme val="minor"/>
      </rPr>
      <t xml:space="preserve"> OC-BR</t>
    </r>
  </si>
  <si>
    <t>Rodrigo Azevedo</t>
  </si>
  <si>
    <t>ITEM PA</t>
  </si>
  <si>
    <t>B1</t>
  </si>
  <si>
    <t>Dolar</t>
  </si>
  <si>
    <t>Montante Estimado em R$</t>
  </si>
  <si>
    <t>SEF</t>
  </si>
  <si>
    <t>Equipamentos de Informática</t>
  </si>
  <si>
    <t>800 microcomputadores</t>
  </si>
  <si>
    <t>0040.000542/2017</t>
  </si>
  <si>
    <t>30 tablets</t>
  </si>
  <si>
    <t>0040.000541/2017</t>
  </si>
  <si>
    <t>112 scanners</t>
  </si>
  <si>
    <t>00040.00053545/2017-26</t>
  </si>
  <si>
    <t>8 scanners de alta produção + mesa A3</t>
  </si>
  <si>
    <t>75 impressoras monocromáticas</t>
  </si>
  <si>
    <t>00040.00053548/2017-60</t>
  </si>
  <si>
    <t>00040.00054094/2017-44</t>
  </si>
  <si>
    <t>2 impressoras coloridas A3</t>
  </si>
  <si>
    <t>00040.00053758/2017-58</t>
  </si>
  <si>
    <t>Impressoras</t>
  </si>
  <si>
    <t>00040.00054927/2017-77</t>
  </si>
  <si>
    <t>Componente IV - 10.2</t>
  </si>
  <si>
    <t>Pregão Eletrônico</t>
  </si>
  <si>
    <t>B2</t>
  </si>
  <si>
    <t>Componente II - 3.6</t>
  </si>
  <si>
    <t>040.000.284/2017</t>
  </si>
  <si>
    <t>00040.00053750/2017-91</t>
  </si>
  <si>
    <t>B3</t>
  </si>
  <si>
    <t>Equipamento de Som e Imagem</t>
  </si>
  <si>
    <t>Caixas de som, amplificador, projetores, máquina fotográfica, filmadora, (storage TARF) ...</t>
  </si>
  <si>
    <t>Componente II - Produto 5.2; 
Componente IV - Produto 9.2;
Componente IV - Produto 11.2</t>
  </si>
  <si>
    <t>B4</t>
  </si>
  <si>
    <t>Componente IV - Produto 11.3</t>
  </si>
  <si>
    <t>Equipamentos de TI e Software</t>
  </si>
  <si>
    <t>00040.00058053/2017-27</t>
  </si>
  <si>
    <t>B5</t>
  </si>
  <si>
    <t>Licenças</t>
  </si>
  <si>
    <t>Sistema IDFAZ</t>
  </si>
  <si>
    <t>040.002.499/2014</t>
  </si>
  <si>
    <t>Componente II - Produto 3.3</t>
  </si>
  <si>
    <t>B6</t>
  </si>
  <si>
    <t>Licenças Qlik View Suporte e Mentoria</t>
  </si>
  <si>
    <t>00040.00054492/2017-61</t>
  </si>
  <si>
    <t>00040.00057562/2017-32</t>
  </si>
  <si>
    <t>B7</t>
  </si>
  <si>
    <t>00040.00063205/2017-11</t>
  </si>
  <si>
    <t>Gerência e Monitoramento de app Web (Low Code)</t>
  </si>
  <si>
    <t>B8</t>
  </si>
  <si>
    <t>Software</t>
  </si>
  <si>
    <t>Robô de BKP</t>
  </si>
  <si>
    <t>Componente II - Produto 3.6</t>
  </si>
  <si>
    <t>B9</t>
  </si>
  <si>
    <t>Veículos de Uso Administrativo</t>
  </si>
  <si>
    <t>12 Veículos tipo SUV</t>
  </si>
  <si>
    <t xml:space="preserve">2 veículos oficiais </t>
  </si>
  <si>
    <t>Uma PICK UP</t>
  </si>
  <si>
    <t>00040.00057531/2017-81</t>
  </si>
  <si>
    <t>00040.00050241/2018-98</t>
  </si>
  <si>
    <t>00040.00052284/2017-27</t>
  </si>
  <si>
    <t>B10</t>
  </si>
  <si>
    <t>Pacote Econométrico</t>
  </si>
  <si>
    <t>Componente I - Produto 1.2</t>
  </si>
  <si>
    <t>B11</t>
  </si>
  <si>
    <t>Atualização da Central Telefônica</t>
  </si>
  <si>
    <t>00040.00054006/2017-12</t>
  </si>
  <si>
    <t>Componente IV - Produto 10.2</t>
  </si>
  <si>
    <t>B12</t>
  </si>
  <si>
    <t>Solução de Automatização de Operação de Datacenter e Monitoramento de rede do GDF</t>
  </si>
  <si>
    <t>Componente III - Produto 6.4</t>
  </si>
  <si>
    <t>B13</t>
  </si>
  <si>
    <t>Aditivo de contrato de suprimentos de TI</t>
  </si>
  <si>
    <t>040.000.684/2017</t>
  </si>
  <si>
    <t>040.00054199/2018-84</t>
  </si>
  <si>
    <t>Pregão Eletronico</t>
  </si>
  <si>
    <t>B14</t>
  </si>
  <si>
    <t>Material de Serviço e Apoio Operacional</t>
  </si>
  <si>
    <t>Componente III - Produto 8.1</t>
  </si>
  <si>
    <t>CGDF</t>
  </si>
  <si>
    <t>Melhoria da Qualidade do Ambiente Interno</t>
  </si>
  <si>
    <t>B15</t>
  </si>
  <si>
    <t>Componente III - Produto 7.4</t>
  </si>
  <si>
    <t>Aquisição de 18 microcomputadores</t>
  </si>
  <si>
    <t>480.000.464/2016</t>
  </si>
  <si>
    <t>B17</t>
  </si>
  <si>
    <t>Aquisição de Discos Storage</t>
  </si>
  <si>
    <t>480.000.472/2016</t>
  </si>
  <si>
    <t>B18</t>
  </si>
  <si>
    <t>B19</t>
  </si>
  <si>
    <t>Aquisição de Servidores de Rede</t>
  </si>
  <si>
    <t>Solução de BKP</t>
  </si>
  <si>
    <t>480.000.467/2016</t>
  </si>
  <si>
    <t>480.000.473/2016</t>
  </si>
  <si>
    <t>B21</t>
  </si>
  <si>
    <t>B22</t>
  </si>
  <si>
    <t>Componente II - Produto 5.2</t>
  </si>
  <si>
    <t>00040.00055401/2017-12</t>
  </si>
  <si>
    <t>Sistema de Rastreamento de Frota</t>
  </si>
  <si>
    <t>B23</t>
  </si>
  <si>
    <t>Componente II - Produto 3.2</t>
  </si>
  <si>
    <t>B24</t>
  </si>
  <si>
    <t>00040.00053462/2018-18</t>
  </si>
  <si>
    <t>Sistema de Cobrança</t>
  </si>
  <si>
    <t>Componente II Produto  3.4</t>
  </si>
  <si>
    <t>B25</t>
  </si>
  <si>
    <t>B26</t>
  </si>
  <si>
    <t>B27</t>
  </si>
  <si>
    <t>Solução de Replicação de Sites</t>
  </si>
  <si>
    <t>Aplicativo para realização de sorteio</t>
  </si>
  <si>
    <t>Componente II - Produto 4.4</t>
  </si>
  <si>
    <t>Sistema de Atendimento em Plataforma móvel</t>
  </si>
  <si>
    <t>Componente II - Produto 3.7</t>
  </si>
  <si>
    <t>B29</t>
  </si>
  <si>
    <t>Gestão de Contratos, Convênios e Ajustes com integração com o SIGGo e migração de dados</t>
  </si>
  <si>
    <t>Componente III - Produto 7.2</t>
  </si>
  <si>
    <t>B30</t>
  </si>
  <si>
    <t>B31</t>
  </si>
  <si>
    <t>B32</t>
  </si>
  <si>
    <t>Aquisição de Monitores de TV de 55 polegadas</t>
  </si>
  <si>
    <t>00040.00057672/2017-02</t>
  </si>
  <si>
    <t>Componente III Produto  7.4</t>
  </si>
  <si>
    <t>B33</t>
  </si>
  <si>
    <t>Aquisição de licença de Software de Gestão Financeira UCP</t>
  </si>
  <si>
    <t>Administração A1</t>
  </si>
  <si>
    <t>B34</t>
  </si>
  <si>
    <t>Solução de Antivírus e Antispam</t>
  </si>
  <si>
    <t>00040.0057702/2018-53</t>
  </si>
  <si>
    <t>00040.00064369/2017-58</t>
  </si>
  <si>
    <t>B35</t>
  </si>
  <si>
    <t>Equipamentos de TI</t>
  </si>
  <si>
    <t>B36</t>
  </si>
  <si>
    <t>B37</t>
  </si>
  <si>
    <t>B38</t>
  </si>
  <si>
    <t>B39</t>
  </si>
  <si>
    <t>Eq. Materia e Serviço de Apoio Operacional</t>
  </si>
  <si>
    <t>Aquisição de Estantes Deslizantes</t>
  </si>
  <si>
    <t>Software de Engenharia</t>
  </si>
  <si>
    <t>Componente IV - Produto 10.5</t>
  </si>
  <si>
    <t>Componente III- Produto 7.4</t>
  </si>
  <si>
    <t>SNC1</t>
  </si>
  <si>
    <t>PLANO DE AQUISIÇÕES (PA) - Período : (junho/2018 a novembro/2019)</t>
  </si>
  <si>
    <t>Sistema Malha Fiscal</t>
  </si>
  <si>
    <t>Modernização da Escrituração Fiscal;</t>
  </si>
  <si>
    <t>Desenvolvimento do Módulo: Lançamento ITBI/ITCD por autodeclaração</t>
  </si>
  <si>
    <t>Desenvolvimento de Plataforma de Comunicação entre agências de Atendimento da SEF</t>
  </si>
  <si>
    <t>Desenvolvimento de Sistema de Nota Fiscal Avulsa - Produtor Rural</t>
  </si>
  <si>
    <t>Desenvolvimento do Sistema de Documentação Interna</t>
  </si>
  <si>
    <t>Integração dos Sistema sd e Restituição de Tributos (RESTITUI, RECOMP e SIGAC)</t>
  </si>
  <si>
    <t>040.001816/2013</t>
  </si>
  <si>
    <t>Sistema Lançamento de créditos não tributários;
Lançamentos de Créditos Tributários;
Rito Especial;
Cobrança da dívida Ativa;
Gestão de Protestos;
Compensação com precatórios;
Parcelamento;</t>
  </si>
  <si>
    <t>Desenvolvimento de Nova Plataforma/Portal Serviços: Agência@ne</t>
  </si>
  <si>
    <t>Componente II - Produto 3.2;</t>
  </si>
  <si>
    <t>Componente II - Produto 3.4;</t>
  </si>
  <si>
    <t>Componente II - Produto 3.6;</t>
  </si>
  <si>
    <t>Componente II - Produto 3.7;</t>
  </si>
  <si>
    <t>SNC2</t>
  </si>
  <si>
    <t>Visitas Técnicas</t>
  </si>
  <si>
    <t>Viagens e visitas técnicas para formação do Grupo de Educação Fiscal</t>
  </si>
  <si>
    <t>Participação em viagens e reuniões técnicas - Benchmarking (diárias + passagens)</t>
  </si>
  <si>
    <t>Visita Técnica Nacional</t>
  </si>
  <si>
    <t>Componente II - Produto 4.5;</t>
  </si>
  <si>
    <t>Componente II - Produto 2.1;</t>
  </si>
  <si>
    <t>Componente IV - Produto 11.2</t>
  </si>
  <si>
    <t>SNC3</t>
  </si>
  <si>
    <t>Serviço de Tratamento Documental</t>
  </si>
  <si>
    <t>Código de classificação, tabela de temporalidade , treinamento, tratamento documental, digitalização de documentos</t>
  </si>
  <si>
    <t>SNC4</t>
  </si>
  <si>
    <t>Componente II - Produto 6.5</t>
  </si>
  <si>
    <t>00040.00055781/2017-87</t>
  </si>
  <si>
    <t>SNC5</t>
  </si>
  <si>
    <t>Componente II - Produto 4.5</t>
  </si>
  <si>
    <t>SNC6</t>
  </si>
  <si>
    <t>Serviços Técnicos Especializados</t>
  </si>
  <si>
    <t>SNC7</t>
  </si>
  <si>
    <t>SNC8</t>
  </si>
  <si>
    <t>SNC9</t>
  </si>
  <si>
    <t>Componente I - Produto 2.1;</t>
  </si>
  <si>
    <t>SNC11</t>
  </si>
  <si>
    <t>SNC12</t>
  </si>
  <si>
    <t>Manutenção Evolutiva de Sistema</t>
  </si>
  <si>
    <t>CF1</t>
  </si>
  <si>
    <t>Auditoria Externa</t>
  </si>
  <si>
    <t>CF2</t>
  </si>
  <si>
    <t>Desenvolvimento e implantação de sistema</t>
  </si>
  <si>
    <t>0040.001626/2015</t>
  </si>
  <si>
    <t>Componente I - Produto 1.1</t>
  </si>
  <si>
    <t>CF3</t>
  </si>
  <si>
    <t xml:space="preserve"> SEF</t>
  </si>
  <si>
    <t>Redesenho do Site do Nota Legal (designer, segurança e funcionalidades)</t>
  </si>
  <si>
    <t>CF4</t>
  </si>
  <si>
    <t>Construir Cadernos Técnicos  de Compras</t>
  </si>
  <si>
    <t>Para princinpais famílias de produtos, voltados à formulação da metodologia integrada de compras governamentais</t>
  </si>
  <si>
    <t>CF5</t>
  </si>
  <si>
    <t xml:space="preserve">Padronizar e racionalizar </t>
  </si>
  <si>
    <t>Catálogos de materias e serviços do GDF, voltados à formulação da metodologia integrada de compras governamentais</t>
  </si>
  <si>
    <t>CF6</t>
  </si>
  <si>
    <t>CF7</t>
  </si>
  <si>
    <t>Componente III - Produto 6.5</t>
  </si>
  <si>
    <t>CF8</t>
  </si>
  <si>
    <t>Formular e implementar</t>
  </si>
  <si>
    <t>Contratação de consultorias especializadas para formulação da metodologia de compras governamentais</t>
  </si>
  <si>
    <t>CF9</t>
  </si>
  <si>
    <t>Consultoria  - CGDF</t>
  </si>
  <si>
    <t>Institucionalização do Modelo IA-CM:  
1) Internalização do Modelo IA-CM
2) Gestão por Competências com o Foco no Modelo IA-CM
3) Técnicas de Auditoria
4) Internalização das IPPF</t>
  </si>
  <si>
    <t xml:space="preserve">Curso de Extensão </t>
  </si>
  <si>
    <t>Trilha de Capacitação</t>
  </si>
  <si>
    <t>Qualificação e tratamento de Banco de Dados</t>
  </si>
  <si>
    <t>Serviço de higenização da base cadastral</t>
  </si>
  <si>
    <t>Pregão Eletrônico/SRP</t>
  </si>
  <si>
    <t>CI1</t>
  </si>
  <si>
    <t xml:space="preserve">Consultor Individual </t>
  </si>
  <si>
    <t>CI2</t>
  </si>
  <si>
    <t>CI3</t>
  </si>
  <si>
    <t>Consultor Individual - CGDF</t>
  </si>
  <si>
    <t>Desenvolvimento de modelagem econômica e a produção de documentos guias para análise da renúncia de receitas tributárias, creditícias e financeiras (Consultoria Modelo Econômico para Renúncia de Receitas)</t>
  </si>
  <si>
    <t>CI4</t>
  </si>
  <si>
    <t>Manualização de Processos: identificação, racionalização, mapeamento, normatização e documentação de processos organizacionais</t>
  </si>
  <si>
    <t>CI5</t>
  </si>
  <si>
    <t>Implantação da gestão de riscos</t>
  </si>
  <si>
    <t>CI6</t>
  </si>
  <si>
    <t>CI7</t>
  </si>
  <si>
    <t>CI8</t>
  </si>
  <si>
    <t>Consultor Individual</t>
  </si>
  <si>
    <t>CI9</t>
  </si>
  <si>
    <t>CI10</t>
  </si>
  <si>
    <t>CI11</t>
  </si>
  <si>
    <t>CI12</t>
  </si>
  <si>
    <t>CI13</t>
  </si>
  <si>
    <t>CI15</t>
  </si>
  <si>
    <t>CI16</t>
  </si>
  <si>
    <t>CI17</t>
  </si>
  <si>
    <t>Internalização normativa e de procedimentos de trabalho ao que estabelecem a estrutura de IPPF</t>
  </si>
  <si>
    <t>Redesenho de Processos Receita: apoio na estruturação do escritório de processo SUREC</t>
  </si>
  <si>
    <t>Redesenho de processos de TI- SUTIC</t>
  </si>
  <si>
    <t>Técnicas de Auditoria</t>
  </si>
  <si>
    <t>Sistema de 2ª Instância e Integração com o Sistema de 1ª Instância</t>
  </si>
  <si>
    <t>040.002810/2016</t>
  </si>
  <si>
    <t>Administração A2</t>
  </si>
  <si>
    <t>Componente III - Produto 6.2</t>
  </si>
  <si>
    <t>00480-00006365/2017-21</t>
  </si>
  <si>
    <t>040.00053667/2018-01</t>
  </si>
  <si>
    <t>CAP1</t>
  </si>
  <si>
    <t>Incscrição em curso de mercado</t>
  </si>
  <si>
    <t>CAP2</t>
  </si>
  <si>
    <t>CAP3</t>
  </si>
  <si>
    <t>Capacitações IA-CM</t>
  </si>
  <si>
    <t>Capacitações IA-CM (ISO 31010):
1) ETL e JAVA
2) ISO 31010
3) Facilitador em Gestão de Riscos
4) Gestão por Competências</t>
  </si>
  <si>
    <t>CAP4</t>
  </si>
  <si>
    <t>Capacitação em Temas IA-CM</t>
  </si>
  <si>
    <t>Facilitador em Gestão de Riscos</t>
  </si>
  <si>
    <t>CAP5</t>
  </si>
  <si>
    <t>Gestão por competência com foco em boas práticas em auditoria e modelo IACM</t>
  </si>
  <si>
    <t>CAP6</t>
  </si>
  <si>
    <t>Curso de capacitação (ETL, Java)</t>
  </si>
  <si>
    <t>Inscrição em curso de mercado - compra direta de vagas</t>
  </si>
  <si>
    <t>CAP7</t>
  </si>
  <si>
    <t>Cursos de Mercado</t>
  </si>
  <si>
    <t>Componnente III - Produto 8.1</t>
  </si>
  <si>
    <t>Processo em Andamento</t>
  </si>
  <si>
    <t>TDR em elaboração</t>
  </si>
  <si>
    <t>Licenças Qlik View Suporte e Mentoria um é licenca e o outro debaixo é serviço treinamento e mentoria</t>
  </si>
  <si>
    <t>00040.00055979/2018-41</t>
  </si>
  <si>
    <t>Curso de Mestrado</t>
  </si>
  <si>
    <t>Windows Remote</t>
  </si>
  <si>
    <t>00040-00054317/2018-54</t>
  </si>
  <si>
    <t>Solução de Virtualizalção Vmware</t>
  </si>
  <si>
    <t>00410-00018114/2017-40</t>
  </si>
  <si>
    <t>480.000478/2016</t>
  </si>
  <si>
    <t>0410.003388/2016</t>
  </si>
  <si>
    <t>Redesenho de Processos completo do macro-processo de cobrança - CIAT</t>
  </si>
  <si>
    <t>Consultoria para elaborar catálogos de materias e serviços  de Compras Governamentais do GDF.</t>
  </si>
  <si>
    <t xml:space="preserve"> Execução de testes de softwares e controle de qualidade sobre os produtos desenvolvidos pela fábrica de software, na modalidade de Fábrica de Testes de Software.</t>
  </si>
  <si>
    <t>Contagem de Sistemas de Informação e Componentes: atividade consistente em realizar contagens estimadas ou detalhadas de tamanho funcional de sistema em Pontos de Função pela metodologia IFPUG; Aferição de Contagens: atividade consistente em avaliar, para fins de validação, contagens de Pontos de Função realizadas por terceiros utilizando metodologia IFPUG.</t>
  </si>
  <si>
    <t>desenvolvimento, manutenção e sustentação de sistemas de informação e aplicações legadas que tenham como SGBDs Oracle, MS-SQL Server, MySQL ou PostgreSQL, em linguagem de programação PHP com o objetivo de identificar, prevenir e corrigir falhas; implementar melhorias ou adaptações nos sistemas.</t>
  </si>
  <si>
    <t>desenvolvimento, manutenção e sustentação de sistemas de informação e aplicações legadas que tenham como Sistemas Gerenciadores de Banco de Dados (SGBD) Oracle, MS-SQL Server, MySQL ou PostgreSQL, em linguagens de programação ASP, ASP.Net e Visual Basic com o objetivo de identificar, prevenir e corrigir falhas; implementar melhorias ou adaptações nos sistemas</t>
  </si>
  <si>
    <t>SEPLAG</t>
  </si>
  <si>
    <t>00410.00018084/2017-71</t>
  </si>
  <si>
    <t>Servidor Arquitetura x86 2º fase</t>
  </si>
  <si>
    <t>Suporte Técnico de hardware e software - X86</t>
  </si>
  <si>
    <t>Servidores RISC</t>
  </si>
  <si>
    <t>Componente II - Produto 3.6 e 4.4</t>
  </si>
  <si>
    <t>Solução de Banco de Horas</t>
  </si>
  <si>
    <t>Equipamentos de Monitoramento</t>
  </si>
  <si>
    <t>Sist. Segurança, painéis de vídeo wall,  câmeras OCR, videoconferência, totens, gerador, bateria</t>
  </si>
  <si>
    <t>Componente II - Produto 1.1 e Componente II - Produtos 3.1 e 3.7</t>
  </si>
  <si>
    <t>Ferramenta de Apoio a Gestão de Pessoas</t>
  </si>
  <si>
    <t>Servidor de Mensageria e Exchange</t>
  </si>
  <si>
    <t>Componente II - Produto 3.1</t>
  </si>
  <si>
    <t>00410.00012001/2017-31</t>
  </si>
  <si>
    <t>Ata de Registro de Preço</t>
  </si>
  <si>
    <t>Componente II - Produto 4.4;</t>
  </si>
  <si>
    <t>Contratação Direta</t>
  </si>
  <si>
    <t>00040-00050257/2017-09</t>
  </si>
  <si>
    <t>00040.00051074/2017-11</t>
  </si>
  <si>
    <t>00040.00054917/2017-31</t>
  </si>
  <si>
    <t>B20</t>
  </si>
  <si>
    <t>480.000.471/2016</t>
  </si>
  <si>
    <t>B28</t>
  </si>
  <si>
    <t>00040.00060527/2017-09</t>
  </si>
  <si>
    <t>00040.00056366/2018-21</t>
  </si>
  <si>
    <t>00040.00051552/2018-74</t>
  </si>
  <si>
    <t>00040.00053834/2018-14</t>
  </si>
  <si>
    <t>00040.00052129/2017-19</t>
  </si>
  <si>
    <t>00040.00054509/2018-61</t>
  </si>
  <si>
    <t>Licenças de Virtualização VMWARE</t>
  </si>
  <si>
    <t>Licenças de Virtualização Desktop</t>
  </si>
  <si>
    <t>00040.00056829/2017-74</t>
  </si>
  <si>
    <t>Ampliação da Infraestrutura de Softwares e Sist Operacionais</t>
  </si>
  <si>
    <t>00040.00051556/2018-52</t>
  </si>
  <si>
    <t>Solucao de seguranca e monitoramento de redes</t>
  </si>
  <si>
    <t>BENS  - falta B39 em diante</t>
  </si>
  <si>
    <t>B40</t>
  </si>
  <si>
    <t>Produtos ORACLE</t>
  </si>
  <si>
    <t>B41</t>
  </si>
  <si>
    <t>Solucao de processamento BIG DATA</t>
  </si>
  <si>
    <t>B42</t>
  </si>
  <si>
    <t>Aquisicao de ferramenta para tratamento de dados estruturados e não estruturados</t>
  </si>
  <si>
    <t>B43</t>
  </si>
  <si>
    <t>Ampliacao da infraestrutura de equipamentos servidores</t>
  </si>
  <si>
    <t>Ampliação da Solução de Balanceamento de Carga</t>
  </si>
  <si>
    <t>Fábrica de Software</t>
  </si>
  <si>
    <t>Sistema que aumente a capacidade de autuação dos contribuintes que descumpriram a legislacao do nota legal por meio eletronico</t>
  </si>
  <si>
    <t>Componente III - Produto 6.2;</t>
  </si>
  <si>
    <t>Desenvolvimento do Sistema SIGGO em plataforma WEB - SUTES</t>
  </si>
  <si>
    <t>Desenvolvimento do Sistema SIGGO em plataforma WEB - SUCON</t>
  </si>
  <si>
    <t>Desenvolvimento dos modulos PPA, LOA, LDO, Avaliação e SAG no âmbito do SIGGO</t>
  </si>
  <si>
    <t>Componente III - Produto 6.4;</t>
  </si>
  <si>
    <t>Reformulação do Sistema de Gestão do Atendimento ao Contribuinte - SIGAC e ajuste ao sistema eletronico de informações - SEI</t>
  </si>
  <si>
    <t>Sistema para adequação do CCR/WEB ao controle do Sistema de Sorteio Eletrônico</t>
  </si>
  <si>
    <t>Sistema de espelhamento de todos os documentos fiscais com indicacao de CPF/CNPJ no CCR-WEB quer fará a carga de documentos fiscais eletrônicos do DEC para o CCR</t>
  </si>
  <si>
    <t>Nota Legal Saúde</t>
  </si>
  <si>
    <t>Sistema para remodelagem dos serviços de reclamação</t>
  </si>
  <si>
    <t>Microcomputadores</t>
  </si>
  <si>
    <t>04000061142/2017-51</t>
  </si>
  <si>
    <t>Desenvolvimento do Sistema ATENDE</t>
  </si>
  <si>
    <t>Portal de Transparência do GDF</t>
  </si>
  <si>
    <t>Serviço de operação assistida</t>
  </si>
  <si>
    <t>Ampliação da capacidade de realização de auditorias eletrônicas por recurcos de BI (microstrategy)</t>
  </si>
  <si>
    <t>Serviços Gráficos</t>
  </si>
  <si>
    <t>Diagramação, impressão do material de educação fiscal para CGDF</t>
  </si>
  <si>
    <t>Seminários e outro Eventos</t>
  </si>
  <si>
    <t>SNC10</t>
  </si>
  <si>
    <t>00040.00055742/2017-80</t>
  </si>
  <si>
    <t>B44</t>
  </si>
  <si>
    <t>Serv. Tec. Especializado na aceleracao de processos e projetos</t>
  </si>
  <si>
    <t>Componente I Produto  1.1</t>
  </si>
  <si>
    <t>Aplicativo para aRealizacao de Sorteio e acompanhamento dos eventos</t>
  </si>
  <si>
    <t>B45</t>
  </si>
  <si>
    <t>Equipamentos</t>
  </si>
  <si>
    <t>Circuito Interno de TV - CFTV</t>
  </si>
  <si>
    <t>Apoio UCP - Elaboração Termos de Referência</t>
  </si>
  <si>
    <t>ADMINISTRAÇÃO A2</t>
  </si>
  <si>
    <t>ADMINISTRAÇÃO A1</t>
  </si>
  <si>
    <t>0048000000254/2018-91</t>
  </si>
  <si>
    <t>Implantação da Gestão por Competência</t>
  </si>
  <si>
    <t>CI14</t>
  </si>
  <si>
    <t>Cursos de Pós-Graduação (Lato e Strito senso)</t>
  </si>
  <si>
    <t>Componente I - Produto 1.2
Componente ADMINISTRAÇÃO - Produto A 1
Componente IV - Produto 11.2; Componente IV - Produto 9.2</t>
  </si>
  <si>
    <t>Design do Portal de Educação Fiscal</t>
  </si>
  <si>
    <t>Consultor de Negócios</t>
  </si>
  <si>
    <t>040.003.823/2016</t>
  </si>
  <si>
    <t>Consultor de Sistemas</t>
  </si>
  <si>
    <t>Atividade de Cidadania Fiscal</t>
  </si>
  <si>
    <t>Viagens</t>
  </si>
  <si>
    <t>Componente II Produto  4.5</t>
  </si>
  <si>
    <t>B16</t>
  </si>
  <si>
    <t>B46</t>
  </si>
  <si>
    <t>Contratação de direta de cursos de mercado na área de Administração Pública e Gestão</t>
  </si>
  <si>
    <t>SNC13</t>
  </si>
  <si>
    <t>Mentoria</t>
  </si>
  <si>
    <t>Qlik View Suporte e Mentoria</t>
  </si>
  <si>
    <t>0004000055257/2018-97</t>
  </si>
  <si>
    <t>0004000060642/2018-56</t>
  </si>
  <si>
    <t>62 notebooks</t>
  </si>
  <si>
    <t>00040.00055179/2017-40</t>
  </si>
  <si>
    <t>B47</t>
  </si>
  <si>
    <t>Licenças Gameficação</t>
  </si>
  <si>
    <t>00480-00001669/2018-82</t>
  </si>
  <si>
    <t>Componente Ii - Produto 4.5</t>
  </si>
  <si>
    <t>B48</t>
  </si>
  <si>
    <t>00040.00058396/2018-72</t>
  </si>
  <si>
    <t>Unidade de armazenamento de dados - All Flash</t>
  </si>
  <si>
    <t>B49</t>
  </si>
  <si>
    <t>Modernização da Rede - Rede WIFI</t>
  </si>
  <si>
    <t>00040.00059744/2018-35</t>
  </si>
  <si>
    <t>Modernização da Rede - Aquisição Ativos Rede SAN</t>
  </si>
  <si>
    <t>Modernização da Rede - Data Center Primário</t>
  </si>
  <si>
    <t>Modernização da Rede - Renovação Suporte Técnico</t>
  </si>
  <si>
    <t>B50</t>
  </si>
  <si>
    <t>B51</t>
  </si>
  <si>
    <t>Controladoras e Discos para Storages - 3º Fase</t>
  </si>
  <si>
    <t>Atualização Sistema de Alta Disponibilidade (SIAD)</t>
  </si>
  <si>
    <t>00040.00060434/2018-57</t>
  </si>
  <si>
    <t>48000006735/2017-20</t>
  </si>
  <si>
    <t>B52</t>
  </si>
  <si>
    <t>Licenças Adobe Cold Fusion</t>
  </si>
  <si>
    <t>Aquisição de Switches</t>
  </si>
  <si>
    <t>Apoio UCP - PROFISCO</t>
  </si>
  <si>
    <t>marc/2019</t>
  </si>
  <si>
    <t>3º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</si>
</sst>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[$USD]\ #,##0.00"/>
    <numFmt numFmtId="165" formatCode="&quot;R$&quot;#,##0.00"/>
    <numFmt numFmtId="166" formatCode="[$$-409]#,##0.00"/>
    <numFmt numFmtId="167" formatCode="#,##0.00_ ;\-#,##0.00\ "/>
    <numFmt numFmtId="168" formatCode="0.0"/>
    <numFmt numFmtId="169" formatCode="[$USS]\ #,##0.00"/>
  </numFmts>
  <fonts count="5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5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52" fillId="0" borderId="0" applyFont="0" applyFill="0" applyBorder="0" applyAlignment="0" applyProtection="0"/>
  </cellStyleXfs>
  <cellXfs count="375">
    <xf numFmtId="0" fontId="0" fillId="0" borderId="0" xfId="0"/>
    <xf numFmtId="0" fontId="2" fillId="0" borderId="0" xfId="38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0" fontId="30" fillId="0" borderId="18" xfId="1" applyFont="1" applyFill="1" applyBorder="1" applyAlignment="1">
      <alignment horizontal="left" vertical="center" wrapText="1"/>
    </xf>
    <xf numFmtId="0" fontId="22" fillId="0" borderId="15" xfId="1" applyFont="1" applyFill="1" applyBorder="1" applyAlignment="1">
      <alignment horizontal="left" vertical="center" wrapText="1"/>
    </xf>
    <xf numFmtId="0" fontId="22" fillId="0" borderId="16" xfId="1" applyFont="1" applyFill="1" applyBorder="1" applyAlignment="1">
      <alignment horizontal="left" vertical="center" wrapText="1"/>
    </xf>
    <xf numFmtId="0" fontId="22" fillId="0" borderId="17" xfId="1" quotePrefix="1" applyFont="1" applyBorder="1" applyAlignment="1" applyProtection="1"/>
    <xf numFmtId="164" fontId="22" fillId="0" borderId="10" xfId="1" applyNumberFormat="1" applyFont="1" applyFill="1" applyBorder="1" applyAlignment="1">
      <alignment horizontal="right" vertical="center" wrapText="1"/>
    </xf>
    <xf numFmtId="164" fontId="22" fillId="0" borderId="14" xfId="1" applyNumberFormat="1" applyFont="1" applyFill="1" applyBorder="1" applyAlignment="1">
      <alignment horizontal="right" vertical="center" wrapText="1"/>
    </xf>
    <xf numFmtId="0" fontId="22" fillId="0" borderId="17" xfId="1" applyFont="1" applyBorder="1" applyAlignment="1" applyProtection="1"/>
    <xf numFmtId="0" fontId="23" fillId="24" borderId="18" xfId="1" applyFont="1" applyFill="1" applyBorder="1" applyAlignment="1">
      <alignment horizontal="center" vertical="center" wrapText="1"/>
    </xf>
    <xf numFmtId="164" fontId="23" fillId="24" borderId="15" xfId="1" applyNumberFormat="1" applyFont="1" applyFill="1" applyBorder="1" applyAlignment="1">
      <alignment horizontal="right" vertical="center" wrapText="1"/>
    </xf>
    <xf numFmtId="164" fontId="23" fillId="24" borderId="16" xfId="1" applyNumberFormat="1" applyFont="1" applyFill="1" applyBorder="1" applyAlignment="1">
      <alignment horizontal="right" vertical="center" wrapText="1"/>
    </xf>
    <xf numFmtId="0" fontId="1" fillId="0" borderId="0" xfId="1"/>
    <xf numFmtId="0" fontId="28" fillId="24" borderId="11" xfId="1" applyFont="1" applyFill="1" applyBorder="1" applyAlignment="1">
      <alignment horizontal="center" vertical="center"/>
    </xf>
    <xf numFmtId="0" fontId="28" fillId="24" borderId="12" xfId="1" applyFont="1" applyFill="1" applyBorder="1" applyAlignment="1">
      <alignment horizontal="center" vertical="center"/>
    </xf>
    <xf numFmtId="0" fontId="28" fillId="24" borderId="13" xfId="1" applyFont="1" applyFill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4" xfId="1" applyFont="1" applyBorder="1" applyAlignment="1">
      <alignment vertical="center"/>
    </xf>
    <xf numFmtId="0" fontId="22" fillId="0" borderId="15" xfId="1" applyFont="1" applyBorder="1" applyAlignment="1">
      <alignment vertical="center"/>
    </xf>
    <xf numFmtId="0" fontId="22" fillId="0" borderId="16" xfId="1" applyFont="1" applyBorder="1" applyAlignment="1">
      <alignment vertical="center"/>
    </xf>
    <xf numFmtId="0" fontId="29" fillId="24" borderId="23" xfId="1" applyFont="1" applyFill="1" applyBorder="1" applyAlignment="1">
      <alignment horizontal="center" vertical="center"/>
    </xf>
    <xf numFmtId="0" fontId="29" fillId="24" borderId="24" xfId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164" fontId="22" fillId="0" borderId="10" xfId="1" applyNumberFormat="1" applyFont="1" applyFill="1" applyBorder="1" applyAlignment="1">
      <alignment horizontal="right" vertical="center" wrapText="1"/>
    </xf>
    <xf numFmtId="164" fontId="22" fillId="0" borderId="14" xfId="1" applyNumberFormat="1" applyFont="1" applyFill="1" applyBorder="1" applyAlignment="1">
      <alignment horizontal="right" vertical="center" wrapText="1"/>
    </xf>
    <xf numFmtId="0" fontId="22" fillId="0" borderId="17" xfId="1" applyFont="1" applyBorder="1" applyAlignment="1" applyProtection="1"/>
    <xf numFmtId="0" fontId="23" fillId="24" borderId="18" xfId="1" applyFont="1" applyFill="1" applyBorder="1" applyAlignment="1">
      <alignment horizontal="center" vertical="center" wrapText="1"/>
    </xf>
    <xf numFmtId="164" fontId="23" fillId="24" borderId="15" xfId="1" applyNumberFormat="1" applyFont="1" applyFill="1" applyBorder="1" applyAlignment="1">
      <alignment horizontal="right" vertical="center" wrapText="1"/>
    </xf>
    <xf numFmtId="164" fontId="23" fillId="24" borderId="16" xfId="1" applyNumberFormat="1" applyFont="1" applyFill="1" applyBorder="1" applyAlignment="1">
      <alignment horizontal="right" vertical="center" wrapText="1"/>
    </xf>
    <xf numFmtId="4" fontId="22" fillId="0" borderId="10" xfId="38" applyNumberFormat="1" applyFont="1" applyFill="1" applyBorder="1" applyAlignment="1">
      <alignment vertical="center" wrapText="1"/>
    </xf>
    <xf numFmtId="4" fontId="0" fillId="0" borderId="0" xfId="0" applyNumberFormat="1"/>
    <xf numFmtId="10" fontId="0" fillId="0" borderId="0" xfId="0" applyNumberFormat="1"/>
    <xf numFmtId="0" fontId="22" fillId="0" borderId="0" xfId="38" applyFont="1" applyFill="1" applyBorder="1" applyAlignment="1">
      <alignment vertical="center" wrapText="1"/>
    </xf>
    <xf numFmtId="4" fontId="22" fillId="0" borderId="0" xfId="38" applyNumberFormat="1" applyFont="1" applyFill="1" applyBorder="1" applyAlignment="1">
      <alignment vertical="center" wrapText="1"/>
    </xf>
    <xf numFmtId="10" fontId="22" fillId="0" borderId="0" xfId="38" applyNumberFormat="1" applyFont="1" applyFill="1" applyBorder="1" applyAlignment="1">
      <alignment vertical="center" wrapText="1"/>
    </xf>
    <xf numFmtId="4" fontId="24" fillId="24" borderId="20" xfId="38" applyNumberFormat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vertical="center" wrapText="1"/>
    </xf>
    <xf numFmtId="0" fontId="34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36" fillId="0" borderId="0" xfId="0" applyFont="1" applyAlignment="1">
      <alignment horizontal="left" vertical="center"/>
    </xf>
    <xf numFmtId="0" fontId="38" fillId="0" borderId="0" xfId="0" applyFont="1" applyAlignment="1">
      <alignment horizontal="justify" vertical="center"/>
    </xf>
    <xf numFmtId="0" fontId="24" fillId="27" borderId="34" xfId="38" applyFont="1" applyFill="1" applyBorder="1" applyAlignment="1">
      <alignment horizontal="left" vertical="center" wrapText="1"/>
    </xf>
    <xf numFmtId="0" fontId="24" fillId="27" borderId="26" xfId="38" applyFont="1" applyFill="1" applyBorder="1" applyAlignment="1">
      <alignment horizontal="left" vertical="center" wrapText="1"/>
    </xf>
    <xf numFmtId="0" fontId="24" fillId="27" borderId="18" xfId="38" applyFont="1" applyFill="1" applyBorder="1" applyAlignment="1">
      <alignment horizontal="left" vertical="center" wrapText="1"/>
    </xf>
    <xf numFmtId="0" fontId="22" fillId="0" borderId="13" xfId="1" applyFont="1" applyFill="1" applyBorder="1" applyAlignment="1">
      <alignment vertical="center" wrapText="1"/>
    </xf>
    <xf numFmtId="0" fontId="22" fillId="0" borderId="14" xfId="1" applyFont="1" applyFill="1" applyBorder="1" applyAlignment="1">
      <alignment vertical="center" wrapText="1"/>
    </xf>
    <xf numFmtId="0" fontId="22" fillId="0" borderId="16" xfId="1" applyFont="1" applyFill="1" applyBorder="1" applyAlignment="1">
      <alignment vertical="center" wrapText="1"/>
    </xf>
    <xf numFmtId="0" fontId="22" fillId="0" borderId="32" xfId="1" applyFont="1" applyFill="1" applyBorder="1" applyAlignment="1">
      <alignment vertical="center" wrapText="1"/>
    </xf>
    <xf numFmtId="0" fontId="0" fillId="0" borderId="0" xfId="0" applyFill="1"/>
    <xf numFmtId="0" fontId="24" fillId="27" borderId="27" xfId="38" applyFont="1" applyFill="1" applyBorder="1" applyAlignment="1">
      <alignment horizontal="left" vertical="center" wrapText="1"/>
    </xf>
    <xf numFmtId="0" fontId="24" fillId="0" borderId="0" xfId="38" applyFont="1" applyFill="1" applyBorder="1" applyAlignment="1">
      <alignment horizontal="left" vertical="center" wrapText="1"/>
    </xf>
    <xf numFmtId="0" fontId="24" fillId="0" borderId="22" xfId="38" applyFont="1" applyFill="1" applyBorder="1" applyAlignment="1">
      <alignment horizontal="left" vertical="center" wrapText="1"/>
    </xf>
    <xf numFmtId="0" fontId="41" fillId="0" borderId="0" xfId="0" applyFont="1"/>
    <xf numFmtId="0" fontId="39" fillId="27" borderId="33" xfId="0" applyFont="1" applyFill="1" applyBorder="1" applyAlignment="1">
      <alignment horizontal="center" vertical="center"/>
    </xf>
    <xf numFmtId="0" fontId="41" fillId="0" borderId="13" xfId="0" applyFont="1" applyBorder="1" applyAlignment="1">
      <alignment horizontal="left" vertical="center" wrapText="1"/>
    </xf>
    <xf numFmtId="0" fontId="41" fillId="0" borderId="35" xfId="0" applyFont="1" applyBorder="1" applyAlignment="1">
      <alignment horizontal="left" vertical="center" wrapText="1"/>
    </xf>
    <xf numFmtId="0" fontId="41" fillId="0" borderId="22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0" xfId="0" applyFont="1" applyFill="1"/>
    <xf numFmtId="0" fontId="41" fillId="0" borderId="36" xfId="0" applyFont="1" applyBorder="1" applyAlignment="1">
      <alignment horizontal="left" vertical="center" wrapText="1"/>
    </xf>
    <xf numFmtId="0" fontId="41" fillId="0" borderId="16" xfId="0" applyFont="1" applyFill="1" applyBorder="1" applyAlignment="1">
      <alignment horizontal="left" vertical="center" wrapText="1"/>
    </xf>
    <xf numFmtId="0" fontId="22" fillId="0" borderId="16" xfId="0" applyFont="1" applyBorder="1"/>
    <xf numFmtId="0" fontId="39" fillId="0" borderId="0" xfId="0" applyFont="1" applyFill="1" applyBorder="1" applyAlignment="1">
      <alignment horizontal="center" vertical="center" wrapText="1"/>
    </xf>
    <xf numFmtId="0" fontId="43" fillId="0" borderId="0" xfId="0" applyFont="1"/>
    <xf numFmtId="0" fontId="22" fillId="0" borderId="0" xfId="1" applyFont="1" applyFill="1" applyBorder="1" applyAlignment="1">
      <alignment vertical="center" wrapText="1"/>
    </xf>
    <xf numFmtId="0" fontId="45" fillId="0" borderId="10" xfId="1" applyFont="1" applyFill="1" applyBorder="1" applyAlignment="1">
      <alignment vertical="center" wrapText="1"/>
    </xf>
    <xf numFmtId="0" fontId="46" fillId="0" borderId="0" xfId="0" applyFont="1"/>
    <xf numFmtId="0" fontId="45" fillId="0" borderId="10" xfId="0" applyFont="1" applyBorder="1"/>
    <xf numFmtId="0" fontId="24" fillId="24" borderId="20" xfId="38" applyFont="1" applyFill="1" applyBorder="1" applyAlignment="1">
      <alignment horizontal="center" vertical="center" wrapText="1"/>
    </xf>
    <xf numFmtId="10" fontId="24" fillId="24" borderId="20" xfId="38" applyNumberFormat="1" applyFont="1" applyFill="1" applyBorder="1" applyAlignment="1">
      <alignment horizontal="center" vertical="center" wrapText="1"/>
    </xf>
    <xf numFmtId="0" fontId="24" fillId="27" borderId="0" xfId="38" applyFont="1" applyFill="1" applyBorder="1" applyAlignment="1">
      <alignment horizontal="left" vertical="center" wrapText="1"/>
    </xf>
    <xf numFmtId="14" fontId="47" fillId="0" borderId="0" xfId="0" applyNumberFormat="1" applyFont="1" applyAlignment="1">
      <alignment horizontal="left"/>
    </xf>
    <xf numFmtId="0" fontId="47" fillId="0" borderId="0" xfId="0" applyFont="1"/>
    <xf numFmtId="0" fontId="22" fillId="0" borderId="0" xfId="38" applyFont="1" applyFill="1" applyBorder="1" applyAlignment="1">
      <alignment horizontal="right" vertical="center" wrapText="1"/>
    </xf>
    <xf numFmtId="4" fontId="22" fillId="0" borderId="0" xfId="38" applyNumberFormat="1" applyFont="1" applyFill="1" applyBorder="1" applyAlignment="1">
      <alignment horizontal="center" vertical="center" wrapText="1"/>
    </xf>
    <xf numFmtId="0" fontId="24" fillId="24" borderId="39" xfId="38" applyFont="1" applyFill="1" applyBorder="1" applyAlignment="1">
      <alignment horizontal="center" vertical="center" wrapText="1"/>
    </xf>
    <xf numFmtId="4" fontId="24" fillId="24" borderId="39" xfId="38" applyNumberFormat="1" applyFont="1" applyFill="1" applyBorder="1" applyAlignment="1">
      <alignment horizontal="center" vertical="center" wrapText="1"/>
    </xf>
    <xf numFmtId="165" fontId="22" fillId="0" borderId="10" xfId="38" applyNumberFormat="1" applyFont="1" applyFill="1" applyBorder="1" applyAlignment="1">
      <alignment vertical="center" wrapText="1"/>
    </xf>
    <xf numFmtId="165" fontId="22" fillId="0" borderId="0" xfId="38" applyNumberFormat="1" applyFont="1" applyFill="1" applyBorder="1" applyAlignment="1">
      <alignment vertical="center" wrapText="1"/>
    </xf>
    <xf numFmtId="10" fontId="24" fillId="24" borderId="39" xfId="38" applyNumberFormat="1" applyFont="1" applyFill="1" applyBorder="1" applyAlignment="1">
      <alignment horizontal="center" vertical="center" wrapText="1"/>
    </xf>
    <xf numFmtId="0" fontId="24" fillId="24" borderId="39" xfId="38" applyFont="1" applyFill="1" applyBorder="1" applyAlignment="1">
      <alignment horizontal="center" vertical="center" wrapText="1"/>
    </xf>
    <xf numFmtId="0" fontId="22" fillId="0" borderId="12" xfId="38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5" xfId="38" applyFont="1" applyFill="1" applyBorder="1" applyAlignment="1">
      <alignment horizontal="center" vertical="center" wrapText="1"/>
    </xf>
    <xf numFmtId="0" fontId="22" fillId="29" borderId="10" xfId="38" applyFont="1" applyFill="1" applyBorder="1" applyAlignment="1">
      <alignment horizontal="center" vertical="center" wrapText="1"/>
    </xf>
    <xf numFmtId="165" fontId="22" fillId="29" borderId="10" xfId="38" applyNumberFormat="1" applyFont="1" applyFill="1" applyBorder="1" applyAlignment="1">
      <alignment vertical="center" wrapText="1"/>
    </xf>
    <xf numFmtId="4" fontId="22" fillId="29" borderId="10" xfId="38" applyNumberFormat="1" applyFont="1" applyFill="1" applyBorder="1" applyAlignment="1">
      <alignment vertical="center" wrapText="1"/>
    </xf>
    <xf numFmtId="17" fontId="22" fillId="29" borderId="10" xfId="38" applyNumberFormat="1" applyFont="1" applyFill="1" applyBorder="1" applyAlignment="1">
      <alignment horizontal="center" vertical="center" wrapText="1"/>
    </xf>
    <xf numFmtId="0" fontId="48" fillId="29" borderId="10" xfId="38" applyFont="1" applyFill="1" applyBorder="1" applyAlignment="1">
      <alignment horizontal="center" vertical="center" wrapText="1"/>
    </xf>
    <xf numFmtId="165" fontId="48" fillId="0" borderId="10" xfId="38" applyNumberFormat="1" applyFont="1" applyFill="1" applyBorder="1" applyAlignment="1">
      <alignment vertical="center" wrapText="1"/>
    </xf>
    <xf numFmtId="0" fontId="48" fillId="0" borderId="10" xfId="38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8" fillId="29" borderId="10" xfId="38" applyNumberFormat="1" applyFont="1" applyFill="1" applyBorder="1" applyAlignment="1">
      <alignment vertical="center" wrapText="1"/>
    </xf>
    <xf numFmtId="0" fontId="51" fillId="29" borderId="0" xfId="38" applyFont="1" applyFill="1"/>
    <xf numFmtId="4" fontId="24" fillId="24" borderId="33" xfId="38" applyNumberFormat="1" applyFont="1" applyFill="1" applyBorder="1" applyAlignment="1">
      <alignment horizontal="center" vertical="center" wrapText="1"/>
    </xf>
    <xf numFmtId="0" fontId="24" fillId="24" borderId="20" xfId="38" applyFont="1" applyFill="1" applyBorder="1" applyAlignment="1">
      <alignment horizontal="center" vertical="center" wrapText="1"/>
    </xf>
    <xf numFmtId="0" fontId="48" fillId="29" borderId="10" xfId="38" applyFont="1" applyFill="1" applyBorder="1" applyAlignment="1">
      <alignment vertical="center" wrapText="1"/>
    </xf>
    <xf numFmtId="165" fontId="22" fillId="0" borderId="12" xfId="38" applyNumberFormat="1" applyFont="1" applyFill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4" fontId="48" fillId="29" borderId="10" xfId="38" applyNumberFormat="1" applyFont="1" applyFill="1" applyBorder="1" applyAlignment="1">
      <alignment vertical="center" wrapText="1"/>
    </xf>
    <xf numFmtId="0" fontId="49" fillId="29" borderId="17" xfId="0" applyFont="1" applyFill="1" applyBorder="1" applyAlignment="1">
      <alignment horizontal="center" vertical="center"/>
    </xf>
    <xf numFmtId="168" fontId="50" fillId="29" borderId="17" xfId="0" applyNumberFormat="1" applyFont="1" applyFill="1" applyBorder="1" applyAlignment="1">
      <alignment horizontal="center" vertical="center"/>
    </xf>
    <xf numFmtId="0" fontId="0" fillId="29" borderId="18" xfId="0" applyFill="1" applyBorder="1" applyAlignment="1">
      <alignment horizontal="center" vertical="center"/>
    </xf>
    <xf numFmtId="0" fontId="22" fillId="29" borderId="15" xfId="38" applyFont="1" applyFill="1" applyBorder="1" applyAlignment="1">
      <alignment horizontal="center" vertical="center" wrapText="1"/>
    </xf>
    <xf numFmtId="166" fontId="22" fillId="0" borderId="0" xfId="38" applyNumberFormat="1" applyFont="1" applyFill="1" applyBorder="1" applyAlignment="1">
      <alignment vertical="center" wrapText="1"/>
    </xf>
    <xf numFmtId="4" fontId="0" fillId="0" borderId="0" xfId="0" applyNumberFormat="1" applyBorder="1"/>
    <xf numFmtId="0" fontId="24" fillId="24" borderId="33" xfId="38" applyFont="1" applyFill="1" applyBorder="1" applyAlignment="1">
      <alignment horizontal="center" vertical="center" wrapText="1"/>
    </xf>
    <xf numFmtId="0" fontId="24" fillId="24" borderId="45" xfId="38" applyFont="1" applyFill="1" applyBorder="1" applyAlignment="1">
      <alignment horizontal="center" vertical="center" wrapText="1"/>
    </xf>
    <xf numFmtId="10" fontId="24" fillId="24" borderId="56" xfId="38" applyNumberFormat="1" applyFont="1" applyFill="1" applyBorder="1" applyAlignment="1">
      <alignment horizontal="center" vertical="center" wrapText="1"/>
    </xf>
    <xf numFmtId="0" fontId="24" fillId="24" borderId="56" xfId="38" applyFont="1" applyFill="1" applyBorder="1" applyAlignment="1">
      <alignment horizontal="center" vertical="center" wrapText="1"/>
    </xf>
    <xf numFmtId="0" fontId="0" fillId="0" borderId="0" xfId="0" applyFill="1" applyBorder="1"/>
    <xf numFmtId="17" fontId="22" fillId="0" borderId="10" xfId="38" applyNumberFormat="1" applyFont="1" applyFill="1" applyBorder="1" applyAlignment="1">
      <alignment horizontal="center" vertical="center" wrapText="1"/>
    </xf>
    <xf numFmtId="17" fontId="22" fillId="0" borderId="15" xfId="38" applyNumberFormat="1" applyFont="1" applyFill="1" applyBorder="1" applyAlignment="1">
      <alignment horizontal="center" vertical="center" wrapText="1"/>
    </xf>
    <xf numFmtId="17" fontId="22" fillId="0" borderId="12" xfId="38" applyNumberFormat="1" applyFont="1" applyFill="1" applyBorder="1" applyAlignment="1">
      <alignment horizontal="center" vertical="center" wrapText="1"/>
    </xf>
    <xf numFmtId="0" fontId="22" fillId="0" borderId="10" xfId="38" applyNumberFormat="1" applyFont="1" applyFill="1" applyBorder="1" applyAlignment="1">
      <alignment horizontal="center" vertical="center" wrapText="1"/>
    </xf>
    <xf numFmtId="168" fontId="49" fillId="0" borderId="17" xfId="0" applyNumberFormat="1" applyFont="1" applyFill="1" applyBorder="1" applyAlignment="1">
      <alignment horizontal="center" vertical="center"/>
    </xf>
    <xf numFmtId="168" fontId="0" fillId="29" borderId="17" xfId="0" applyNumberFormat="1" applyFill="1" applyBorder="1" applyAlignment="1">
      <alignment horizontal="center" vertical="center"/>
    </xf>
    <xf numFmtId="0" fontId="22" fillId="0" borderId="0" xfId="38" applyFont="1" applyFill="1" applyBorder="1" applyAlignment="1">
      <alignment horizontal="center" vertical="center" wrapText="1"/>
    </xf>
    <xf numFmtId="17" fontId="22" fillId="0" borderId="0" xfId="38" applyNumberFormat="1" applyFont="1" applyFill="1" applyBorder="1" applyAlignment="1">
      <alignment horizontal="center" vertical="center" wrapText="1"/>
    </xf>
    <xf numFmtId="166" fontId="22" fillId="0" borderId="10" xfId="38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" fontId="0" fillId="0" borderId="0" xfId="0" applyNumberFormat="1" applyFill="1" applyBorder="1"/>
    <xf numFmtId="10" fontId="0" fillId="0" borderId="0" xfId="0" applyNumberFormat="1" applyFill="1" applyBorder="1"/>
    <xf numFmtId="0" fontId="48" fillId="0" borderId="10" xfId="38" applyNumberFormat="1" applyFont="1" applyFill="1" applyBorder="1" applyAlignment="1">
      <alignment horizontal="center" vertical="center" wrapText="1"/>
    </xf>
    <xf numFmtId="4" fontId="48" fillId="0" borderId="10" xfId="38" applyNumberFormat="1" applyFont="1" applyFill="1" applyBorder="1" applyAlignment="1">
      <alignment vertical="center" wrapText="1"/>
    </xf>
    <xf numFmtId="165" fontId="0" fillId="0" borderId="0" xfId="0" applyNumberFormat="1"/>
    <xf numFmtId="0" fontId="0" fillId="29" borderId="0" xfId="0" applyFill="1" applyBorder="1" applyAlignment="1">
      <alignment vertical="center"/>
    </xf>
    <xf numFmtId="0" fontId="0" fillId="0" borderId="64" xfId="0" applyBorder="1"/>
    <xf numFmtId="0" fontId="0" fillId="29" borderId="62" xfId="0" applyFill="1" applyBorder="1" applyAlignment="1">
      <alignment vertical="center"/>
    </xf>
    <xf numFmtId="0" fontId="0" fillId="0" borderId="63" xfId="0" applyBorder="1"/>
    <xf numFmtId="0" fontId="2" fillId="0" borderId="0" xfId="38" applyFill="1"/>
    <xf numFmtId="168" fontId="0" fillId="0" borderId="11" xfId="0" applyNumberFormat="1" applyFill="1" applyBorder="1" applyAlignment="1">
      <alignment horizontal="center" vertical="center"/>
    </xf>
    <xf numFmtId="4" fontId="22" fillId="0" borderId="12" xfId="38" applyNumberFormat="1" applyFont="1" applyFill="1" applyBorder="1" applyAlignment="1">
      <alignment vertical="center" wrapText="1"/>
    </xf>
    <xf numFmtId="0" fontId="22" fillId="0" borderId="12" xfId="38" applyNumberFormat="1" applyFont="1" applyFill="1" applyBorder="1" applyAlignment="1">
      <alignment horizontal="center" vertical="center" wrapText="1"/>
    </xf>
    <xf numFmtId="0" fontId="22" fillId="29" borderId="17" xfId="38" applyFont="1" applyFill="1" applyBorder="1" applyAlignment="1">
      <alignment horizontal="center" vertical="center" wrapText="1"/>
    </xf>
    <xf numFmtId="10" fontId="48" fillId="29" borderId="10" xfId="38" applyNumberFormat="1" applyFont="1" applyFill="1" applyBorder="1" applyAlignment="1">
      <alignment horizontal="center" vertical="center" wrapText="1"/>
    </xf>
    <xf numFmtId="10" fontId="22" fillId="29" borderId="10" xfId="38" applyNumberFormat="1" applyFont="1" applyFill="1" applyBorder="1" applyAlignment="1">
      <alignment horizontal="center" vertical="center" wrapText="1"/>
    </xf>
    <xf numFmtId="0" fontId="22" fillId="29" borderId="10" xfId="38" applyFont="1" applyFill="1" applyBorder="1" applyAlignment="1">
      <alignment horizontal="right" vertical="center" wrapText="1"/>
    </xf>
    <xf numFmtId="0" fontId="22" fillId="29" borderId="14" xfId="38" applyFont="1" applyFill="1" applyBorder="1" applyAlignment="1">
      <alignment horizontal="center" vertical="center" wrapText="1"/>
    </xf>
    <xf numFmtId="165" fontId="2" fillId="0" borderId="0" xfId="38" applyNumberFormat="1"/>
    <xf numFmtId="0" fontId="48" fillId="29" borderId="17" xfId="38" applyFont="1" applyFill="1" applyBorder="1" applyAlignment="1">
      <alignment horizontal="center" vertical="center" wrapText="1"/>
    </xf>
    <xf numFmtId="0" fontId="0" fillId="29" borderId="0" xfId="0" applyFill="1" applyBorder="1" applyAlignment="1">
      <alignment horizontal="center" vertical="center"/>
    </xf>
    <xf numFmtId="0" fontId="22" fillId="29" borderId="0" xfId="38" applyFont="1" applyFill="1" applyBorder="1" applyAlignment="1">
      <alignment horizontal="center" vertical="center" wrapText="1"/>
    </xf>
    <xf numFmtId="0" fontId="22" fillId="29" borderId="12" xfId="38" applyFont="1" applyFill="1" applyBorder="1" applyAlignment="1">
      <alignment horizontal="center" vertical="center" wrapText="1"/>
    </xf>
    <xf numFmtId="0" fontId="22" fillId="29" borderId="12" xfId="38" applyFont="1" applyFill="1" applyBorder="1" applyAlignment="1">
      <alignment horizontal="right" vertical="center" wrapText="1"/>
    </xf>
    <xf numFmtId="165" fontId="22" fillId="29" borderId="12" xfId="38" applyNumberFormat="1" applyFont="1" applyFill="1" applyBorder="1" applyAlignment="1">
      <alignment vertical="center" wrapText="1"/>
    </xf>
    <xf numFmtId="166" fontId="22" fillId="29" borderId="12" xfId="38" applyNumberFormat="1" applyFont="1" applyFill="1" applyBorder="1" applyAlignment="1">
      <alignment vertical="center" wrapText="1"/>
    </xf>
    <xf numFmtId="10" fontId="22" fillId="29" borderId="12" xfId="38" applyNumberFormat="1" applyFont="1" applyFill="1" applyBorder="1" applyAlignment="1">
      <alignment horizontal="center" vertical="center" wrapText="1"/>
    </xf>
    <xf numFmtId="17" fontId="22" fillId="29" borderId="12" xfId="38" applyNumberFormat="1" applyFont="1" applyFill="1" applyBorder="1" applyAlignment="1">
      <alignment horizontal="center" vertical="center" wrapText="1"/>
    </xf>
    <xf numFmtId="166" fontId="22" fillId="29" borderId="10" xfId="38" applyNumberFormat="1" applyFont="1" applyFill="1" applyBorder="1" applyAlignment="1">
      <alignment vertical="center" wrapText="1"/>
    </xf>
    <xf numFmtId="0" fontId="48" fillId="29" borderId="10" xfId="38" applyFont="1" applyFill="1" applyBorder="1" applyAlignment="1">
      <alignment horizontal="right" vertical="center" wrapText="1"/>
    </xf>
    <xf numFmtId="17" fontId="48" fillId="29" borderId="10" xfId="38" applyNumberFormat="1" applyFont="1" applyFill="1" applyBorder="1" applyAlignment="1">
      <alignment horizontal="center" vertical="center" wrapText="1"/>
    </xf>
    <xf numFmtId="0" fontId="48" fillId="29" borderId="14" xfId="38" applyFont="1" applyFill="1" applyBorder="1" applyAlignment="1">
      <alignment horizontal="center" vertical="center" wrapText="1"/>
    </xf>
    <xf numFmtId="165" fontId="22" fillId="29" borderId="10" xfId="38" applyNumberFormat="1" applyFont="1" applyFill="1" applyBorder="1" applyAlignment="1">
      <alignment horizontal="right" vertical="center" wrapText="1"/>
    </xf>
    <xf numFmtId="0" fontId="0" fillId="29" borderId="10" xfId="0" applyFill="1" applyBorder="1" applyAlignment="1">
      <alignment horizontal="right"/>
    </xf>
    <xf numFmtId="0" fontId="49" fillId="0" borderId="10" xfId="0" applyFont="1" applyFill="1" applyBorder="1" applyAlignment="1">
      <alignment horizontal="center" vertical="center"/>
    </xf>
    <xf numFmtId="168" fontId="0" fillId="29" borderId="10" xfId="0" applyNumberFormat="1" applyFill="1" applyBorder="1" applyAlignment="1">
      <alignment horizontal="center" vertical="center"/>
    </xf>
    <xf numFmtId="10" fontId="22" fillId="29" borderId="0" xfId="38" applyNumberFormat="1" applyFont="1" applyFill="1" applyBorder="1" applyAlignment="1">
      <alignment horizontal="center" vertical="center" wrapText="1"/>
    </xf>
    <xf numFmtId="17" fontId="22" fillId="29" borderId="0" xfId="38" applyNumberFormat="1" applyFont="1" applyFill="1" applyBorder="1" applyAlignment="1">
      <alignment vertical="center" wrapText="1"/>
    </xf>
    <xf numFmtId="17" fontId="22" fillId="29" borderId="0" xfId="38" applyNumberFormat="1" applyFont="1" applyFill="1" applyBorder="1" applyAlignment="1">
      <alignment horizontal="center" vertical="center" wrapText="1"/>
    </xf>
    <xf numFmtId="169" fontId="22" fillId="0" borderId="0" xfId="38" applyNumberFormat="1" applyFont="1" applyFill="1" applyBorder="1" applyAlignment="1">
      <alignment vertical="center" wrapText="1"/>
    </xf>
    <xf numFmtId="169" fontId="0" fillId="0" borderId="0" xfId="0" applyNumberFormat="1"/>
    <xf numFmtId="169" fontId="22" fillId="0" borderId="10" xfId="1" applyNumberFormat="1" applyFont="1" applyFill="1" applyBorder="1" applyAlignment="1">
      <alignment horizontal="right" vertical="center" wrapText="1"/>
    </xf>
    <xf numFmtId="0" fontId="2" fillId="29" borderId="0" xfId="38" applyFill="1"/>
    <xf numFmtId="0" fontId="0" fillId="29" borderId="0" xfId="0" applyFill="1"/>
    <xf numFmtId="0" fontId="0" fillId="0" borderId="0" xfId="0" applyBorder="1"/>
    <xf numFmtId="10" fontId="0" fillId="0" borderId="0" xfId="0" applyNumberFormat="1" applyBorder="1"/>
    <xf numFmtId="165" fontId="0" fillId="0" borderId="0" xfId="0" applyNumberFormat="1" applyBorder="1"/>
    <xf numFmtId="17" fontId="0" fillId="29" borderId="10" xfId="0" applyNumberFormat="1" applyFill="1" applyBorder="1" applyAlignment="1">
      <alignment horizontal="center"/>
    </xf>
    <xf numFmtId="0" fontId="48" fillId="0" borderId="14" xfId="38" applyFont="1" applyFill="1" applyBorder="1" applyAlignment="1">
      <alignment horizontal="center" vertical="center" wrapText="1"/>
    </xf>
    <xf numFmtId="10" fontId="22" fillId="0" borderId="12" xfId="38" applyNumberFormat="1" applyFont="1" applyFill="1" applyBorder="1" applyAlignment="1">
      <alignment horizontal="center" vertical="center" wrapText="1"/>
    </xf>
    <xf numFmtId="0" fontId="22" fillId="0" borderId="13" xfId="38" applyFont="1" applyFill="1" applyBorder="1" applyAlignment="1">
      <alignment horizontal="center" vertical="center" wrapText="1"/>
    </xf>
    <xf numFmtId="10" fontId="22" fillId="0" borderId="10" xfId="38" applyNumberFormat="1" applyFont="1" applyFill="1" applyBorder="1" applyAlignment="1">
      <alignment horizontal="center" vertical="center" wrapText="1"/>
    </xf>
    <xf numFmtId="0" fontId="22" fillId="0" borderId="14" xfId="38" applyFont="1" applyFill="1" applyBorder="1" applyAlignment="1">
      <alignment horizontal="center" vertical="center" wrapText="1"/>
    </xf>
    <xf numFmtId="10" fontId="22" fillId="0" borderId="15" xfId="38" applyNumberFormat="1" applyFont="1" applyFill="1" applyBorder="1" applyAlignment="1">
      <alignment horizontal="center" vertical="center" wrapText="1"/>
    </xf>
    <xf numFmtId="0" fontId="22" fillId="0" borderId="16" xfId="38" applyFont="1" applyFill="1" applyBorder="1" applyAlignment="1">
      <alignment horizontal="center" vertical="center" wrapText="1"/>
    </xf>
    <xf numFmtId="4" fontId="48" fillId="29" borderId="10" xfId="38" applyNumberFormat="1" applyFont="1" applyFill="1" applyBorder="1" applyAlignment="1">
      <alignment horizontal="center" vertical="center" wrapText="1"/>
    </xf>
    <xf numFmtId="167" fontId="48" fillId="29" borderId="10" xfId="44" applyNumberFormat="1" applyFont="1" applyFill="1" applyBorder="1" applyAlignment="1">
      <alignment horizontal="center" vertical="center" wrapText="1"/>
    </xf>
    <xf numFmtId="4" fontId="22" fillId="29" borderId="10" xfId="38" applyNumberFormat="1" applyFont="1" applyFill="1" applyBorder="1" applyAlignment="1">
      <alignment horizontal="center" vertical="center" wrapText="1"/>
    </xf>
    <xf numFmtId="167" fontId="22" fillId="29" borderId="10" xfId="44" applyNumberFormat="1" applyFont="1" applyFill="1" applyBorder="1" applyAlignment="1">
      <alignment horizontal="center" vertical="center" wrapText="1"/>
    </xf>
    <xf numFmtId="10" fontId="48" fillId="0" borderId="10" xfId="38" applyNumberFormat="1" applyFont="1" applyFill="1" applyBorder="1" applyAlignment="1">
      <alignment horizontal="center" vertical="center" wrapText="1"/>
    </xf>
    <xf numFmtId="0" fontId="0" fillId="29" borderId="11" xfId="0" applyFill="1" applyBorder="1" applyAlignment="1">
      <alignment horizontal="center" vertical="center"/>
    </xf>
    <xf numFmtId="0" fontId="49" fillId="0" borderId="17" xfId="0" applyFont="1" applyFill="1" applyBorder="1" applyAlignment="1">
      <alignment horizontal="center" vertical="center"/>
    </xf>
    <xf numFmtId="0" fontId="0" fillId="29" borderId="17" xfId="0" applyFill="1" applyBorder="1" applyAlignment="1">
      <alignment horizontal="center" vertical="center"/>
    </xf>
    <xf numFmtId="0" fontId="1" fillId="29" borderId="10" xfId="0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center"/>
    </xf>
    <xf numFmtId="0" fontId="22" fillId="29" borderId="10" xfId="0" applyFont="1" applyFill="1" applyBorder="1" applyAlignment="1">
      <alignment horizontal="center" vertical="center"/>
    </xf>
    <xf numFmtId="17" fontId="22" fillId="29" borderId="10" xfId="0" applyNumberFormat="1" applyFont="1" applyFill="1" applyBorder="1" applyAlignment="1">
      <alignment horizontal="center" vertical="center"/>
    </xf>
    <xf numFmtId="0" fontId="22" fillId="29" borderId="0" xfId="0" applyFont="1" applyFill="1" applyBorder="1" applyAlignment="1">
      <alignment horizontal="center" vertical="center"/>
    </xf>
    <xf numFmtId="165" fontId="22" fillId="29" borderId="0" xfId="38" applyNumberFormat="1" applyFont="1" applyFill="1" applyBorder="1" applyAlignment="1">
      <alignment vertical="center" wrapText="1"/>
    </xf>
    <xf numFmtId="4" fontId="22" fillId="29" borderId="0" xfId="38" applyNumberFormat="1" applyFont="1" applyFill="1" applyBorder="1" applyAlignment="1">
      <alignment vertical="center" wrapText="1"/>
    </xf>
    <xf numFmtId="17" fontId="22" fillId="29" borderId="0" xfId="0" applyNumberFormat="1" applyFont="1" applyFill="1" applyBorder="1" applyAlignment="1">
      <alignment horizontal="center" vertical="center"/>
    </xf>
    <xf numFmtId="0" fontId="41" fillId="29" borderId="10" xfId="0" applyFont="1" applyFill="1" applyBorder="1" applyAlignment="1">
      <alignment horizontal="center" vertical="center"/>
    </xf>
    <xf numFmtId="17" fontId="41" fillId="29" borderId="10" xfId="0" applyNumberFormat="1" applyFont="1" applyFill="1" applyBorder="1" applyAlignment="1">
      <alignment horizontal="center" vertical="center"/>
    </xf>
    <xf numFmtId="17" fontId="41" fillId="29" borderId="10" xfId="38" applyNumberFormat="1" applyFont="1" applyFill="1" applyBorder="1" applyAlignment="1">
      <alignment horizontal="center" vertical="center" wrapText="1"/>
    </xf>
    <xf numFmtId="0" fontId="49" fillId="29" borderId="10" xfId="0" applyFont="1" applyFill="1" applyBorder="1" applyAlignment="1">
      <alignment horizontal="center" vertical="center"/>
    </xf>
    <xf numFmtId="16" fontId="0" fillId="29" borderId="0" xfId="0" applyNumberFormat="1" applyFill="1"/>
    <xf numFmtId="0" fontId="22" fillId="0" borderId="15" xfId="1" applyFont="1" applyFill="1" applyBorder="1" applyAlignment="1">
      <alignment horizontal="center" vertical="center" wrapText="1"/>
    </xf>
    <xf numFmtId="10" fontId="0" fillId="29" borderId="10" xfId="0" applyNumberFormat="1" applyFill="1" applyBorder="1" applyAlignment="1">
      <alignment horizontal="center"/>
    </xf>
    <xf numFmtId="17" fontId="49" fillId="29" borderId="10" xfId="0" applyNumberFormat="1" applyFont="1" applyFill="1" applyBorder="1" applyAlignment="1">
      <alignment horizontal="center"/>
    </xf>
    <xf numFmtId="0" fontId="22" fillId="29" borderId="17" xfId="0" applyFont="1" applyFill="1" applyBorder="1" applyAlignment="1">
      <alignment horizontal="center" vertical="center"/>
    </xf>
    <xf numFmtId="0" fontId="22" fillId="29" borderId="14" xfId="0" applyFont="1" applyFill="1" applyBorder="1" applyAlignment="1">
      <alignment horizontal="center" vertical="center"/>
    </xf>
    <xf numFmtId="0" fontId="41" fillId="29" borderId="14" xfId="0" applyFont="1" applyFill="1" applyBorder="1" applyAlignment="1">
      <alignment horizontal="center" vertical="center"/>
    </xf>
    <xf numFmtId="0" fontId="22" fillId="29" borderId="18" xfId="0" applyFont="1" applyFill="1" applyBorder="1" applyAlignment="1">
      <alignment horizontal="center" vertical="center"/>
    </xf>
    <xf numFmtId="0" fontId="22" fillId="29" borderId="15" xfId="0" applyFont="1" applyFill="1" applyBorder="1" applyAlignment="1">
      <alignment horizontal="center" vertical="center"/>
    </xf>
    <xf numFmtId="165" fontId="22" fillId="29" borderId="15" xfId="38" applyNumberFormat="1" applyFont="1" applyFill="1" applyBorder="1" applyAlignment="1">
      <alignment vertical="center" wrapText="1"/>
    </xf>
    <xf numFmtId="4" fontId="22" fillId="29" borderId="15" xfId="38" applyNumberFormat="1" applyFont="1" applyFill="1" applyBorder="1" applyAlignment="1">
      <alignment vertical="center" wrapText="1"/>
    </xf>
    <xf numFmtId="10" fontId="22" fillId="29" borderId="15" xfId="38" applyNumberFormat="1" applyFont="1" applyFill="1" applyBorder="1" applyAlignment="1">
      <alignment horizontal="center" vertical="center" wrapText="1"/>
    </xf>
    <xf numFmtId="0" fontId="41" fillId="29" borderId="15" xfId="0" applyFont="1" applyFill="1" applyBorder="1" applyAlignment="1">
      <alignment horizontal="center" vertical="center"/>
    </xf>
    <xf numFmtId="17" fontId="41" fillId="29" borderId="15" xfId="0" applyNumberFormat="1" applyFont="1" applyFill="1" applyBorder="1" applyAlignment="1">
      <alignment horizontal="center" vertical="center"/>
    </xf>
    <xf numFmtId="17" fontId="41" fillId="29" borderId="15" xfId="38" applyNumberFormat="1" applyFont="1" applyFill="1" applyBorder="1" applyAlignment="1">
      <alignment horizontal="center" vertical="center" wrapText="1"/>
    </xf>
    <xf numFmtId="0" fontId="41" fillId="29" borderId="16" xfId="0" applyFont="1" applyFill="1" applyBorder="1" applyAlignment="1">
      <alignment horizontal="center" vertical="center"/>
    </xf>
    <xf numFmtId="0" fontId="49" fillId="29" borderId="10" xfId="0" applyFont="1" applyFill="1" applyBorder="1" applyAlignment="1">
      <alignment horizontal="center"/>
    </xf>
    <xf numFmtId="0" fontId="22" fillId="29" borderId="10" xfId="38" applyFont="1" applyFill="1" applyBorder="1" applyAlignment="1">
      <alignment vertical="center" wrapText="1"/>
    </xf>
    <xf numFmtId="0" fontId="22" fillId="29" borderId="13" xfId="38" applyFont="1" applyFill="1" applyBorder="1" applyAlignment="1">
      <alignment horizontal="center" vertical="center" wrapText="1"/>
    </xf>
    <xf numFmtId="0" fontId="49" fillId="29" borderId="17" xfId="0" applyFont="1" applyFill="1" applyBorder="1" applyAlignment="1">
      <alignment horizontal="center"/>
    </xf>
    <xf numFmtId="0" fontId="49" fillId="29" borderId="14" xfId="0" applyFont="1" applyFill="1" applyBorder="1" applyAlignment="1">
      <alignment horizontal="center"/>
    </xf>
    <xf numFmtId="0" fontId="0" fillId="29" borderId="17" xfId="0" applyFill="1" applyBorder="1" applyAlignment="1">
      <alignment horizontal="center"/>
    </xf>
    <xf numFmtId="0" fontId="49" fillId="29" borderId="14" xfId="0" applyFont="1" applyFill="1" applyBorder="1" applyAlignment="1">
      <alignment horizontal="center" vertical="center"/>
    </xf>
    <xf numFmtId="0" fontId="41" fillId="29" borderId="17" xfId="0" applyFont="1" applyFill="1" applyBorder="1" applyAlignment="1">
      <alignment horizontal="center" vertical="center"/>
    </xf>
    <xf numFmtId="0" fontId="50" fillId="29" borderId="17" xfId="0" applyFont="1" applyFill="1" applyBorder="1" applyAlignment="1">
      <alignment horizontal="center" vertical="center"/>
    </xf>
    <xf numFmtId="0" fontId="55" fillId="29" borderId="14" xfId="38" applyFont="1" applyFill="1" applyBorder="1" applyAlignment="1">
      <alignment horizontal="center" vertical="center" wrapText="1"/>
    </xf>
    <xf numFmtId="0" fontId="48" fillId="0" borderId="10" xfId="38" applyFont="1" applyFill="1" applyBorder="1" applyAlignment="1">
      <alignment vertical="center" wrapText="1"/>
    </xf>
    <xf numFmtId="165" fontId="22" fillId="0" borderId="10" xfId="44" applyNumberFormat="1" applyFont="1" applyFill="1" applyBorder="1" applyAlignment="1" applyProtection="1">
      <alignment horizontal="right" vertical="center"/>
      <protection locked="0"/>
    </xf>
    <xf numFmtId="0" fontId="48" fillId="0" borderId="17" xfId="38" applyFont="1" applyFill="1" applyBorder="1" applyAlignment="1">
      <alignment vertical="center" wrapText="1"/>
    </xf>
    <xf numFmtId="0" fontId="41" fillId="29" borderId="18" xfId="0" applyFont="1" applyFill="1" applyBorder="1" applyAlignment="1">
      <alignment horizontal="center" vertical="center"/>
    </xf>
    <xf numFmtId="17" fontId="22" fillId="29" borderId="15" xfId="38" applyNumberFormat="1" applyFont="1" applyFill="1" applyBorder="1" applyAlignment="1">
      <alignment horizontal="center" vertical="center" wrapText="1"/>
    </xf>
    <xf numFmtId="0" fontId="49" fillId="0" borderId="34" xfId="0" applyFont="1" applyFill="1" applyBorder="1" applyAlignment="1">
      <alignment horizontal="center" vertical="center"/>
    </xf>
    <xf numFmtId="0" fontId="48" fillId="0" borderId="66" xfId="38" applyFont="1" applyFill="1" applyBorder="1" applyAlignment="1">
      <alignment horizontal="center" vertical="center" wrapText="1"/>
    </xf>
    <xf numFmtId="0" fontId="48" fillId="0" borderId="67" xfId="38" applyFont="1" applyFill="1" applyBorder="1" applyAlignment="1">
      <alignment horizontal="center" vertical="center" wrapText="1"/>
    </xf>
    <xf numFmtId="0" fontId="48" fillId="0" borderId="34" xfId="38" applyFont="1" applyFill="1" applyBorder="1" applyAlignment="1">
      <alignment horizontal="center" vertical="center" wrapText="1"/>
    </xf>
    <xf numFmtId="0" fontId="48" fillId="0" borderId="53" xfId="38" applyFont="1" applyFill="1" applyBorder="1" applyAlignment="1">
      <alignment horizontal="center" vertical="center" wrapText="1"/>
    </xf>
    <xf numFmtId="165" fontId="48" fillId="0" borderId="53" xfId="38" applyNumberFormat="1" applyFont="1" applyFill="1" applyBorder="1" applyAlignment="1">
      <alignment vertical="center" wrapText="1"/>
    </xf>
    <xf numFmtId="0" fontId="48" fillId="0" borderId="53" xfId="38" applyFont="1" applyFill="1" applyBorder="1" applyAlignment="1">
      <alignment vertical="center" wrapText="1"/>
    </xf>
    <xf numFmtId="10" fontId="48" fillId="0" borderId="53" xfId="38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6" fontId="22" fillId="0" borderId="12" xfId="38" applyNumberFormat="1" applyFont="1" applyFill="1" applyBorder="1" applyAlignment="1">
      <alignment vertical="center" wrapText="1"/>
    </xf>
    <xf numFmtId="0" fontId="30" fillId="0" borderId="12" xfId="38" applyFont="1" applyFill="1" applyBorder="1" applyAlignment="1">
      <alignment horizontal="center" vertical="center" wrapText="1"/>
    </xf>
    <xf numFmtId="0" fontId="49" fillId="0" borderId="14" xfId="0" applyFont="1" applyFill="1" applyBorder="1" applyAlignment="1">
      <alignment horizontal="center" vertical="center"/>
    </xf>
    <xf numFmtId="168" fontId="50" fillId="29" borderId="18" xfId="0" applyNumberFormat="1" applyFont="1" applyFill="1" applyBorder="1" applyAlignment="1">
      <alignment horizontal="center" vertical="center"/>
    </xf>
    <xf numFmtId="0" fontId="1" fillId="29" borderId="15" xfId="0" applyFont="1" applyFill="1" applyBorder="1" applyAlignment="1">
      <alignment horizontal="center" vertical="center" wrapText="1"/>
    </xf>
    <xf numFmtId="165" fontId="22" fillId="0" borderId="15" xfId="38" applyNumberFormat="1" applyFont="1" applyFill="1" applyBorder="1" applyAlignment="1">
      <alignment vertical="center" wrapText="1"/>
    </xf>
    <xf numFmtId="166" fontId="22" fillId="0" borderId="15" xfId="38" applyNumberFormat="1" applyFont="1" applyFill="1" applyBorder="1" applyAlignment="1">
      <alignment vertical="center" wrapText="1"/>
    </xf>
    <xf numFmtId="0" fontId="30" fillId="0" borderId="15" xfId="38" applyFont="1" applyFill="1" applyBorder="1" applyAlignment="1">
      <alignment horizontal="center" vertical="center" wrapText="1"/>
    </xf>
    <xf numFmtId="17" fontId="48" fillId="0" borderId="10" xfId="38" applyNumberFormat="1" applyFont="1" applyFill="1" applyBorder="1" applyAlignment="1">
      <alignment horizontal="center" vertical="center" wrapText="1"/>
    </xf>
    <xf numFmtId="168" fontId="0" fillId="0" borderId="17" xfId="0" applyNumberFormat="1" applyFill="1" applyBorder="1" applyAlignment="1">
      <alignment horizontal="center" vertical="center"/>
    </xf>
    <xf numFmtId="168" fontId="0" fillId="29" borderId="14" xfId="0" applyNumberFormat="1" applyFill="1" applyBorder="1" applyAlignment="1">
      <alignment horizontal="center" vertical="center"/>
    </xf>
    <xf numFmtId="168" fontId="50" fillId="0" borderId="17" xfId="0" applyNumberFormat="1" applyFont="1" applyFill="1" applyBorder="1" applyAlignment="1">
      <alignment horizontal="center" vertical="center"/>
    </xf>
    <xf numFmtId="0" fontId="50" fillId="29" borderId="18" xfId="0" applyFont="1" applyFill="1" applyBorder="1" applyAlignment="1">
      <alignment horizontal="center" vertical="center"/>
    </xf>
    <xf numFmtId="169" fontId="22" fillId="0" borderId="12" xfId="38" applyNumberFormat="1" applyFont="1" applyFill="1" applyBorder="1" applyAlignment="1">
      <alignment vertical="center" wrapText="1"/>
    </xf>
    <xf numFmtId="43" fontId="22" fillId="29" borderId="15" xfId="44" applyFont="1" applyFill="1" applyBorder="1" applyAlignment="1">
      <alignment horizontal="right" vertical="center" wrapText="1"/>
    </xf>
    <xf numFmtId="43" fontId="22" fillId="0" borderId="15" xfId="38" applyNumberFormat="1" applyFont="1" applyFill="1" applyBorder="1" applyAlignment="1">
      <alignment vertical="center" wrapText="1"/>
    </xf>
    <xf numFmtId="0" fontId="22" fillId="0" borderId="26" xfId="1" applyFont="1" applyBorder="1" applyAlignment="1">
      <alignment horizontal="center" vertical="center"/>
    </xf>
    <xf numFmtId="0" fontId="22" fillId="0" borderId="27" xfId="1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0" fontId="23" fillId="24" borderId="11" xfId="1" applyFont="1" applyFill="1" applyBorder="1" applyAlignment="1">
      <alignment horizontal="center" vertical="center" wrapText="1"/>
    </xf>
    <xf numFmtId="0" fontId="23" fillId="24" borderId="12" xfId="1" applyFont="1" applyFill="1" applyBorder="1" applyAlignment="1">
      <alignment horizontal="center" vertical="center" wrapText="1"/>
    </xf>
    <xf numFmtId="0" fontId="23" fillId="24" borderId="13" xfId="1" applyFont="1" applyFill="1" applyBorder="1" applyAlignment="1">
      <alignment horizontal="center" vertical="center" wrapText="1"/>
    </xf>
    <xf numFmtId="0" fontId="30" fillId="0" borderId="19" xfId="1" applyFont="1" applyFill="1" applyBorder="1" applyAlignment="1">
      <alignment horizontal="center" vertical="center" wrapText="1"/>
    </xf>
    <xf numFmtId="0" fontId="31" fillId="0" borderId="20" xfId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33" fillId="26" borderId="37" xfId="0" applyFont="1" applyFill="1" applyBorder="1" applyAlignment="1">
      <alignment horizontal="center" vertical="center" wrapText="1"/>
    </xf>
    <xf numFmtId="0" fontId="40" fillId="26" borderId="0" xfId="0" applyFont="1" applyFill="1" applyAlignment="1">
      <alignment horizontal="left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39" fillId="27" borderId="34" xfId="0" applyFont="1" applyFill="1" applyBorder="1" applyAlignment="1">
      <alignment horizontal="center" vertical="center"/>
    </xf>
    <xf numFmtId="0" fontId="39" fillId="27" borderId="27" xfId="0" applyFont="1" applyFill="1" applyBorder="1" applyAlignment="1">
      <alignment horizontal="center" vertical="center"/>
    </xf>
    <xf numFmtId="0" fontId="39" fillId="27" borderId="28" xfId="0" applyFont="1" applyFill="1" applyBorder="1" applyAlignment="1">
      <alignment horizontal="center" vertical="center"/>
    </xf>
    <xf numFmtId="0" fontId="39" fillId="27" borderId="34" xfId="0" applyFont="1" applyFill="1" applyBorder="1" applyAlignment="1">
      <alignment horizontal="left" vertical="center" wrapText="1"/>
    </xf>
    <xf numFmtId="0" fontId="39" fillId="27" borderId="27" xfId="0" applyFont="1" applyFill="1" applyBorder="1" applyAlignment="1">
      <alignment horizontal="left" vertical="center" wrapText="1"/>
    </xf>
    <xf numFmtId="0" fontId="39" fillId="27" borderId="28" xfId="0" applyFont="1" applyFill="1" applyBorder="1" applyAlignment="1">
      <alignment horizontal="left" vertical="center" wrapText="1"/>
    </xf>
    <xf numFmtId="0" fontId="39" fillId="27" borderId="20" xfId="0" applyFont="1" applyFill="1" applyBorder="1" applyAlignment="1">
      <alignment horizontal="center" vertical="center"/>
    </xf>
    <xf numFmtId="0" fontId="39" fillId="27" borderId="19" xfId="0" applyFont="1" applyFill="1" applyBorder="1" applyAlignment="1">
      <alignment horizontal="center" vertical="center"/>
    </xf>
    <xf numFmtId="0" fontId="39" fillId="27" borderId="32" xfId="0" applyFont="1" applyFill="1" applyBorder="1" applyAlignment="1">
      <alignment horizontal="center" vertical="center"/>
    </xf>
    <xf numFmtId="0" fontId="30" fillId="0" borderId="32" xfId="1" applyFont="1" applyFill="1" applyBorder="1" applyAlignment="1">
      <alignment horizontal="center" vertical="center" wrapText="1"/>
    </xf>
    <xf numFmtId="0" fontId="22" fillId="0" borderId="20" xfId="1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22" fillId="29" borderId="10" xfId="38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4" fillId="24" borderId="40" xfId="38" applyFont="1" applyFill="1" applyBorder="1" applyAlignment="1">
      <alignment horizontal="center" vertical="center" wrapText="1"/>
    </xf>
    <xf numFmtId="0" fontId="24" fillId="24" borderId="42" xfId="38" applyFont="1" applyFill="1" applyBorder="1" applyAlignment="1">
      <alignment horizontal="center" vertical="center" wrapText="1"/>
    </xf>
    <xf numFmtId="0" fontId="24" fillId="24" borderId="29" xfId="38" applyFont="1" applyFill="1" applyBorder="1" applyAlignment="1">
      <alignment horizontal="center" vertical="center"/>
    </xf>
    <xf numFmtId="0" fontId="24" fillId="24" borderId="0" xfId="38" applyFont="1" applyFill="1" applyBorder="1" applyAlignment="1">
      <alignment horizontal="center" vertical="center"/>
    </xf>
    <xf numFmtId="0" fontId="24" fillId="24" borderId="10" xfId="38" applyFont="1" applyFill="1" applyBorder="1" applyAlignment="1">
      <alignment horizontal="center" vertical="center" wrapText="1"/>
    </xf>
    <xf numFmtId="0" fontId="24" fillId="24" borderId="20" xfId="38" applyFont="1" applyFill="1" applyBorder="1" applyAlignment="1">
      <alignment horizontal="center" vertical="center" wrapText="1"/>
    </xf>
    <xf numFmtId="0" fontId="24" fillId="24" borderId="30" xfId="38" applyFont="1" applyFill="1" applyBorder="1" applyAlignment="1">
      <alignment horizontal="center" vertical="center"/>
    </xf>
    <xf numFmtId="0" fontId="24" fillId="24" borderId="47" xfId="38" applyFont="1" applyFill="1" applyBorder="1" applyAlignment="1">
      <alignment horizontal="center" vertical="center"/>
    </xf>
    <xf numFmtId="0" fontId="24" fillId="24" borderId="31" xfId="38" applyFont="1" applyFill="1" applyBorder="1" applyAlignment="1">
      <alignment horizontal="center" vertical="center"/>
    </xf>
    <xf numFmtId="0" fontId="23" fillId="24" borderId="56" xfId="38" applyFont="1" applyFill="1" applyBorder="1" applyAlignment="1">
      <alignment horizontal="left" vertical="center" wrapText="1"/>
    </xf>
    <xf numFmtId="0" fontId="23" fillId="24" borderId="44" xfId="38" applyFont="1" applyFill="1" applyBorder="1" applyAlignment="1">
      <alignment horizontal="left" vertical="center" wrapText="1"/>
    </xf>
    <xf numFmtId="0" fontId="23" fillId="24" borderId="45" xfId="38" applyFont="1" applyFill="1" applyBorder="1" applyAlignment="1">
      <alignment horizontal="left" vertical="center" wrapText="1"/>
    </xf>
    <xf numFmtId="0" fontId="24" fillId="24" borderId="59" xfId="38" applyFont="1" applyFill="1" applyBorder="1" applyAlignment="1">
      <alignment horizontal="center" vertical="center" wrapText="1"/>
    </xf>
    <xf numFmtId="0" fontId="24" fillId="24" borderId="60" xfId="38" applyFont="1" applyFill="1" applyBorder="1" applyAlignment="1">
      <alignment horizontal="center" vertical="center" wrapText="1"/>
    </xf>
    <xf numFmtId="0" fontId="22" fillId="29" borderId="12" xfId="38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29" borderId="17" xfId="0" applyFill="1" applyBorder="1" applyAlignment="1">
      <alignment horizontal="center" vertical="center"/>
    </xf>
    <xf numFmtId="0" fontId="22" fillId="0" borderId="12" xfId="38" applyFont="1" applyFill="1" applyBorder="1" applyAlignment="1">
      <alignment horizontal="center" vertical="center" wrapText="1"/>
    </xf>
    <xf numFmtId="0" fontId="44" fillId="25" borderId="20" xfId="0" applyFont="1" applyFill="1" applyBorder="1" applyAlignment="1">
      <alignment horizontal="center" vertical="center"/>
    </xf>
    <xf numFmtId="0" fontId="44" fillId="25" borderId="19" xfId="0" applyFont="1" applyFill="1" applyBorder="1" applyAlignment="1">
      <alignment horizontal="center" vertical="center"/>
    </xf>
    <xf numFmtId="0" fontId="44" fillId="25" borderId="32" xfId="0" applyFont="1" applyFill="1" applyBorder="1" applyAlignment="1">
      <alignment horizontal="center" vertical="center"/>
    </xf>
    <xf numFmtId="0" fontId="44" fillId="25" borderId="20" xfId="0" applyFont="1" applyFill="1" applyBorder="1" applyAlignment="1">
      <alignment horizontal="center" vertical="center" wrapText="1"/>
    </xf>
    <xf numFmtId="0" fontId="44" fillId="25" borderId="19" xfId="0" applyFont="1" applyFill="1" applyBorder="1" applyAlignment="1">
      <alignment horizontal="center" vertical="center" wrapText="1"/>
    </xf>
    <xf numFmtId="0" fontId="44" fillId="25" borderId="32" xfId="0" applyFont="1" applyFill="1" applyBorder="1" applyAlignment="1">
      <alignment horizontal="center" vertical="center" wrapText="1"/>
    </xf>
    <xf numFmtId="0" fontId="45" fillId="0" borderId="10" xfId="1" applyFont="1" applyFill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0" fontId="46" fillId="0" borderId="32" xfId="0" applyFont="1" applyBorder="1" applyAlignment="1">
      <alignment horizontal="center" vertical="center" wrapText="1"/>
    </xf>
    <xf numFmtId="0" fontId="44" fillId="25" borderId="10" xfId="0" applyFont="1" applyFill="1" applyBorder="1" applyAlignment="1">
      <alignment horizontal="center" vertical="center"/>
    </xf>
    <xf numFmtId="0" fontId="24" fillId="24" borderId="14" xfId="38" applyFont="1" applyFill="1" applyBorder="1" applyAlignment="1">
      <alignment horizontal="center" vertical="center" wrapText="1"/>
    </xf>
    <xf numFmtId="0" fontId="24" fillId="24" borderId="35" xfId="38" applyFont="1" applyFill="1" applyBorder="1" applyAlignment="1">
      <alignment horizontal="center" vertical="center" wrapText="1"/>
    </xf>
    <xf numFmtId="0" fontId="23" fillId="24" borderId="46" xfId="38" applyFont="1" applyFill="1" applyBorder="1" applyAlignment="1">
      <alignment horizontal="left" vertical="center" wrapText="1"/>
    </xf>
    <xf numFmtId="0" fontId="23" fillId="24" borderId="47" xfId="38" applyFont="1" applyFill="1" applyBorder="1" applyAlignment="1">
      <alignment horizontal="left" vertical="center" wrapText="1"/>
    </xf>
    <xf numFmtId="0" fontId="23" fillId="24" borderId="48" xfId="38" applyFont="1" applyFill="1" applyBorder="1" applyAlignment="1">
      <alignment horizontal="left" vertical="center" wrapText="1"/>
    </xf>
    <xf numFmtId="0" fontId="24" fillId="24" borderId="54" xfId="38" applyFont="1" applyFill="1" applyBorder="1" applyAlignment="1">
      <alignment horizontal="center" vertical="center" wrapText="1"/>
    </xf>
    <xf numFmtId="0" fontId="24" fillId="24" borderId="21" xfId="38" applyFont="1" applyFill="1" applyBorder="1" applyAlignment="1">
      <alignment horizontal="center" vertical="center" wrapText="1"/>
    </xf>
    <xf numFmtId="10" fontId="24" fillId="24" borderId="32" xfId="38" applyNumberFormat="1" applyFont="1" applyFill="1" applyBorder="1" applyAlignment="1">
      <alignment horizontal="center" vertical="center" wrapText="1"/>
    </xf>
    <xf numFmtId="10" fontId="24" fillId="24" borderId="20" xfId="38" applyNumberFormat="1" applyFont="1" applyFill="1" applyBorder="1" applyAlignment="1">
      <alignment horizontal="center" vertical="center" wrapText="1"/>
    </xf>
    <xf numFmtId="0" fontId="24" fillId="24" borderId="32" xfId="38" applyFont="1" applyFill="1" applyBorder="1" applyAlignment="1">
      <alignment horizontal="center" vertical="center" wrapText="1"/>
    </xf>
    <xf numFmtId="0" fontId="24" fillId="24" borderId="25" xfId="38" applyFont="1" applyFill="1" applyBorder="1" applyAlignment="1">
      <alignment horizontal="center" vertical="center" wrapText="1"/>
    </xf>
    <xf numFmtId="0" fontId="24" fillId="24" borderId="17" xfId="38" applyFont="1" applyFill="1" applyBorder="1" applyAlignment="1">
      <alignment horizontal="center" vertical="center" wrapText="1"/>
    </xf>
    <xf numFmtId="0" fontId="24" fillId="24" borderId="26" xfId="38" applyFont="1" applyFill="1" applyBorder="1" applyAlignment="1">
      <alignment horizontal="center" vertical="center" wrapText="1"/>
    </xf>
    <xf numFmtId="0" fontId="24" fillId="24" borderId="21" xfId="38" applyFont="1" applyFill="1" applyBorder="1" applyAlignment="1">
      <alignment horizontal="center" vertical="center"/>
    </xf>
    <xf numFmtId="0" fontId="24" fillId="24" borderId="22" xfId="38" applyFont="1" applyFill="1" applyBorder="1" applyAlignment="1">
      <alignment horizontal="center" vertical="center"/>
    </xf>
    <xf numFmtId="0" fontId="24" fillId="24" borderId="38" xfId="38" applyFont="1" applyFill="1" applyBorder="1" applyAlignment="1">
      <alignment horizontal="center" vertical="center"/>
    </xf>
    <xf numFmtId="0" fontId="24" fillId="24" borderId="36" xfId="38" applyFont="1" applyFill="1" applyBorder="1" applyAlignment="1">
      <alignment horizontal="center" vertical="center" wrapText="1"/>
    </xf>
    <xf numFmtId="0" fontId="24" fillId="24" borderId="43" xfId="38" applyFont="1" applyFill="1" applyBorder="1" applyAlignment="1">
      <alignment horizontal="center" vertical="center" wrapText="1"/>
    </xf>
    <xf numFmtId="0" fontId="24" fillId="24" borderId="37" xfId="38" applyFont="1" applyFill="1" applyBorder="1" applyAlignment="1">
      <alignment horizontal="center" vertical="center" wrapText="1"/>
    </xf>
    <xf numFmtId="0" fontId="24" fillId="24" borderId="58" xfId="38" applyFont="1" applyFill="1" applyBorder="1" applyAlignment="1">
      <alignment horizontal="center" vertical="center" wrapText="1"/>
    </xf>
    <xf numFmtId="0" fontId="24" fillId="24" borderId="29" xfId="38" applyFont="1" applyFill="1" applyBorder="1" applyAlignment="1">
      <alignment horizontal="center" vertical="center" wrapText="1"/>
    </xf>
    <xf numFmtId="0" fontId="24" fillId="24" borderId="57" xfId="38" applyFont="1" applyFill="1" applyBorder="1" applyAlignment="1">
      <alignment horizontal="center" vertical="center" wrapText="1"/>
    </xf>
    <xf numFmtId="0" fontId="24" fillId="24" borderId="49" xfId="38" applyFont="1" applyFill="1" applyBorder="1" applyAlignment="1">
      <alignment horizontal="center" vertical="center" wrapText="1"/>
    </xf>
    <xf numFmtId="0" fontId="24" fillId="24" borderId="23" xfId="38" applyFont="1" applyFill="1" applyBorder="1" applyAlignment="1">
      <alignment horizontal="center" vertical="center"/>
    </xf>
    <xf numFmtId="0" fontId="24" fillId="24" borderId="50" xfId="38" applyFont="1" applyFill="1" applyBorder="1" applyAlignment="1">
      <alignment horizontal="center" vertical="center"/>
    </xf>
    <xf numFmtId="0" fontId="24" fillId="24" borderId="24" xfId="38" applyFont="1" applyFill="1" applyBorder="1" applyAlignment="1">
      <alignment horizontal="center" vertical="center"/>
    </xf>
    <xf numFmtId="0" fontId="23" fillId="24" borderId="61" xfId="38" applyFont="1" applyFill="1" applyBorder="1" applyAlignment="1">
      <alignment horizontal="left" vertical="center" wrapText="1"/>
    </xf>
    <xf numFmtId="0" fontId="23" fillId="24" borderId="62" xfId="38" applyFont="1" applyFill="1" applyBorder="1" applyAlignment="1">
      <alignment horizontal="left" vertical="center" wrapText="1"/>
    </xf>
    <xf numFmtId="0" fontId="23" fillId="24" borderId="63" xfId="38" applyFont="1" applyFill="1" applyBorder="1" applyAlignment="1">
      <alignment horizontal="left" vertical="center" wrapText="1"/>
    </xf>
    <xf numFmtId="0" fontId="24" fillId="24" borderId="19" xfId="38" applyFont="1" applyFill="1" applyBorder="1" applyAlignment="1">
      <alignment horizontal="center" vertical="center" wrapText="1"/>
    </xf>
    <xf numFmtId="0" fontId="24" fillId="24" borderId="38" xfId="38" applyFont="1" applyFill="1" applyBorder="1" applyAlignment="1">
      <alignment horizontal="center" vertical="center" wrapText="1"/>
    </xf>
    <xf numFmtId="0" fontId="0" fillId="29" borderId="10" xfId="0" applyFill="1" applyBorder="1" applyAlignment="1">
      <alignment horizontal="center" vertical="center"/>
    </xf>
    <xf numFmtId="0" fontId="39" fillId="28" borderId="40" xfId="0" applyFont="1" applyFill="1" applyBorder="1" applyAlignment="1">
      <alignment horizontal="center" vertical="center"/>
    </xf>
    <xf numFmtId="0" fontId="39" fillId="28" borderId="41" xfId="0" applyFont="1" applyFill="1" applyBorder="1" applyAlignment="1">
      <alignment horizontal="center" vertical="center"/>
    </xf>
    <xf numFmtId="0" fontId="39" fillId="28" borderId="49" xfId="0" applyFont="1" applyFill="1" applyBorder="1" applyAlignment="1">
      <alignment horizontal="center" vertical="center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24" fillId="24" borderId="55" xfId="38" applyFont="1" applyFill="1" applyBorder="1" applyAlignment="1">
      <alignment horizontal="center" vertical="center" wrapText="1"/>
    </xf>
    <xf numFmtId="0" fontId="39" fillId="28" borderId="43" xfId="0" applyFont="1" applyFill="1" applyBorder="1" applyAlignment="1">
      <alignment horizontal="center" vertical="center"/>
    </xf>
    <xf numFmtId="0" fontId="39" fillId="28" borderId="42" xfId="0" applyFont="1" applyFill="1" applyBorder="1" applyAlignment="1">
      <alignment horizontal="center" vertical="center"/>
    </xf>
    <xf numFmtId="0" fontId="24" fillId="24" borderId="51" xfId="38" applyFont="1" applyFill="1" applyBorder="1" applyAlignment="1">
      <alignment horizontal="center" vertical="center" wrapText="1"/>
    </xf>
    <xf numFmtId="0" fontId="24" fillId="24" borderId="52" xfId="38" applyFont="1" applyFill="1" applyBorder="1" applyAlignment="1">
      <alignment horizontal="center" vertical="center" wrapText="1"/>
    </xf>
    <xf numFmtId="0" fontId="24" fillId="24" borderId="22" xfId="38" applyFont="1" applyFill="1" applyBorder="1" applyAlignment="1">
      <alignment horizontal="center" vertical="center" wrapText="1"/>
    </xf>
    <xf numFmtId="0" fontId="24" fillId="24" borderId="39" xfId="38" applyFont="1" applyFill="1" applyBorder="1" applyAlignment="1">
      <alignment horizontal="center" vertical="center" wrapText="1"/>
    </xf>
    <xf numFmtId="0" fontId="24" fillId="24" borderId="65" xfId="38" applyFont="1" applyFill="1" applyBorder="1" applyAlignment="1">
      <alignment horizontal="center" vertical="center" wrapText="1"/>
    </xf>
    <xf numFmtId="0" fontId="0" fillId="29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1"/>
    <cellStyle name="Note 2" xfId="39"/>
    <cellStyle name="Output 2" xfId="40"/>
    <cellStyle name="Title 2" xfId="41"/>
    <cellStyle name="Total 2" xfId="42"/>
    <cellStyle name="Vírgula" xfId="44" builtinId="3"/>
    <cellStyle name="Warning Text 2" xfId="43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sei.df.gov.br/sei/controlador.php?acao=procedimento_trabalhar&amp;acao_origem=rel_bloco_protocolo_listar&amp;acao_retorno=rel_bloco_protocolo_listar&amp;id_procedimento=2496716&amp;infra_sistema=100000100&amp;infra_unidade_atual=110003819&amp;infra_hash=903b31647ea614782e59590f8efbdc63a7486b94bb699455c796f392e7eb1013" TargetMode="External"/><Relationship Id="rId2" Type="http://schemas.openxmlformats.org/officeDocument/2006/relationships/hyperlink" Target="https://sei.df.gov.br/sei/controlador.php?acao=procedimento_trabalhar&amp;acao_origem=rel_bloco_protocolo_listar&amp;acao_retorno=rel_bloco_protocolo_listar&amp;id_procedimento=2496716&amp;infra_sistema=100000100&amp;infra_unidade_atual=110003819&amp;infra_hash=903b31647ea614782e59590f8efbdc63a7486b94bb699455c796f392e7eb1013" TargetMode="External"/><Relationship Id="rId1" Type="http://schemas.openxmlformats.org/officeDocument/2006/relationships/hyperlink" Target="https://sei.df.gov.br/sei/controlador.php?acao=procedimento_trabalhar&amp;acao_origem=rel_bloco_protocolo_listar&amp;acao_retorno=rel_bloco_protocolo_listar&amp;id_procedimento=8344853&amp;infra_sistema=100000100&amp;infra_unidade_atual=110003819&amp;infra_hash=fcfc11c32857ac3038c5858ba6983e54f7c1054bda965fe5772b54bf0918def4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>
      <selection activeCell="B29" sqref="B29"/>
    </sheetView>
  </sheetViews>
  <sheetFormatPr defaultRowHeight="15" x14ac:dyDescent="0.25"/>
  <cols>
    <col min="2" max="2" width="55" customWidth="1"/>
    <col min="3" max="3" width="45.7109375" bestFit="1" customWidth="1"/>
    <col min="4" max="4" width="30.85546875" bestFit="1" customWidth="1"/>
  </cols>
  <sheetData>
    <row r="1" spans="2:4" ht="15.75" thickBot="1" x14ac:dyDescent="0.3">
      <c r="B1" s="20"/>
      <c r="C1" s="20"/>
      <c r="D1" s="20"/>
    </row>
    <row r="2" spans="2:4" x14ac:dyDescent="0.25">
      <c r="B2" s="21" t="s">
        <v>35</v>
      </c>
      <c r="C2" s="22" t="s">
        <v>23</v>
      </c>
      <c r="D2" s="23" t="s">
        <v>24</v>
      </c>
    </row>
    <row r="3" spans="2:4" x14ac:dyDescent="0.25">
      <c r="B3" s="264"/>
      <c r="C3" s="24"/>
      <c r="D3" s="25"/>
    </row>
    <row r="4" spans="2:4" x14ac:dyDescent="0.25">
      <c r="B4" s="265"/>
      <c r="C4" s="24"/>
      <c r="D4" s="25"/>
    </row>
    <row r="5" spans="2:4" x14ac:dyDescent="0.25">
      <c r="B5" s="265"/>
      <c r="C5" s="24"/>
      <c r="D5" s="25"/>
    </row>
    <row r="6" spans="2:4" x14ac:dyDescent="0.25">
      <c r="B6" s="265"/>
      <c r="C6" s="24"/>
      <c r="D6" s="25"/>
    </row>
    <row r="7" spans="2:4" x14ac:dyDescent="0.25">
      <c r="B7" s="265"/>
      <c r="C7" s="24"/>
      <c r="D7" s="25"/>
    </row>
    <row r="8" spans="2:4" x14ac:dyDescent="0.25">
      <c r="B8" s="265"/>
      <c r="C8" s="24"/>
      <c r="D8" s="25"/>
    </row>
    <row r="9" spans="2:4" ht="15.75" thickBot="1" x14ac:dyDescent="0.3">
      <c r="B9" s="266"/>
      <c r="C9" s="26"/>
      <c r="D9" s="27"/>
    </row>
    <row r="11" spans="2:4" ht="49.5" customHeight="1" x14ac:dyDescent="0.25">
      <c r="B11" s="269" t="s">
        <v>25</v>
      </c>
      <c r="C11" s="269"/>
      <c r="D11" s="20"/>
    </row>
    <row r="12" spans="2:4" ht="15.75" thickBot="1" x14ac:dyDescent="0.3">
      <c r="B12" s="20"/>
      <c r="C12" s="20"/>
      <c r="D12" s="20"/>
    </row>
    <row r="13" spans="2:4" x14ac:dyDescent="0.25">
      <c r="B13" s="28" t="s">
        <v>26</v>
      </c>
      <c r="C13" s="29" t="s">
        <v>27</v>
      </c>
      <c r="D13" s="30"/>
    </row>
    <row r="14" spans="2:4" x14ac:dyDescent="0.25">
      <c r="B14" s="267" t="s">
        <v>28</v>
      </c>
      <c r="C14" s="25" t="s">
        <v>29</v>
      </c>
      <c r="D14" s="30"/>
    </row>
    <row r="15" spans="2:4" x14ac:dyDescent="0.25">
      <c r="B15" s="267"/>
      <c r="C15" s="25" t="s">
        <v>30</v>
      </c>
      <c r="D15" s="20"/>
    </row>
    <row r="16" spans="2:4" x14ac:dyDescent="0.25">
      <c r="B16" s="267"/>
      <c r="C16" s="25" t="s">
        <v>31</v>
      </c>
      <c r="D16" s="20"/>
    </row>
    <row r="17" spans="2:3" x14ac:dyDescent="0.25">
      <c r="B17" s="267"/>
      <c r="C17" s="25" t="s">
        <v>32</v>
      </c>
    </row>
    <row r="18" spans="2:3" ht="15.75" thickBot="1" x14ac:dyDescent="0.3">
      <c r="B18" s="268"/>
      <c r="C18" s="27" t="s">
        <v>33</v>
      </c>
    </row>
    <row r="20" spans="2:3" ht="54" customHeight="1" x14ac:dyDescent="0.25">
      <c r="B20" s="270" t="s">
        <v>34</v>
      </c>
      <c r="C20" s="270"/>
    </row>
  </sheetData>
  <mergeCells count="4">
    <mergeCell ref="B3:B9"/>
    <mergeCell ref="B14:B18"/>
    <mergeCell ref="B11:C11"/>
    <mergeCell ref="B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A15" sqref="A15"/>
    </sheetView>
  </sheetViews>
  <sheetFormatPr defaultRowHeight="15" x14ac:dyDescent="0.25"/>
  <cols>
    <col min="1" max="1" width="42.28515625" customWidth="1"/>
    <col min="2" max="2" width="35.140625" customWidth="1"/>
    <col min="3" max="3" width="33.42578125" customWidth="1"/>
  </cols>
  <sheetData>
    <row r="1" spans="1:3" ht="15.75" thickBot="1" x14ac:dyDescent="0.3">
      <c r="A1" s="275" t="s">
        <v>1</v>
      </c>
      <c r="B1" s="275"/>
      <c r="C1" s="275"/>
    </row>
    <row r="2" spans="1:3" ht="15.75" x14ac:dyDescent="0.25">
      <c r="A2" s="271" t="s">
        <v>2</v>
      </c>
      <c r="B2" s="272"/>
      <c r="C2" s="273"/>
    </row>
    <row r="3" spans="1:3" ht="15.75" x14ac:dyDescent="0.25">
      <c r="A3" s="7" t="s">
        <v>3</v>
      </c>
      <c r="B3" s="8" t="s">
        <v>4</v>
      </c>
      <c r="C3" s="9" t="s">
        <v>5</v>
      </c>
    </row>
    <row r="4" spans="1:3" ht="15.75" thickBot="1" x14ac:dyDescent="0.3">
      <c r="A4" s="10" t="s">
        <v>6</v>
      </c>
      <c r="B4" s="11"/>
      <c r="C4" s="12"/>
    </row>
    <row r="5" spans="1:3" ht="15.75" thickBot="1" x14ac:dyDescent="0.3">
      <c r="A5" s="274"/>
      <c r="B5" s="274"/>
      <c r="C5" s="274"/>
    </row>
    <row r="6" spans="1:3" ht="15.75" x14ac:dyDescent="0.25">
      <c r="A6" s="271" t="s">
        <v>7</v>
      </c>
      <c r="B6" s="272"/>
      <c r="C6" s="273"/>
    </row>
    <row r="7" spans="1:3" ht="15.75" thickBot="1" x14ac:dyDescent="0.3">
      <c r="A7" s="10" t="s">
        <v>8</v>
      </c>
      <c r="B7" s="276"/>
      <c r="C7" s="277"/>
    </row>
    <row r="8" spans="1:3" ht="15.75" thickBot="1" x14ac:dyDescent="0.3">
      <c r="A8" s="274"/>
      <c r="B8" s="274"/>
      <c r="C8" s="274"/>
    </row>
    <row r="9" spans="1:3" ht="15.75" x14ac:dyDescent="0.25">
      <c r="A9" s="271" t="s">
        <v>9</v>
      </c>
      <c r="B9" s="272"/>
      <c r="C9" s="273"/>
    </row>
    <row r="10" spans="1:3" ht="31.5" x14ac:dyDescent="0.25">
      <c r="A10" s="7" t="s">
        <v>10</v>
      </c>
      <c r="B10" s="8" t="s">
        <v>11</v>
      </c>
      <c r="C10" s="9" t="s">
        <v>12</v>
      </c>
    </row>
    <row r="11" spans="1:3" x14ac:dyDescent="0.25">
      <c r="A11" s="13" t="s">
        <v>13</v>
      </c>
      <c r="B11" s="14">
        <v>0</v>
      </c>
      <c r="C11" s="15">
        <v>0</v>
      </c>
    </row>
    <row r="12" spans="1:3" x14ac:dyDescent="0.25">
      <c r="A12" s="13" t="s">
        <v>14</v>
      </c>
      <c r="B12" s="174">
        <f>'Detalhe Plano de Aquisções'!I89</f>
        <v>19027746.350000005</v>
      </c>
      <c r="C12" s="15">
        <v>0</v>
      </c>
    </row>
    <row r="13" spans="1:3" x14ac:dyDescent="0.25">
      <c r="A13" s="13" t="s">
        <v>15</v>
      </c>
      <c r="B13" s="172">
        <f>'Detalhe Plano de Aquisções'!I134</f>
        <v>7716754.9617647063</v>
      </c>
      <c r="C13" s="15">
        <v>0</v>
      </c>
    </row>
    <row r="14" spans="1:3" x14ac:dyDescent="0.25">
      <c r="A14" s="13" t="s">
        <v>16</v>
      </c>
      <c r="B14" s="14">
        <f>'Detalhe Plano de Aquisções'!I183</f>
        <v>1396941.1764705882</v>
      </c>
      <c r="C14" s="15">
        <v>0</v>
      </c>
    </row>
    <row r="15" spans="1:3" x14ac:dyDescent="0.25">
      <c r="A15" s="13" t="s">
        <v>17</v>
      </c>
      <c r="B15" s="14">
        <v>0</v>
      </c>
      <c r="C15" s="15">
        <v>0</v>
      </c>
    </row>
    <row r="16" spans="1:3" x14ac:dyDescent="0.25">
      <c r="A16" s="13" t="s">
        <v>18</v>
      </c>
      <c r="B16" s="173">
        <f>'Detalhe Plano de Aquisções'!I149+'Detalhe Plano de Aquisções'!I171</f>
        <v>2718060.9558823528</v>
      </c>
      <c r="C16" s="15">
        <v>0</v>
      </c>
    </row>
    <row r="17" spans="1:3" x14ac:dyDescent="0.25">
      <c r="A17" s="16" t="s">
        <v>19</v>
      </c>
      <c r="B17" s="14">
        <v>0</v>
      </c>
      <c r="C17" s="15">
        <v>0</v>
      </c>
    </row>
    <row r="18" spans="1:3" x14ac:dyDescent="0.25">
      <c r="A18" s="13" t="s">
        <v>20</v>
      </c>
      <c r="B18" s="14">
        <v>0</v>
      </c>
      <c r="C18" s="15">
        <v>0</v>
      </c>
    </row>
    <row r="19" spans="1:3" x14ac:dyDescent="0.25">
      <c r="A19" s="16" t="s">
        <v>21</v>
      </c>
      <c r="B19" s="14">
        <v>0</v>
      </c>
      <c r="C19" s="15">
        <v>0</v>
      </c>
    </row>
    <row r="20" spans="1:3" ht="16.5" thickBot="1" x14ac:dyDescent="0.3">
      <c r="A20" s="17" t="s">
        <v>22</v>
      </c>
      <c r="B20" s="18">
        <f>SUM(B11:B19)</f>
        <v>30859503.44411765</v>
      </c>
      <c r="C20" s="19">
        <v>0</v>
      </c>
    </row>
    <row r="21" spans="1:3" ht="15.75" thickBot="1" x14ac:dyDescent="0.3"/>
    <row r="22" spans="1:3" ht="15.75" x14ac:dyDescent="0.25">
      <c r="A22" s="271" t="s">
        <v>36</v>
      </c>
      <c r="B22" s="272"/>
      <c r="C22" s="273"/>
    </row>
    <row r="23" spans="1:3" ht="31.5" x14ac:dyDescent="0.25">
      <c r="A23" s="31" t="s">
        <v>37</v>
      </c>
      <c r="B23" s="32" t="s">
        <v>11</v>
      </c>
      <c r="C23" s="33" t="s">
        <v>12</v>
      </c>
    </row>
    <row r="24" spans="1:3" x14ac:dyDescent="0.25">
      <c r="A24" s="36" t="s">
        <v>38</v>
      </c>
      <c r="B24" s="34">
        <v>0</v>
      </c>
      <c r="C24" s="35">
        <v>0</v>
      </c>
    </row>
    <row r="25" spans="1:3" x14ac:dyDescent="0.25">
      <c r="A25" s="36" t="s">
        <v>39</v>
      </c>
      <c r="B25" s="34">
        <v>0</v>
      </c>
      <c r="C25" s="35">
        <v>0</v>
      </c>
    </row>
    <row r="26" spans="1:3" x14ac:dyDescent="0.25">
      <c r="A26" s="36" t="s">
        <v>39</v>
      </c>
      <c r="B26" s="34">
        <v>0</v>
      </c>
      <c r="C26" s="35">
        <v>0</v>
      </c>
    </row>
    <row r="27" spans="1:3" x14ac:dyDescent="0.25">
      <c r="A27" s="36" t="s">
        <v>40</v>
      </c>
      <c r="B27" s="34">
        <v>0</v>
      </c>
      <c r="C27" s="35">
        <v>0</v>
      </c>
    </row>
    <row r="28" spans="1:3" x14ac:dyDescent="0.25">
      <c r="A28" s="36" t="s">
        <v>41</v>
      </c>
      <c r="B28" s="34">
        <v>0</v>
      </c>
      <c r="C28" s="35">
        <v>0</v>
      </c>
    </row>
    <row r="29" spans="1:3" x14ac:dyDescent="0.25">
      <c r="A29" s="36" t="s">
        <v>42</v>
      </c>
      <c r="B29" s="34">
        <v>0</v>
      </c>
      <c r="C29" s="35">
        <v>0</v>
      </c>
    </row>
    <row r="30" spans="1:3" ht="16.5" thickBot="1" x14ac:dyDescent="0.3">
      <c r="A30" s="37" t="s">
        <v>22</v>
      </c>
      <c r="B30" s="38">
        <v>0</v>
      </c>
      <c r="C30" s="39">
        <v>0</v>
      </c>
    </row>
  </sheetData>
  <mergeCells count="8">
    <mergeCell ref="A22:C22"/>
    <mergeCell ref="A8:C8"/>
    <mergeCell ref="A1:C1"/>
    <mergeCell ref="A9:C9"/>
    <mergeCell ref="A2:C2"/>
    <mergeCell ref="A6:C6"/>
    <mergeCell ref="B7:C7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zoomScale="85" zoomScaleNormal="85" workbookViewId="0">
      <selection activeCell="C50" sqref="C50"/>
    </sheetView>
  </sheetViews>
  <sheetFormatPr defaultRowHeight="15" x14ac:dyDescent="0.25"/>
  <cols>
    <col min="1" max="1" width="20.85546875" bestFit="1" customWidth="1"/>
    <col min="2" max="2" width="68.85546875" customWidth="1"/>
    <col min="3" max="3" width="72" customWidth="1"/>
    <col min="5" max="5" width="14.140625" customWidth="1"/>
    <col min="6" max="6" width="18" customWidth="1"/>
    <col min="7" max="7" width="78.5703125" customWidth="1"/>
  </cols>
  <sheetData>
    <row r="1" spans="1:3" s="6" customFormat="1" x14ac:dyDescent="0.25"/>
    <row r="2" spans="1:3" s="6" customFormat="1" x14ac:dyDescent="0.25"/>
    <row r="3" spans="1:3" s="6" customFormat="1" x14ac:dyDescent="0.25"/>
    <row r="4" spans="1:3" s="6" customFormat="1" ht="67.5" customHeight="1" x14ac:dyDescent="0.25">
      <c r="A4" s="279" t="s">
        <v>94</v>
      </c>
      <c r="B4" s="279"/>
      <c r="C4" s="279"/>
    </row>
    <row r="5" spans="1:3" s="6" customFormat="1" x14ac:dyDescent="0.25"/>
    <row r="6" spans="1:3" s="6" customFormat="1" ht="15.75" thickBot="1" x14ac:dyDescent="0.3"/>
    <row r="7" spans="1:3" ht="15.75" thickBot="1" x14ac:dyDescent="0.3">
      <c r="A7" s="63"/>
      <c r="B7" s="64" t="s">
        <v>87</v>
      </c>
      <c r="C7" s="63"/>
    </row>
    <row r="8" spans="1:3" ht="51" x14ac:dyDescent="0.25">
      <c r="A8" s="52" t="s">
        <v>76</v>
      </c>
      <c r="B8" s="65" t="s">
        <v>122</v>
      </c>
      <c r="C8" s="63"/>
    </row>
    <row r="9" spans="1:3" ht="25.5" x14ac:dyDescent="0.25">
      <c r="A9" s="53" t="s">
        <v>77</v>
      </c>
      <c r="B9" s="66" t="s">
        <v>123</v>
      </c>
      <c r="C9" s="63"/>
    </row>
    <row r="10" spans="1:3" s="6" customFormat="1" x14ac:dyDescent="0.25">
      <c r="A10" s="62"/>
      <c r="B10" s="67"/>
      <c r="C10" s="63"/>
    </row>
    <row r="11" spans="1:3" s="6" customFormat="1" ht="15.75" thickBot="1" x14ac:dyDescent="0.3">
      <c r="A11" s="61"/>
      <c r="B11" s="68"/>
      <c r="C11" s="63"/>
    </row>
    <row r="12" spans="1:3" s="59" customFormat="1" ht="15.75" thickBot="1" x14ac:dyDescent="0.3">
      <c r="A12" s="63"/>
      <c r="B12" s="64" t="s">
        <v>127</v>
      </c>
      <c r="C12" s="69"/>
    </row>
    <row r="13" spans="1:3" x14ac:dyDescent="0.25">
      <c r="A13" s="60" t="s">
        <v>93</v>
      </c>
      <c r="B13" s="70" t="s">
        <v>128</v>
      </c>
      <c r="C13" s="63"/>
    </row>
    <row r="14" spans="1:3" ht="15.75" thickBot="1" x14ac:dyDescent="0.3">
      <c r="A14" s="54" t="s">
        <v>89</v>
      </c>
      <c r="B14" s="71" t="s">
        <v>124</v>
      </c>
      <c r="C14" s="63"/>
    </row>
    <row r="15" spans="1:3" s="6" customFormat="1" x14ac:dyDescent="0.25">
      <c r="A15" s="81" t="s">
        <v>125</v>
      </c>
      <c r="B15" s="68" t="s">
        <v>126</v>
      </c>
      <c r="C15" s="63"/>
    </row>
    <row r="16" spans="1:3" ht="15.75" thickBot="1" x14ac:dyDescent="0.3">
      <c r="A16" s="63"/>
      <c r="B16" s="63"/>
      <c r="C16" s="63"/>
    </row>
    <row r="17" spans="1:3" ht="15.75" thickBot="1" x14ac:dyDescent="0.3">
      <c r="A17" s="63"/>
      <c r="B17" s="64" t="s">
        <v>85</v>
      </c>
      <c r="C17" s="63"/>
    </row>
    <row r="18" spans="1:3" x14ac:dyDescent="0.25">
      <c r="A18" s="283" t="s">
        <v>70</v>
      </c>
      <c r="B18" s="55" t="s">
        <v>45</v>
      </c>
      <c r="C18" s="63"/>
    </row>
    <row r="19" spans="1:3" ht="15.75" customHeight="1" x14ac:dyDescent="0.25">
      <c r="A19" s="284"/>
      <c r="B19" s="56" t="s">
        <v>43</v>
      </c>
      <c r="C19" s="63"/>
    </row>
    <row r="20" spans="1:3" ht="15.75" thickBot="1" x14ac:dyDescent="0.3">
      <c r="A20" s="285"/>
      <c r="B20" s="72" t="s">
        <v>44</v>
      </c>
      <c r="C20" s="63"/>
    </row>
    <row r="21" spans="1:3" ht="15.75" thickBot="1" x14ac:dyDescent="0.3">
      <c r="A21" s="63"/>
      <c r="B21" s="63"/>
      <c r="C21" s="63"/>
    </row>
    <row r="22" spans="1:3" ht="15.75" thickBot="1" x14ac:dyDescent="0.3">
      <c r="A22" s="73"/>
      <c r="B22" s="64" t="s">
        <v>85</v>
      </c>
      <c r="C22" s="63"/>
    </row>
    <row r="23" spans="1:3" x14ac:dyDescent="0.25">
      <c r="A23" s="286" t="s">
        <v>69</v>
      </c>
      <c r="B23" s="55" t="s">
        <v>0</v>
      </c>
      <c r="C23" s="63"/>
    </row>
    <row r="24" spans="1:3" x14ac:dyDescent="0.25">
      <c r="A24" s="287"/>
      <c r="B24" s="56" t="s">
        <v>50</v>
      </c>
      <c r="C24" s="63"/>
    </row>
    <row r="25" spans="1:3" x14ac:dyDescent="0.25">
      <c r="A25" s="287"/>
      <c r="B25" s="56" t="s">
        <v>48</v>
      </c>
      <c r="C25" s="63"/>
    </row>
    <row r="26" spans="1:3" x14ac:dyDescent="0.25">
      <c r="A26" s="287"/>
      <c r="B26" s="56" t="s">
        <v>47</v>
      </c>
      <c r="C26" s="63"/>
    </row>
    <row r="27" spans="1:3" s="6" customFormat="1" x14ac:dyDescent="0.25">
      <c r="A27" s="287"/>
      <c r="B27" s="56" t="s">
        <v>49</v>
      </c>
      <c r="C27" s="63"/>
    </row>
    <row r="28" spans="1:3" s="6" customFormat="1" x14ac:dyDescent="0.25">
      <c r="A28" s="287"/>
      <c r="B28" s="56" t="s">
        <v>117</v>
      </c>
      <c r="C28" s="63"/>
    </row>
    <row r="29" spans="1:3" ht="15" customHeight="1" x14ac:dyDescent="0.25">
      <c r="A29" s="287"/>
      <c r="B29" s="56" t="s">
        <v>74</v>
      </c>
      <c r="C29" s="63"/>
    </row>
    <row r="30" spans="1:3" ht="15.75" thickBot="1" x14ac:dyDescent="0.3">
      <c r="A30" s="288"/>
      <c r="B30" s="57" t="s">
        <v>130</v>
      </c>
      <c r="C30" s="63"/>
    </row>
    <row r="31" spans="1:3" ht="15.75" thickBot="1" x14ac:dyDescent="0.3">
      <c r="A31" s="63"/>
      <c r="B31" s="63"/>
      <c r="C31" s="63"/>
    </row>
    <row r="32" spans="1:3" ht="15.75" thickBot="1" x14ac:dyDescent="0.3">
      <c r="A32" s="63"/>
      <c r="B32" s="64" t="s">
        <v>86</v>
      </c>
      <c r="C32" s="64" t="s">
        <v>85</v>
      </c>
    </row>
    <row r="33" spans="1:3" x14ac:dyDescent="0.25">
      <c r="A33" s="289" t="s">
        <v>71</v>
      </c>
      <c r="B33" s="274" t="s">
        <v>88</v>
      </c>
      <c r="C33" s="58" t="s">
        <v>95</v>
      </c>
    </row>
    <row r="34" spans="1:3" x14ac:dyDescent="0.25">
      <c r="A34" s="290"/>
      <c r="B34" s="274"/>
      <c r="C34" s="47" t="s">
        <v>96</v>
      </c>
    </row>
    <row r="35" spans="1:3" x14ac:dyDescent="0.25">
      <c r="A35" s="290"/>
      <c r="B35" s="274"/>
      <c r="C35" s="47" t="s">
        <v>67</v>
      </c>
    </row>
    <row r="36" spans="1:3" x14ac:dyDescent="0.25">
      <c r="A36" s="290"/>
      <c r="B36" s="274"/>
      <c r="C36" s="47" t="s">
        <v>97</v>
      </c>
    </row>
    <row r="37" spans="1:3" x14ac:dyDescent="0.25">
      <c r="A37" s="290"/>
      <c r="B37" s="274"/>
      <c r="C37" s="47" t="s">
        <v>100</v>
      </c>
    </row>
    <row r="38" spans="1:3" x14ac:dyDescent="0.25">
      <c r="A38" s="290"/>
      <c r="B38" s="274"/>
      <c r="C38" s="47" t="s">
        <v>98</v>
      </c>
    </row>
    <row r="39" spans="1:3" x14ac:dyDescent="0.25">
      <c r="A39" s="290"/>
      <c r="B39" s="292"/>
      <c r="C39" s="47" t="s">
        <v>99</v>
      </c>
    </row>
    <row r="40" spans="1:3" x14ac:dyDescent="0.25">
      <c r="A40" s="290"/>
      <c r="B40" s="280" t="s">
        <v>72</v>
      </c>
      <c r="C40" s="47" t="s">
        <v>101</v>
      </c>
    </row>
    <row r="41" spans="1:3" x14ac:dyDescent="0.25">
      <c r="A41" s="290"/>
      <c r="B41" s="281"/>
      <c r="C41" s="47" t="s">
        <v>102</v>
      </c>
    </row>
    <row r="42" spans="1:3" x14ac:dyDescent="0.25">
      <c r="A42" s="290"/>
      <c r="B42" s="281"/>
      <c r="C42" s="47" t="s">
        <v>103</v>
      </c>
    </row>
    <row r="43" spans="1:3" x14ac:dyDescent="0.25">
      <c r="A43" s="290"/>
      <c r="B43" s="281"/>
      <c r="C43" s="47" t="s">
        <v>97</v>
      </c>
    </row>
    <row r="44" spans="1:3" x14ac:dyDescent="0.25">
      <c r="A44" s="290"/>
      <c r="B44" s="281"/>
      <c r="C44" s="47" t="s">
        <v>100</v>
      </c>
    </row>
    <row r="45" spans="1:3" x14ac:dyDescent="0.25">
      <c r="A45" s="290"/>
      <c r="B45" s="281"/>
      <c r="C45" s="47" t="s">
        <v>131</v>
      </c>
    </row>
    <row r="46" spans="1:3" x14ac:dyDescent="0.25">
      <c r="A46" s="290"/>
      <c r="B46" s="281"/>
      <c r="C46" s="47" t="s">
        <v>132</v>
      </c>
    </row>
    <row r="47" spans="1:3" x14ac:dyDescent="0.25">
      <c r="A47" s="290"/>
      <c r="B47" s="281"/>
      <c r="C47" s="293" t="s">
        <v>51</v>
      </c>
    </row>
    <row r="48" spans="1:3" ht="3.6" customHeight="1" x14ac:dyDescent="0.25">
      <c r="A48" s="290"/>
      <c r="B48" s="281"/>
      <c r="C48" s="294"/>
    </row>
    <row r="49" spans="1:3" hidden="1" x14ac:dyDescent="0.25">
      <c r="A49" s="290"/>
      <c r="B49" s="282"/>
      <c r="C49" s="295"/>
    </row>
    <row r="50" spans="1:3" x14ac:dyDescent="0.25">
      <c r="A50" s="290"/>
      <c r="B50" s="280" t="s">
        <v>73</v>
      </c>
      <c r="C50" s="47" t="s">
        <v>68</v>
      </c>
    </row>
    <row r="51" spans="1:3" x14ac:dyDescent="0.25">
      <c r="A51" s="290"/>
      <c r="B51" s="281"/>
      <c r="C51" s="47" t="s">
        <v>97</v>
      </c>
    </row>
    <row r="52" spans="1:3" x14ac:dyDescent="0.25">
      <c r="A52" s="291"/>
      <c r="B52" s="282"/>
      <c r="C52" s="47" t="s">
        <v>100</v>
      </c>
    </row>
    <row r="53" spans="1:3" s="6" customFormat="1" x14ac:dyDescent="0.25">
      <c r="C53" s="75"/>
    </row>
    <row r="54" spans="1:3" s="6" customFormat="1" ht="15.75" thickBot="1" x14ac:dyDescent="0.3">
      <c r="C54" s="75"/>
    </row>
    <row r="55" spans="1:3" ht="15.75" thickBot="1" x14ac:dyDescent="0.3">
      <c r="B55" s="64" t="s">
        <v>112</v>
      </c>
    </row>
    <row r="56" spans="1:3" x14ac:dyDescent="0.25">
      <c r="A56" s="278" t="s">
        <v>104</v>
      </c>
      <c r="B56" s="58" t="s">
        <v>105</v>
      </c>
    </row>
    <row r="57" spans="1:3" x14ac:dyDescent="0.25">
      <c r="A57" s="278"/>
      <c r="B57" s="47" t="s">
        <v>106</v>
      </c>
    </row>
    <row r="58" spans="1:3" x14ac:dyDescent="0.25">
      <c r="A58" s="278"/>
      <c r="B58" s="47" t="s">
        <v>107</v>
      </c>
    </row>
    <row r="59" spans="1:3" x14ac:dyDescent="0.25">
      <c r="A59" s="278"/>
      <c r="B59" s="47" t="s">
        <v>108</v>
      </c>
    </row>
    <row r="60" spans="1:3" x14ac:dyDescent="0.25">
      <c r="A60" s="278"/>
      <c r="B60" s="47" t="s">
        <v>109</v>
      </c>
    </row>
    <row r="61" spans="1:3" x14ac:dyDescent="0.25">
      <c r="A61" s="278"/>
      <c r="B61" s="47" t="s">
        <v>110</v>
      </c>
    </row>
    <row r="62" spans="1:3" x14ac:dyDescent="0.25">
      <c r="A62" s="278"/>
      <c r="B62" s="47" t="s">
        <v>111</v>
      </c>
    </row>
  </sheetData>
  <mergeCells count="9">
    <mergeCell ref="A56:A62"/>
    <mergeCell ref="A4:C4"/>
    <mergeCell ref="B50:B52"/>
    <mergeCell ref="A18:A20"/>
    <mergeCell ref="A23:A30"/>
    <mergeCell ref="A33:A52"/>
    <mergeCell ref="B33:B39"/>
    <mergeCell ref="B40:B49"/>
    <mergeCell ref="C47:C49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21"/>
  <sheetViews>
    <sheetView tabSelected="1" topLeftCell="A134" zoomScale="80" zoomScaleNormal="80" workbookViewId="0">
      <selection activeCell="M149" sqref="M149"/>
    </sheetView>
  </sheetViews>
  <sheetFormatPr defaultRowHeight="15" x14ac:dyDescent="0.25"/>
  <cols>
    <col min="1" max="1" width="9.140625" style="6"/>
    <col min="2" max="2" width="13.85546875" style="6" customWidth="1"/>
    <col min="3" max="3" width="14.85546875" customWidth="1"/>
    <col min="4" max="4" width="48.42578125" customWidth="1"/>
    <col min="5" max="5" width="41.42578125" customWidth="1"/>
    <col min="6" max="6" width="36.7109375" customWidth="1"/>
    <col min="7" max="7" width="25.140625" customWidth="1"/>
    <col min="8" max="8" width="17.42578125" style="6" customWidth="1"/>
    <col min="9" max="9" width="18.85546875" style="41" customWidth="1"/>
    <col min="10" max="10" width="15.7109375" style="42" customWidth="1"/>
    <col min="11" max="11" width="16.28515625" style="42" customWidth="1"/>
    <col min="12" max="12" width="37.7109375" customWidth="1"/>
    <col min="13" max="13" width="19.5703125" customWidth="1"/>
    <col min="14" max="14" width="15.5703125" customWidth="1"/>
    <col min="15" max="15" width="15" customWidth="1"/>
    <col min="16" max="16" width="22.28515625" customWidth="1"/>
    <col min="17" max="17" width="24" style="6" customWidth="1"/>
    <col min="19" max="20" width="15.28515625" bestFit="1" customWidth="1"/>
  </cols>
  <sheetData>
    <row r="1" spans="2:20" s="6" customFormat="1" x14ac:dyDescent="0.25">
      <c r="C1" s="48"/>
      <c r="I1" s="41"/>
      <c r="J1" s="42"/>
      <c r="K1" s="42"/>
    </row>
    <row r="2" spans="2:20" s="6" customFormat="1" ht="15.75" x14ac:dyDescent="0.25">
      <c r="C2" s="51" t="s">
        <v>80</v>
      </c>
      <c r="I2" s="41"/>
      <c r="J2" s="42"/>
      <c r="K2" s="42"/>
    </row>
    <row r="3" spans="2:20" s="6" customFormat="1" ht="15.75" x14ac:dyDescent="0.25">
      <c r="C3" s="50" t="s">
        <v>133</v>
      </c>
      <c r="I3" s="41"/>
      <c r="J3" s="42"/>
      <c r="K3" s="42"/>
    </row>
    <row r="4" spans="2:20" s="6" customFormat="1" ht="15.75" x14ac:dyDescent="0.25">
      <c r="C4" s="50" t="s">
        <v>134</v>
      </c>
      <c r="I4" s="41"/>
      <c r="J4" s="42"/>
      <c r="K4" s="42"/>
    </row>
    <row r="5" spans="2:20" s="6" customFormat="1" ht="15.75" x14ac:dyDescent="0.25">
      <c r="C5" s="50" t="s">
        <v>274</v>
      </c>
      <c r="I5" s="41"/>
      <c r="J5" s="42"/>
      <c r="K5" s="42"/>
    </row>
    <row r="6" spans="2:20" s="6" customFormat="1" ht="15.75" x14ac:dyDescent="0.25">
      <c r="C6" s="49"/>
      <c r="I6" s="41"/>
      <c r="J6" s="42"/>
      <c r="K6" s="42"/>
    </row>
    <row r="7" spans="2:20" s="6" customFormat="1" ht="15.75" x14ac:dyDescent="0.25">
      <c r="C7" s="50" t="s">
        <v>81</v>
      </c>
      <c r="D7" s="82">
        <v>43404</v>
      </c>
      <c r="I7" s="41"/>
      <c r="J7" s="42"/>
      <c r="K7" s="42"/>
    </row>
    <row r="8" spans="2:20" s="6" customFormat="1" ht="15.75" x14ac:dyDescent="0.25">
      <c r="C8" s="50" t="s">
        <v>82</v>
      </c>
      <c r="D8" s="82" t="s">
        <v>533</v>
      </c>
      <c r="I8" s="41"/>
      <c r="J8" s="42"/>
      <c r="K8" s="42"/>
    </row>
    <row r="9" spans="2:20" s="6" customFormat="1" ht="15.75" x14ac:dyDescent="0.25">
      <c r="C9" s="50" t="s">
        <v>83</v>
      </c>
      <c r="D9" s="83" t="s">
        <v>135</v>
      </c>
      <c r="I9" s="41"/>
      <c r="J9" s="42"/>
      <c r="K9" s="42"/>
    </row>
    <row r="10" spans="2:20" s="6" customFormat="1" x14ac:dyDescent="0.25">
      <c r="C10" s="43"/>
      <c r="D10" s="43"/>
      <c r="E10" s="43"/>
      <c r="F10" s="43"/>
      <c r="H10" s="84" t="s">
        <v>138</v>
      </c>
      <c r="I10" s="85">
        <v>3.4</v>
      </c>
      <c r="J10" s="45"/>
      <c r="K10" s="45"/>
      <c r="L10" s="43"/>
      <c r="M10" s="43"/>
      <c r="N10" s="43"/>
      <c r="O10" s="43"/>
      <c r="P10" s="43"/>
      <c r="Q10" s="43"/>
      <c r="R10" s="1"/>
      <c r="S10" s="1"/>
      <c r="T10" s="1"/>
    </row>
    <row r="11" spans="2:20" ht="15.75" thickBot="1" x14ac:dyDescent="0.3"/>
    <row r="12" spans="2:20" ht="16.5" thickBot="1" x14ac:dyDescent="0.3">
      <c r="B12" s="360" t="s">
        <v>136</v>
      </c>
      <c r="C12" s="308" t="s">
        <v>444</v>
      </c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9"/>
      <c r="R12" s="1"/>
      <c r="S12" s="1"/>
      <c r="T12" s="1"/>
    </row>
    <row r="13" spans="2:20" ht="15" customHeight="1" thickBot="1" x14ac:dyDescent="0.3">
      <c r="B13" s="361"/>
      <c r="C13" s="348" t="s">
        <v>60</v>
      </c>
      <c r="D13" s="298" t="s">
        <v>89</v>
      </c>
      <c r="E13" s="371" t="s">
        <v>46</v>
      </c>
      <c r="F13" s="298" t="s">
        <v>91</v>
      </c>
      <c r="G13" s="298" t="s">
        <v>52</v>
      </c>
      <c r="H13" s="351" t="s">
        <v>53</v>
      </c>
      <c r="I13" s="352"/>
      <c r="J13" s="352"/>
      <c r="K13" s="353"/>
      <c r="L13" s="298" t="s">
        <v>57</v>
      </c>
      <c r="M13" s="298" t="s">
        <v>58</v>
      </c>
      <c r="N13" s="368" t="s">
        <v>90</v>
      </c>
      <c r="O13" s="369"/>
      <c r="P13" s="298" t="s">
        <v>116</v>
      </c>
      <c r="Q13" s="298" t="s">
        <v>69</v>
      </c>
      <c r="R13" s="1"/>
      <c r="S13" s="1"/>
      <c r="T13" s="1"/>
    </row>
    <row r="14" spans="2:20" ht="51.75" customHeight="1" thickBot="1" x14ac:dyDescent="0.3">
      <c r="B14" s="362"/>
      <c r="C14" s="370"/>
      <c r="D14" s="350"/>
      <c r="E14" s="372"/>
      <c r="F14" s="350"/>
      <c r="G14" s="350"/>
      <c r="H14" s="86" t="s">
        <v>139</v>
      </c>
      <c r="I14" s="87" t="s">
        <v>55</v>
      </c>
      <c r="J14" s="90" t="s">
        <v>54</v>
      </c>
      <c r="K14" s="90" t="s">
        <v>56</v>
      </c>
      <c r="L14" s="350"/>
      <c r="M14" s="350"/>
      <c r="N14" s="86" t="s">
        <v>92</v>
      </c>
      <c r="O14" s="86" t="s">
        <v>59</v>
      </c>
      <c r="P14" s="350"/>
      <c r="Q14" s="350"/>
      <c r="R14" s="1"/>
      <c r="S14" s="1"/>
      <c r="T14" s="1"/>
    </row>
    <row r="15" spans="2:20" ht="20.25" customHeight="1" x14ac:dyDescent="0.25">
      <c r="B15" s="373" t="s">
        <v>137</v>
      </c>
      <c r="C15" s="312" t="s">
        <v>140</v>
      </c>
      <c r="D15" s="312" t="s">
        <v>141</v>
      </c>
      <c r="E15" s="155" t="s">
        <v>142</v>
      </c>
      <c r="F15" s="155" t="s">
        <v>100</v>
      </c>
      <c r="G15" s="156" t="s">
        <v>143</v>
      </c>
      <c r="H15" s="157">
        <v>2753600</v>
      </c>
      <c r="I15" s="158">
        <f>H15/I10</f>
        <v>809882.3529411765</v>
      </c>
      <c r="J15" s="159">
        <v>1</v>
      </c>
      <c r="K15" s="159">
        <v>0</v>
      </c>
      <c r="L15" s="312" t="s">
        <v>156</v>
      </c>
      <c r="M15" s="155" t="s">
        <v>45</v>
      </c>
      <c r="N15" s="160">
        <v>42736</v>
      </c>
      <c r="O15" s="160">
        <v>42795</v>
      </c>
      <c r="P15" s="155" t="s">
        <v>342</v>
      </c>
      <c r="Q15" s="226" t="s">
        <v>129</v>
      </c>
      <c r="R15" s="1"/>
      <c r="S15" s="1"/>
      <c r="T15" s="1"/>
    </row>
    <row r="16" spans="2:20" s="6" customFormat="1" ht="20.25" customHeight="1" x14ac:dyDescent="0.25">
      <c r="B16" s="314"/>
      <c r="C16" s="296"/>
      <c r="D16" s="296"/>
      <c r="E16" s="95" t="s">
        <v>466</v>
      </c>
      <c r="F16" s="95" t="s">
        <v>100</v>
      </c>
      <c r="G16" s="149" t="s">
        <v>467</v>
      </c>
      <c r="H16" s="96">
        <v>3667919</v>
      </c>
      <c r="I16" s="161">
        <f>H16/I10</f>
        <v>1078799.705882353</v>
      </c>
      <c r="J16" s="148">
        <v>1</v>
      </c>
      <c r="K16" s="148">
        <v>0</v>
      </c>
      <c r="L16" s="296"/>
      <c r="M16" s="95" t="s">
        <v>45</v>
      </c>
      <c r="N16" s="98">
        <v>43405</v>
      </c>
      <c r="O16" s="98">
        <v>43466</v>
      </c>
      <c r="P16" s="95" t="s">
        <v>342</v>
      </c>
      <c r="Q16" s="150" t="s">
        <v>50</v>
      </c>
      <c r="R16" s="1"/>
      <c r="S16" s="1"/>
      <c r="T16" s="1"/>
    </row>
    <row r="17" spans="2:20" ht="21" customHeight="1" x14ac:dyDescent="0.25">
      <c r="B17" s="314"/>
      <c r="C17" s="296"/>
      <c r="D17" s="296"/>
      <c r="E17" s="95" t="s">
        <v>144</v>
      </c>
      <c r="F17" s="95" t="s">
        <v>100</v>
      </c>
      <c r="G17" s="149" t="s">
        <v>145</v>
      </c>
      <c r="H17" s="96">
        <v>46460.7</v>
      </c>
      <c r="I17" s="161">
        <f>H17/I10</f>
        <v>13664.911764705881</v>
      </c>
      <c r="J17" s="148">
        <v>1</v>
      </c>
      <c r="K17" s="148">
        <v>0</v>
      </c>
      <c r="L17" s="296"/>
      <c r="M17" s="95" t="s">
        <v>45</v>
      </c>
      <c r="N17" s="98">
        <v>42774</v>
      </c>
      <c r="O17" s="98">
        <v>42795</v>
      </c>
      <c r="P17" s="95" t="s">
        <v>157</v>
      </c>
      <c r="Q17" s="150" t="s">
        <v>129</v>
      </c>
      <c r="R17" s="1"/>
      <c r="S17" s="1"/>
      <c r="T17" s="1"/>
    </row>
    <row r="18" spans="2:20" s="6" customFormat="1" ht="21" customHeight="1" x14ac:dyDescent="0.25">
      <c r="B18" s="314"/>
      <c r="C18" s="296"/>
      <c r="D18" s="296"/>
      <c r="E18" s="95" t="s">
        <v>507</v>
      </c>
      <c r="F18" s="95" t="s">
        <v>100</v>
      </c>
      <c r="G18" s="149" t="s">
        <v>508</v>
      </c>
      <c r="H18" s="96">
        <v>307138.08</v>
      </c>
      <c r="I18" s="161">
        <f>H18/I10</f>
        <v>90334.729411764711</v>
      </c>
      <c r="J18" s="148">
        <v>1</v>
      </c>
      <c r="K18" s="148">
        <v>0</v>
      </c>
      <c r="L18" s="296"/>
      <c r="M18" s="95" t="s">
        <v>45</v>
      </c>
      <c r="N18" s="98">
        <v>42856</v>
      </c>
      <c r="O18" s="98">
        <v>43040</v>
      </c>
      <c r="P18" s="95" t="s">
        <v>157</v>
      </c>
      <c r="Q18" s="150" t="s">
        <v>129</v>
      </c>
      <c r="R18" s="1"/>
      <c r="S18" s="1"/>
      <c r="T18" s="1"/>
    </row>
    <row r="19" spans="2:20" ht="16.5" customHeight="1" x14ac:dyDescent="0.25">
      <c r="B19" s="314"/>
      <c r="C19" s="296"/>
      <c r="D19" s="296"/>
      <c r="E19" s="95" t="s">
        <v>146</v>
      </c>
      <c r="F19" s="95" t="s">
        <v>100</v>
      </c>
      <c r="G19" s="149" t="s">
        <v>147</v>
      </c>
      <c r="H19" s="96">
        <v>455295</v>
      </c>
      <c r="I19" s="97">
        <f>H19/I10</f>
        <v>133910.29411764705</v>
      </c>
      <c r="J19" s="148">
        <v>1</v>
      </c>
      <c r="K19" s="148">
        <v>0</v>
      </c>
      <c r="L19" s="296"/>
      <c r="M19" s="95" t="s">
        <v>45</v>
      </c>
      <c r="N19" s="98">
        <v>42719</v>
      </c>
      <c r="O19" s="98">
        <v>42917</v>
      </c>
      <c r="P19" s="95" t="s">
        <v>157</v>
      </c>
      <c r="Q19" s="150" t="s">
        <v>129</v>
      </c>
      <c r="R19" s="1"/>
      <c r="S19" s="1"/>
      <c r="T19" s="1"/>
    </row>
    <row r="20" spans="2:20" s="6" customFormat="1" ht="15.75" customHeight="1" x14ac:dyDescent="0.25">
      <c r="B20" s="314"/>
      <c r="C20" s="296"/>
      <c r="D20" s="296"/>
      <c r="E20" s="95" t="s">
        <v>148</v>
      </c>
      <c r="F20" s="95" t="s">
        <v>100</v>
      </c>
      <c r="G20" s="149" t="s">
        <v>150</v>
      </c>
      <c r="H20" s="96">
        <v>227500</v>
      </c>
      <c r="I20" s="97">
        <f>H20/I10</f>
        <v>66911.76470588235</v>
      </c>
      <c r="J20" s="148">
        <v>1</v>
      </c>
      <c r="K20" s="148">
        <v>0</v>
      </c>
      <c r="L20" s="296"/>
      <c r="M20" s="95" t="s">
        <v>45</v>
      </c>
      <c r="N20" s="98">
        <v>42884</v>
      </c>
      <c r="O20" s="98">
        <v>42917</v>
      </c>
      <c r="P20" s="95" t="s">
        <v>157</v>
      </c>
      <c r="Q20" s="150" t="s">
        <v>129</v>
      </c>
      <c r="R20" s="1"/>
      <c r="S20" s="1"/>
      <c r="T20" s="1"/>
    </row>
    <row r="21" spans="2:20" s="6" customFormat="1" ht="15" customHeight="1" x14ac:dyDescent="0.25">
      <c r="B21" s="314"/>
      <c r="C21" s="296"/>
      <c r="D21" s="296"/>
      <c r="E21" s="95" t="s">
        <v>152</v>
      </c>
      <c r="F21" s="95" t="s">
        <v>100</v>
      </c>
      <c r="G21" s="149" t="s">
        <v>153</v>
      </c>
      <c r="H21" s="96">
        <v>16000</v>
      </c>
      <c r="I21" s="97">
        <f>H21/I10</f>
        <v>4705.8823529411766</v>
      </c>
      <c r="J21" s="148">
        <v>1</v>
      </c>
      <c r="K21" s="148">
        <v>0</v>
      </c>
      <c r="L21" s="296"/>
      <c r="M21" s="95" t="s">
        <v>45</v>
      </c>
      <c r="N21" s="98">
        <v>42719</v>
      </c>
      <c r="O21" s="98">
        <v>42917</v>
      </c>
      <c r="P21" s="95" t="s">
        <v>157</v>
      </c>
      <c r="Q21" s="150" t="s">
        <v>129</v>
      </c>
      <c r="R21" s="1"/>
      <c r="S21" s="1"/>
      <c r="T21" s="1"/>
    </row>
    <row r="22" spans="2:20" s="6" customFormat="1" ht="16.5" customHeight="1" x14ac:dyDescent="0.25">
      <c r="B22" s="314"/>
      <c r="C22" s="296"/>
      <c r="D22" s="296"/>
      <c r="E22" s="95" t="s">
        <v>149</v>
      </c>
      <c r="F22" s="95" t="s">
        <v>100</v>
      </c>
      <c r="G22" s="149" t="s">
        <v>151</v>
      </c>
      <c r="H22" s="96">
        <v>513918</v>
      </c>
      <c r="I22" s="97">
        <f>H22/I10</f>
        <v>151152.35294117648</v>
      </c>
      <c r="J22" s="148">
        <v>1</v>
      </c>
      <c r="K22" s="148">
        <v>0</v>
      </c>
      <c r="L22" s="296"/>
      <c r="M22" s="95" t="s">
        <v>45</v>
      </c>
      <c r="N22" s="98">
        <v>42719</v>
      </c>
      <c r="O22" s="98">
        <v>42917</v>
      </c>
      <c r="P22" s="95" t="s">
        <v>157</v>
      </c>
      <c r="Q22" s="150" t="s">
        <v>129</v>
      </c>
      <c r="R22" s="1"/>
      <c r="S22" s="1"/>
      <c r="T22" s="1"/>
    </row>
    <row r="23" spans="2:20" s="6" customFormat="1" ht="16.5" customHeight="1" x14ac:dyDescent="0.25">
      <c r="B23" s="314"/>
      <c r="C23" s="296"/>
      <c r="D23" s="296"/>
      <c r="E23" s="95" t="s">
        <v>154</v>
      </c>
      <c r="F23" s="95" t="s">
        <v>100</v>
      </c>
      <c r="G23" s="149" t="s">
        <v>155</v>
      </c>
      <c r="H23" s="96">
        <v>562898</v>
      </c>
      <c r="I23" s="97">
        <f>H23/I10</f>
        <v>165558.23529411765</v>
      </c>
      <c r="J23" s="148">
        <v>1</v>
      </c>
      <c r="K23" s="148">
        <v>0</v>
      </c>
      <c r="L23" s="296"/>
      <c r="M23" s="95" t="s">
        <v>45</v>
      </c>
      <c r="N23" s="98">
        <v>42719</v>
      </c>
      <c r="O23" s="98">
        <v>42948</v>
      </c>
      <c r="P23" s="95" t="s">
        <v>157</v>
      </c>
      <c r="Q23" s="150" t="s">
        <v>129</v>
      </c>
      <c r="R23" s="1"/>
      <c r="S23" s="151"/>
      <c r="T23" s="151"/>
    </row>
    <row r="24" spans="2:20" s="6" customFormat="1" ht="16.5" hidden="1" customHeight="1" thickBot="1" x14ac:dyDescent="0.25">
      <c r="B24" s="227" t="s">
        <v>158</v>
      </c>
      <c r="C24" s="99" t="s">
        <v>140</v>
      </c>
      <c r="D24" s="99" t="s">
        <v>141</v>
      </c>
      <c r="E24" s="99" t="s">
        <v>413</v>
      </c>
      <c r="F24" s="99" t="s">
        <v>100</v>
      </c>
      <c r="G24" s="162"/>
      <c r="H24" s="103">
        <v>0</v>
      </c>
      <c r="I24" s="110">
        <f>H24/I10</f>
        <v>0</v>
      </c>
      <c r="J24" s="147"/>
      <c r="K24" s="147"/>
      <c r="L24" s="99" t="s">
        <v>414</v>
      </c>
      <c r="M24" s="99" t="s">
        <v>45</v>
      </c>
      <c r="N24" s="163"/>
      <c r="O24" s="163"/>
      <c r="P24" s="99" t="s">
        <v>157</v>
      </c>
      <c r="Q24" s="164" t="s">
        <v>74</v>
      </c>
      <c r="R24" s="1"/>
      <c r="S24" s="151"/>
      <c r="T24" s="1"/>
    </row>
    <row r="25" spans="2:20" x14ac:dyDescent="0.25">
      <c r="B25" s="314" t="s">
        <v>162</v>
      </c>
      <c r="C25" s="359" t="s">
        <v>140</v>
      </c>
      <c r="D25" s="296" t="s">
        <v>141</v>
      </c>
      <c r="E25" s="95" t="s">
        <v>412</v>
      </c>
      <c r="F25" s="95" t="s">
        <v>100</v>
      </c>
      <c r="G25" s="149" t="s">
        <v>160</v>
      </c>
      <c r="H25" s="96">
        <v>530000</v>
      </c>
      <c r="I25" s="97">
        <f>H25/I10</f>
        <v>155882.35294117648</v>
      </c>
      <c r="J25" s="148">
        <v>1</v>
      </c>
      <c r="K25" s="148">
        <v>0</v>
      </c>
      <c r="L25" s="296" t="s">
        <v>159</v>
      </c>
      <c r="M25" s="95" t="s">
        <v>45</v>
      </c>
      <c r="N25" s="98">
        <v>42872</v>
      </c>
      <c r="O25" s="98">
        <v>42887</v>
      </c>
      <c r="P25" s="95" t="s">
        <v>157</v>
      </c>
      <c r="Q25" s="150" t="s">
        <v>129</v>
      </c>
      <c r="R25" s="1"/>
      <c r="S25" s="1"/>
      <c r="T25" s="1"/>
    </row>
    <row r="26" spans="2:20" s="6" customFormat="1" ht="15" customHeight="1" x14ac:dyDescent="0.25">
      <c r="B26" s="314"/>
      <c r="C26" s="359" t="s">
        <v>140</v>
      </c>
      <c r="D26" s="296"/>
      <c r="E26" s="95" t="s">
        <v>411</v>
      </c>
      <c r="F26" s="95" t="s">
        <v>100</v>
      </c>
      <c r="G26" s="149" t="s">
        <v>161</v>
      </c>
      <c r="H26" s="96">
        <v>1326000</v>
      </c>
      <c r="I26" s="97">
        <f>H26/I10</f>
        <v>390000</v>
      </c>
      <c r="J26" s="148">
        <v>1</v>
      </c>
      <c r="K26" s="148">
        <v>0</v>
      </c>
      <c r="L26" s="296"/>
      <c r="M26" s="95" t="s">
        <v>45</v>
      </c>
      <c r="N26" s="98">
        <v>42983</v>
      </c>
      <c r="O26" s="98">
        <v>42979</v>
      </c>
      <c r="P26" s="95" t="s">
        <v>157</v>
      </c>
      <c r="Q26" s="150" t="s">
        <v>129</v>
      </c>
      <c r="R26" s="1"/>
      <c r="S26" s="1"/>
      <c r="T26" s="1"/>
    </row>
    <row r="27" spans="2:20" s="6" customFormat="1" hidden="1" x14ac:dyDescent="0.25">
      <c r="B27" s="227" t="s">
        <v>166</v>
      </c>
      <c r="C27" s="224" t="s">
        <v>321</v>
      </c>
      <c r="D27" s="224" t="s">
        <v>416</v>
      </c>
      <c r="E27" s="224" t="s">
        <v>417</v>
      </c>
      <c r="F27" s="224" t="s">
        <v>100</v>
      </c>
      <c r="G27" s="224"/>
      <c r="H27" s="224"/>
      <c r="I27" s="224"/>
      <c r="J27" s="224"/>
      <c r="K27" s="224"/>
      <c r="L27" s="224" t="s">
        <v>418</v>
      </c>
      <c r="M27" s="224"/>
      <c r="N27" s="224"/>
      <c r="O27" s="224"/>
      <c r="P27" s="224"/>
      <c r="Q27" s="228"/>
      <c r="R27" s="1"/>
      <c r="S27" s="1"/>
      <c r="T27" s="1"/>
    </row>
    <row r="28" spans="2:20" s="6" customFormat="1" ht="37.5" customHeight="1" x14ac:dyDescent="0.25">
      <c r="B28" s="146" t="s">
        <v>170</v>
      </c>
      <c r="C28" s="95" t="s">
        <v>140</v>
      </c>
      <c r="D28" s="95" t="s">
        <v>163</v>
      </c>
      <c r="E28" s="95" t="s">
        <v>164</v>
      </c>
      <c r="F28" s="95" t="s">
        <v>100</v>
      </c>
      <c r="G28" s="149" t="s">
        <v>230</v>
      </c>
      <c r="H28" s="96">
        <v>131792</v>
      </c>
      <c r="I28" s="165">
        <f>H28/I10</f>
        <v>38762.352941176468</v>
      </c>
      <c r="J28" s="148">
        <v>1</v>
      </c>
      <c r="K28" s="148">
        <v>0</v>
      </c>
      <c r="L28" s="95" t="s">
        <v>165</v>
      </c>
      <c r="M28" s="95" t="s">
        <v>45</v>
      </c>
      <c r="N28" s="98">
        <v>42887</v>
      </c>
      <c r="O28" s="98">
        <v>42948</v>
      </c>
      <c r="P28" s="95" t="s">
        <v>157</v>
      </c>
      <c r="Q28" s="150" t="s">
        <v>129</v>
      </c>
      <c r="R28" s="1"/>
      <c r="S28" s="1"/>
      <c r="T28" s="1"/>
    </row>
    <row r="29" spans="2:20" s="6" customFormat="1" x14ac:dyDescent="0.25">
      <c r="B29" s="314" t="s">
        <v>175</v>
      </c>
      <c r="C29" s="296" t="s">
        <v>140</v>
      </c>
      <c r="D29" s="296" t="s">
        <v>168</v>
      </c>
      <c r="E29" s="296" t="s">
        <v>415</v>
      </c>
      <c r="F29" s="296" t="s">
        <v>100</v>
      </c>
      <c r="G29" s="149" t="s">
        <v>169</v>
      </c>
      <c r="H29" s="96">
        <v>336515</v>
      </c>
      <c r="I29" s="97">
        <f>H29/I10</f>
        <v>98975</v>
      </c>
      <c r="J29" s="148">
        <v>1</v>
      </c>
      <c r="K29" s="148">
        <v>0</v>
      </c>
      <c r="L29" s="296" t="s">
        <v>167</v>
      </c>
      <c r="M29" s="95" t="s">
        <v>45</v>
      </c>
      <c r="N29" s="98">
        <v>42948</v>
      </c>
      <c r="O29" s="98">
        <v>43070</v>
      </c>
      <c r="P29" s="95" t="s">
        <v>157</v>
      </c>
      <c r="Q29" s="150" t="s">
        <v>74</v>
      </c>
      <c r="R29" s="1"/>
      <c r="S29" s="1"/>
      <c r="T29" s="1"/>
    </row>
    <row r="30" spans="2:20" s="176" customFormat="1" x14ac:dyDescent="0.25">
      <c r="B30" s="314"/>
      <c r="C30" s="296"/>
      <c r="D30" s="296"/>
      <c r="E30" s="296"/>
      <c r="F30" s="296"/>
      <c r="G30" s="149" t="s">
        <v>506</v>
      </c>
      <c r="H30" s="96">
        <v>122800</v>
      </c>
      <c r="I30" s="97">
        <f>H30/I10</f>
        <v>36117.647058823532</v>
      </c>
      <c r="J30" s="148">
        <v>1</v>
      </c>
      <c r="K30" s="148">
        <v>0</v>
      </c>
      <c r="L30" s="296"/>
      <c r="M30" s="95" t="s">
        <v>45</v>
      </c>
      <c r="N30" s="98">
        <v>43344</v>
      </c>
      <c r="O30" s="98">
        <v>43374</v>
      </c>
      <c r="P30" s="95" t="s">
        <v>157</v>
      </c>
      <c r="Q30" s="150" t="s">
        <v>74</v>
      </c>
      <c r="R30" s="175"/>
      <c r="S30" s="175"/>
      <c r="T30" s="175"/>
    </row>
    <row r="31" spans="2:20" s="6" customFormat="1" hidden="1" x14ac:dyDescent="0.25">
      <c r="B31" s="227" t="s">
        <v>179</v>
      </c>
      <c r="C31" s="224" t="s">
        <v>140</v>
      </c>
      <c r="D31" s="224" t="s">
        <v>168</v>
      </c>
      <c r="E31" s="224" t="s">
        <v>241</v>
      </c>
      <c r="F31" s="224" t="s">
        <v>100</v>
      </c>
      <c r="G31" s="224"/>
      <c r="H31" s="224">
        <v>0</v>
      </c>
      <c r="I31" s="224"/>
      <c r="J31" s="224"/>
      <c r="K31" s="224"/>
      <c r="L31" s="224" t="s">
        <v>200</v>
      </c>
      <c r="M31" s="224" t="s">
        <v>45</v>
      </c>
      <c r="N31" s="224"/>
      <c r="O31" s="224"/>
      <c r="P31" s="224"/>
      <c r="Q31" s="228" t="s">
        <v>0</v>
      </c>
      <c r="R31" s="1"/>
      <c r="S31" s="1"/>
      <c r="T31" s="1"/>
    </row>
    <row r="32" spans="2:20" s="6" customFormat="1" hidden="1" x14ac:dyDescent="0.25">
      <c r="B32" s="227" t="s">
        <v>182</v>
      </c>
      <c r="C32" s="224" t="s">
        <v>140</v>
      </c>
      <c r="D32" s="224" t="s">
        <v>171</v>
      </c>
      <c r="E32" s="224" t="s">
        <v>419</v>
      </c>
      <c r="F32" s="224" t="s">
        <v>100</v>
      </c>
      <c r="G32" s="149"/>
      <c r="H32" s="96"/>
      <c r="I32" s="97"/>
      <c r="J32" s="148"/>
      <c r="K32" s="148"/>
      <c r="L32" s="95"/>
      <c r="M32" s="95"/>
      <c r="N32" s="98"/>
      <c r="O32" s="98"/>
      <c r="P32" s="95"/>
      <c r="Q32" s="150"/>
      <c r="R32" s="1"/>
      <c r="S32" s="1"/>
      <c r="T32" s="1"/>
    </row>
    <row r="33" spans="2:20" s="6" customFormat="1" x14ac:dyDescent="0.25">
      <c r="B33" s="229" t="s">
        <v>186</v>
      </c>
      <c r="C33" s="95" t="s">
        <v>140</v>
      </c>
      <c r="D33" s="95" t="s">
        <v>171</v>
      </c>
      <c r="E33" s="95" t="s">
        <v>172</v>
      </c>
      <c r="F33" s="95" t="s">
        <v>100</v>
      </c>
      <c r="G33" s="149" t="s">
        <v>173</v>
      </c>
      <c r="H33" s="96">
        <v>417080.68</v>
      </c>
      <c r="I33" s="97">
        <f>H33/I10</f>
        <v>122670.78823529412</v>
      </c>
      <c r="J33" s="148">
        <v>1</v>
      </c>
      <c r="K33" s="148">
        <v>0</v>
      </c>
      <c r="L33" s="95" t="s">
        <v>174</v>
      </c>
      <c r="M33" s="95" t="s">
        <v>45</v>
      </c>
      <c r="N33" s="98">
        <v>42767</v>
      </c>
      <c r="O33" s="98">
        <v>42856</v>
      </c>
      <c r="P33" s="95" t="s">
        <v>157</v>
      </c>
      <c r="Q33" s="150" t="s">
        <v>74</v>
      </c>
      <c r="R33" s="1"/>
      <c r="S33" s="1"/>
      <c r="T33" s="1"/>
    </row>
    <row r="34" spans="2:20" s="6" customFormat="1" hidden="1" x14ac:dyDescent="0.25">
      <c r="B34" s="111" t="s">
        <v>194</v>
      </c>
      <c r="C34" s="207" t="s">
        <v>140</v>
      </c>
      <c r="D34" s="207" t="s">
        <v>171</v>
      </c>
      <c r="E34" s="207" t="s">
        <v>242</v>
      </c>
      <c r="F34" s="207" t="s">
        <v>100</v>
      </c>
      <c r="G34" s="207" t="s">
        <v>282</v>
      </c>
      <c r="H34" s="207"/>
      <c r="I34" s="207">
        <f>H34/I10</f>
        <v>0</v>
      </c>
      <c r="J34" s="207">
        <v>1</v>
      </c>
      <c r="K34" s="207">
        <v>0</v>
      </c>
      <c r="L34" s="207" t="s">
        <v>243</v>
      </c>
      <c r="M34" s="207" t="s">
        <v>45</v>
      </c>
      <c r="N34" s="207"/>
      <c r="O34" s="207"/>
      <c r="P34" s="207" t="s">
        <v>157</v>
      </c>
      <c r="Q34" s="230" t="s">
        <v>74</v>
      </c>
      <c r="R34" s="1"/>
      <c r="S34" s="1"/>
      <c r="T34" s="1"/>
    </row>
    <row r="35" spans="2:20" s="6" customFormat="1" x14ac:dyDescent="0.25">
      <c r="B35" s="195" t="s">
        <v>197</v>
      </c>
      <c r="C35" s="95" t="s">
        <v>212</v>
      </c>
      <c r="D35" s="95" t="s">
        <v>168</v>
      </c>
      <c r="E35" s="95" t="s">
        <v>224</v>
      </c>
      <c r="F35" s="95" t="s">
        <v>100</v>
      </c>
      <c r="G35" s="149" t="s">
        <v>226</v>
      </c>
      <c r="H35" s="96">
        <v>162890</v>
      </c>
      <c r="I35" s="97">
        <f>H35/I10</f>
        <v>47908.823529411769</v>
      </c>
      <c r="J35" s="148">
        <v>1</v>
      </c>
      <c r="K35" s="148">
        <v>0</v>
      </c>
      <c r="L35" s="95" t="s">
        <v>211</v>
      </c>
      <c r="M35" s="95" t="s">
        <v>45</v>
      </c>
      <c r="N35" s="98">
        <v>42948</v>
      </c>
      <c r="O35" s="98">
        <v>42979</v>
      </c>
      <c r="P35" s="95" t="s">
        <v>157</v>
      </c>
      <c r="Q35" s="150" t="s">
        <v>129</v>
      </c>
      <c r="R35" s="1"/>
      <c r="S35" s="1"/>
      <c r="T35" s="1"/>
    </row>
    <row r="36" spans="2:20" s="59" customFormat="1" ht="38.25" hidden="1" x14ac:dyDescent="0.25">
      <c r="B36" s="111" t="s">
        <v>201</v>
      </c>
      <c r="C36" s="99" t="s">
        <v>140</v>
      </c>
      <c r="D36" s="99" t="s">
        <v>171</v>
      </c>
      <c r="E36" s="99" t="s">
        <v>394</v>
      </c>
      <c r="F36" s="99" t="s">
        <v>100</v>
      </c>
      <c r="G36" s="162" t="s">
        <v>177</v>
      </c>
      <c r="H36" s="103">
        <v>0</v>
      </c>
      <c r="I36" s="110">
        <f>H36/I10</f>
        <v>0</v>
      </c>
      <c r="J36" s="147">
        <v>1</v>
      </c>
      <c r="K36" s="147">
        <v>0</v>
      </c>
      <c r="L36" s="99" t="s">
        <v>319</v>
      </c>
      <c r="M36" s="99" t="s">
        <v>45</v>
      </c>
      <c r="N36" s="163">
        <v>42826</v>
      </c>
      <c r="O36" s="163">
        <v>42917</v>
      </c>
      <c r="P36" s="99" t="s">
        <v>157</v>
      </c>
      <c r="Q36" s="164" t="s">
        <v>129</v>
      </c>
      <c r="R36" s="142"/>
      <c r="S36" s="142"/>
      <c r="T36" s="142"/>
    </row>
    <row r="37" spans="2:20" s="176" customFormat="1" x14ac:dyDescent="0.25">
      <c r="B37" s="231" t="s">
        <v>201</v>
      </c>
      <c r="C37" s="204" t="s">
        <v>140</v>
      </c>
      <c r="D37" s="204" t="s">
        <v>171</v>
      </c>
      <c r="E37" s="204" t="s">
        <v>176</v>
      </c>
      <c r="F37" s="204" t="s">
        <v>100</v>
      </c>
      <c r="G37" s="204" t="s">
        <v>178</v>
      </c>
      <c r="H37" s="96">
        <v>955800</v>
      </c>
      <c r="I37" s="97">
        <f>H37/I10</f>
        <v>281117.64705882355</v>
      </c>
      <c r="J37" s="148">
        <v>1</v>
      </c>
      <c r="K37" s="148">
        <v>0</v>
      </c>
      <c r="L37" s="95" t="s">
        <v>233</v>
      </c>
      <c r="M37" s="204" t="s">
        <v>45</v>
      </c>
      <c r="N37" s="205">
        <v>42979</v>
      </c>
      <c r="O37" s="98">
        <v>43070</v>
      </c>
      <c r="P37" s="204" t="s">
        <v>157</v>
      </c>
      <c r="Q37" s="214" t="s">
        <v>129</v>
      </c>
      <c r="R37" s="175"/>
      <c r="S37" s="175"/>
      <c r="T37" s="175"/>
    </row>
    <row r="38" spans="2:20" s="59" customFormat="1" hidden="1" x14ac:dyDescent="0.25">
      <c r="B38" s="111" t="s">
        <v>204</v>
      </c>
      <c r="C38" s="99" t="s">
        <v>140</v>
      </c>
      <c r="D38" s="99" t="s">
        <v>171</v>
      </c>
      <c r="E38" s="99" t="s">
        <v>420</v>
      </c>
      <c r="F38" s="99" t="s">
        <v>100</v>
      </c>
      <c r="G38" s="162"/>
      <c r="H38" s="103">
        <v>0</v>
      </c>
      <c r="I38" s="110">
        <f>H38/I10</f>
        <v>0</v>
      </c>
      <c r="J38" s="147">
        <v>1</v>
      </c>
      <c r="K38" s="147">
        <v>0</v>
      </c>
      <c r="L38" s="99" t="s">
        <v>185</v>
      </c>
      <c r="M38" s="99" t="s">
        <v>45</v>
      </c>
      <c r="N38" s="163"/>
      <c r="O38" s="163"/>
      <c r="P38" s="99" t="s">
        <v>157</v>
      </c>
      <c r="Q38" s="164" t="s">
        <v>129</v>
      </c>
      <c r="R38" s="142"/>
      <c r="S38" s="142"/>
      <c r="T38" s="142"/>
    </row>
    <row r="39" spans="2:20" s="6" customFormat="1" hidden="1" x14ac:dyDescent="0.25">
      <c r="B39" s="111" t="s">
        <v>209</v>
      </c>
      <c r="C39" s="207" t="s">
        <v>140</v>
      </c>
      <c r="D39" s="207" t="s">
        <v>171</v>
      </c>
      <c r="E39" s="207" t="s">
        <v>244</v>
      </c>
      <c r="F39" s="207" t="s">
        <v>100</v>
      </c>
      <c r="G39" s="207"/>
      <c r="H39" s="207">
        <v>0</v>
      </c>
      <c r="I39" s="207">
        <f>H39/I10</f>
        <v>0</v>
      </c>
      <c r="J39" s="207"/>
      <c r="K39" s="207"/>
      <c r="L39" s="207" t="s">
        <v>245</v>
      </c>
      <c r="M39" s="207" t="s">
        <v>45</v>
      </c>
      <c r="N39" s="207"/>
      <c r="O39" s="207"/>
      <c r="P39" s="207" t="s">
        <v>157</v>
      </c>
      <c r="Q39" s="230" t="s">
        <v>129</v>
      </c>
      <c r="R39" s="1"/>
      <c r="S39" s="1"/>
      <c r="T39" s="1"/>
    </row>
    <row r="40" spans="2:20" s="6" customFormat="1" ht="25.5" x14ac:dyDescent="0.25">
      <c r="B40" s="314" t="s">
        <v>214</v>
      </c>
      <c r="C40" s="95" t="s">
        <v>140</v>
      </c>
      <c r="D40" s="95" t="s">
        <v>171</v>
      </c>
      <c r="E40" s="95" t="s">
        <v>181</v>
      </c>
      <c r="F40" s="95" t="s">
        <v>100</v>
      </c>
      <c r="G40" s="149" t="s">
        <v>180</v>
      </c>
      <c r="H40" s="96">
        <v>4922992</v>
      </c>
      <c r="I40" s="97">
        <f>H40/I10</f>
        <v>1447938.8235294118</v>
      </c>
      <c r="J40" s="148">
        <v>1</v>
      </c>
      <c r="K40" s="148">
        <v>0</v>
      </c>
      <c r="L40" s="95" t="s">
        <v>421</v>
      </c>
      <c r="M40" s="95" t="s">
        <v>45</v>
      </c>
      <c r="N40" s="98">
        <v>43070</v>
      </c>
      <c r="O40" s="98">
        <v>43282</v>
      </c>
      <c r="P40" s="95" t="s">
        <v>423</v>
      </c>
      <c r="Q40" s="150" t="s">
        <v>74</v>
      </c>
      <c r="R40" s="1"/>
      <c r="S40" s="1"/>
      <c r="T40" s="1"/>
    </row>
    <row r="41" spans="2:20" s="6" customFormat="1" ht="25.5" x14ac:dyDescent="0.25">
      <c r="B41" s="314"/>
      <c r="C41" s="95" t="s">
        <v>409</v>
      </c>
      <c r="D41" s="95" t="s">
        <v>171</v>
      </c>
      <c r="E41" s="95" t="s">
        <v>181</v>
      </c>
      <c r="F41" s="95" t="s">
        <v>100</v>
      </c>
      <c r="G41" s="149" t="s">
        <v>422</v>
      </c>
      <c r="H41" s="96">
        <v>3719992</v>
      </c>
      <c r="I41" s="97">
        <f>H41/I10</f>
        <v>1094115.294117647</v>
      </c>
      <c r="J41" s="148">
        <v>1</v>
      </c>
      <c r="K41" s="148">
        <v>0</v>
      </c>
      <c r="L41" s="95" t="s">
        <v>203</v>
      </c>
      <c r="M41" s="95" t="s">
        <v>45</v>
      </c>
      <c r="N41" s="98">
        <v>43070</v>
      </c>
      <c r="O41" s="98">
        <v>43252</v>
      </c>
      <c r="P41" s="95" t="s">
        <v>423</v>
      </c>
      <c r="Q41" s="150" t="s">
        <v>74</v>
      </c>
      <c r="R41" s="1"/>
      <c r="S41" s="1"/>
      <c r="T41" s="1"/>
    </row>
    <row r="42" spans="2:20" s="6" customFormat="1" x14ac:dyDescent="0.25">
      <c r="B42" s="195" t="s">
        <v>499</v>
      </c>
      <c r="C42" s="95" t="s">
        <v>140</v>
      </c>
      <c r="D42" s="95" t="s">
        <v>171</v>
      </c>
      <c r="E42" s="95" t="s">
        <v>399</v>
      </c>
      <c r="F42" s="95" t="s">
        <v>100</v>
      </c>
      <c r="G42" s="166" t="s">
        <v>426</v>
      </c>
      <c r="H42" s="96">
        <v>967900</v>
      </c>
      <c r="I42" s="97">
        <f>H42/I10</f>
        <v>284676.4705882353</v>
      </c>
      <c r="J42" s="210">
        <v>1</v>
      </c>
      <c r="K42" s="148">
        <v>0</v>
      </c>
      <c r="L42" s="95" t="s">
        <v>185</v>
      </c>
      <c r="M42" s="95" t="s">
        <v>45</v>
      </c>
      <c r="N42" s="98">
        <v>43070</v>
      </c>
      <c r="O42" s="98">
        <v>43101</v>
      </c>
      <c r="P42" s="95" t="s">
        <v>157</v>
      </c>
      <c r="Q42" s="150" t="s">
        <v>50</v>
      </c>
      <c r="R42" s="1"/>
      <c r="S42" s="1"/>
      <c r="T42" s="1"/>
    </row>
    <row r="43" spans="2:20" s="6" customFormat="1" ht="25.5" hidden="1" x14ac:dyDescent="0.25">
      <c r="B43" s="111" t="s">
        <v>218</v>
      </c>
      <c r="C43" s="99" t="s">
        <v>140</v>
      </c>
      <c r="D43" s="99" t="s">
        <v>183</v>
      </c>
      <c r="E43" s="99" t="s">
        <v>247</v>
      </c>
      <c r="F43" s="99" t="s">
        <v>100</v>
      </c>
      <c r="G43" s="162"/>
      <c r="H43" s="103">
        <v>0</v>
      </c>
      <c r="I43" s="110"/>
      <c r="J43" s="147"/>
      <c r="K43" s="147"/>
      <c r="L43" s="99" t="s">
        <v>248</v>
      </c>
      <c r="M43" s="99" t="s">
        <v>45</v>
      </c>
      <c r="N43" s="99"/>
      <c r="O43" s="163"/>
      <c r="P43" s="99" t="s">
        <v>157</v>
      </c>
      <c r="Q43" s="150" t="s">
        <v>129</v>
      </c>
      <c r="R43" s="104"/>
      <c r="S43" s="1"/>
      <c r="T43" s="1"/>
    </row>
    <row r="44" spans="2:20" s="6" customFormat="1" x14ac:dyDescent="0.25">
      <c r="B44" s="314" t="s">
        <v>221</v>
      </c>
      <c r="C44" s="296" t="s">
        <v>140</v>
      </c>
      <c r="D44" s="296" t="s">
        <v>168</v>
      </c>
      <c r="E44" s="296" t="s">
        <v>184</v>
      </c>
      <c r="F44" s="296" t="s">
        <v>100</v>
      </c>
      <c r="G44" s="166" t="s">
        <v>427</v>
      </c>
      <c r="H44" s="96">
        <v>307400</v>
      </c>
      <c r="I44" s="97">
        <f>H44/I10</f>
        <v>90411.76470588235</v>
      </c>
      <c r="J44" s="148">
        <v>1</v>
      </c>
      <c r="K44" s="148">
        <v>0</v>
      </c>
      <c r="L44" s="296" t="s">
        <v>185</v>
      </c>
      <c r="M44" s="95" t="s">
        <v>45</v>
      </c>
      <c r="N44" s="98">
        <v>42856</v>
      </c>
      <c r="O44" s="98">
        <v>42948</v>
      </c>
      <c r="P44" s="95" t="s">
        <v>157</v>
      </c>
      <c r="Q44" s="150" t="s">
        <v>129</v>
      </c>
      <c r="R44" s="1"/>
      <c r="S44" s="1"/>
      <c r="T44" s="1"/>
    </row>
    <row r="45" spans="2:20" s="6" customFormat="1" x14ac:dyDescent="0.25">
      <c r="B45" s="314"/>
      <c r="C45" s="296"/>
      <c r="D45" s="296"/>
      <c r="E45" s="296"/>
      <c r="F45" s="296"/>
      <c r="G45" s="166" t="s">
        <v>428</v>
      </c>
      <c r="H45" s="96">
        <v>119000</v>
      </c>
      <c r="I45" s="97">
        <f>H45/I10</f>
        <v>35000</v>
      </c>
      <c r="J45" s="148">
        <v>1</v>
      </c>
      <c r="K45" s="148">
        <v>0</v>
      </c>
      <c r="L45" s="296"/>
      <c r="M45" s="95" t="s">
        <v>45</v>
      </c>
      <c r="N45" s="98">
        <v>42856</v>
      </c>
      <c r="O45" s="98">
        <v>42948</v>
      </c>
      <c r="P45" s="95" t="s">
        <v>157</v>
      </c>
      <c r="Q45" s="150" t="s">
        <v>129</v>
      </c>
      <c r="R45" s="1"/>
      <c r="S45" s="1"/>
      <c r="T45" s="1"/>
    </row>
    <row r="46" spans="2:20" s="6" customFormat="1" x14ac:dyDescent="0.25">
      <c r="B46" s="314" t="s">
        <v>222</v>
      </c>
      <c r="C46" s="296" t="s">
        <v>140</v>
      </c>
      <c r="D46" s="296" t="s">
        <v>187</v>
      </c>
      <c r="E46" s="95" t="s">
        <v>188</v>
      </c>
      <c r="F46" s="296" t="s">
        <v>100</v>
      </c>
      <c r="G46" s="149" t="s">
        <v>193</v>
      </c>
      <c r="H46" s="96">
        <v>1414800</v>
      </c>
      <c r="I46" s="97">
        <f>H46/I10</f>
        <v>416117.64705882355</v>
      </c>
      <c r="J46" s="148">
        <v>1</v>
      </c>
      <c r="K46" s="148">
        <v>0</v>
      </c>
      <c r="L46" s="95" t="s">
        <v>421</v>
      </c>
      <c r="M46" s="95" t="s">
        <v>45</v>
      </c>
      <c r="N46" s="98">
        <v>43070</v>
      </c>
      <c r="O46" s="98">
        <v>43132</v>
      </c>
      <c r="P46" s="95" t="s">
        <v>157</v>
      </c>
      <c r="Q46" s="150" t="s">
        <v>129</v>
      </c>
      <c r="R46" s="1"/>
      <c r="S46" s="1"/>
      <c r="T46" s="1"/>
    </row>
    <row r="47" spans="2:20" s="6" customFormat="1" x14ac:dyDescent="0.25">
      <c r="B47" s="314"/>
      <c r="C47" s="296"/>
      <c r="D47" s="296"/>
      <c r="E47" s="95" t="s">
        <v>189</v>
      </c>
      <c r="F47" s="296"/>
      <c r="G47" s="149" t="s">
        <v>192</v>
      </c>
      <c r="H47" s="96">
        <v>117700</v>
      </c>
      <c r="I47" s="97">
        <f>H47/I10</f>
        <v>34617.647058823532</v>
      </c>
      <c r="J47" s="148">
        <v>1</v>
      </c>
      <c r="K47" s="148">
        <v>0</v>
      </c>
      <c r="L47" s="296" t="s">
        <v>174</v>
      </c>
      <c r="M47" s="95" t="s">
        <v>45</v>
      </c>
      <c r="N47" s="98">
        <v>43132</v>
      </c>
      <c r="O47" s="98">
        <v>43221</v>
      </c>
      <c r="P47" s="95" t="s">
        <v>157</v>
      </c>
      <c r="Q47" s="150" t="s">
        <v>129</v>
      </c>
      <c r="R47" s="1"/>
      <c r="S47" s="1"/>
      <c r="T47" s="1"/>
    </row>
    <row r="48" spans="2:20" s="6" customFormat="1" x14ac:dyDescent="0.25">
      <c r="B48" s="314"/>
      <c r="C48" s="296"/>
      <c r="D48" s="296"/>
      <c r="E48" s="95" t="s">
        <v>190</v>
      </c>
      <c r="F48" s="296"/>
      <c r="G48" s="149" t="s">
        <v>191</v>
      </c>
      <c r="H48" s="96">
        <v>118300</v>
      </c>
      <c r="I48" s="97">
        <f>H48/I10</f>
        <v>34794.117647058825</v>
      </c>
      <c r="J48" s="148">
        <v>1</v>
      </c>
      <c r="K48" s="148">
        <v>0</v>
      </c>
      <c r="L48" s="296"/>
      <c r="M48" s="95" t="s">
        <v>45</v>
      </c>
      <c r="N48" s="98">
        <v>43040</v>
      </c>
      <c r="O48" s="98">
        <v>42736</v>
      </c>
      <c r="P48" s="95" t="s">
        <v>157</v>
      </c>
      <c r="Q48" s="150" t="s">
        <v>129</v>
      </c>
      <c r="R48" s="1"/>
      <c r="S48" s="1"/>
      <c r="T48" s="1"/>
    </row>
    <row r="49" spans="2:20" s="6" customFormat="1" x14ac:dyDescent="0.25">
      <c r="B49" s="232" t="s">
        <v>429</v>
      </c>
      <c r="C49" s="95" t="s">
        <v>140</v>
      </c>
      <c r="D49" s="95" t="s">
        <v>168</v>
      </c>
      <c r="E49" s="95" t="s">
        <v>195</v>
      </c>
      <c r="F49" s="95" t="s">
        <v>100</v>
      </c>
      <c r="G49" s="149"/>
      <c r="H49" s="96">
        <v>180000</v>
      </c>
      <c r="I49" s="97">
        <f>H49/I10</f>
        <v>52941.176470588238</v>
      </c>
      <c r="J49" s="148">
        <v>1</v>
      </c>
      <c r="K49" s="148">
        <v>0</v>
      </c>
      <c r="L49" s="95" t="s">
        <v>196</v>
      </c>
      <c r="M49" s="95" t="s">
        <v>45</v>
      </c>
      <c r="N49" s="98">
        <v>43374</v>
      </c>
      <c r="O49" s="98">
        <v>43556</v>
      </c>
      <c r="P49" s="95" t="s">
        <v>157</v>
      </c>
      <c r="Q49" s="150" t="s">
        <v>0</v>
      </c>
      <c r="R49" s="1"/>
      <c r="S49" s="1"/>
      <c r="T49" s="1"/>
    </row>
    <row r="50" spans="2:20" s="6" customFormat="1" ht="18" customHeight="1" x14ac:dyDescent="0.25">
      <c r="B50" s="195" t="s">
        <v>227</v>
      </c>
      <c r="C50" s="95" t="s">
        <v>140</v>
      </c>
      <c r="D50" s="95" t="s">
        <v>168</v>
      </c>
      <c r="E50" s="95" t="s">
        <v>198</v>
      </c>
      <c r="F50" s="95" t="s">
        <v>100</v>
      </c>
      <c r="G50" s="149" t="s">
        <v>199</v>
      </c>
      <c r="H50" s="96">
        <v>339150</v>
      </c>
      <c r="I50" s="97">
        <f>H50/I10</f>
        <v>99750</v>
      </c>
      <c r="J50" s="148">
        <v>1</v>
      </c>
      <c r="K50" s="148">
        <v>0</v>
      </c>
      <c r="L50" s="95" t="s">
        <v>200</v>
      </c>
      <c r="M50" s="95" t="s">
        <v>45</v>
      </c>
      <c r="N50" s="98">
        <v>43040</v>
      </c>
      <c r="O50" s="98">
        <v>43101</v>
      </c>
      <c r="P50" s="95" t="s">
        <v>157</v>
      </c>
      <c r="Q50" s="150" t="s">
        <v>129</v>
      </c>
      <c r="R50" s="1"/>
      <c r="S50" s="1"/>
      <c r="T50" s="1"/>
    </row>
    <row r="51" spans="2:20" s="6" customFormat="1" ht="25.5" hidden="1" x14ac:dyDescent="0.25">
      <c r="B51" s="111" t="s">
        <v>228</v>
      </c>
      <c r="C51" s="99" t="s">
        <v>140</v>
      </c>
      <c r="D51" s="99" t="s">
        <v>168</v>
      </c>
      <c r="E51" s="99" t="s">
        <v>202</v>
      </c>
      <c r="F51" s="99" t="s">
        <v>100</v>
      </c>
      <c r="G51" s="162"/>
      <c r="H51" s="103">
        <v>0</v>
      </c>
      <c r="I51" s="110"/>
      <c r="J51" s="147"/>
      <c r="K51" s="147"/>
      <c r="L51" s="99" t="s">
        <v>203</v>
      </c>
      <c r="M51" s="99" t="s">
        <v>45</v>
      </c>
      <c r="N51" s="99"/>
      <c r="O51" s="163"/>
      <c r="P51" s="99"/>
      <c r="Q51" s="164" t="s">
        <v>47</v>
      </c>
      <c r="R51" s="1"/>
      <c r="S51" s="1"/>
      <c r="T51" s="1"/>
    </row>
    <row r="52" spans="2:20" s="6" customFormat="1" x14ac:dyDescent="0.25">
      <c r="B52" s="314" t="s">
        <v>232</v>
      </c>
      <c r="C52" s="296" t="s">
        <v>140</v>
      </c>
      <c r="D52" s="296" t="s">
        <v>168</v>
      </c>
      <c r="E52" s="95" t="s">
        <v>205</v>
      </c>
      <c r="F52" s="95" t="s">
        <v>100</v>
      </c>
      <c r="G52" s="149" t="s">
        <v>206</v>
      </c>
      <c r="H52" s="96">
        <v>561300</v>
      </c>
      <c r="I52" s="97">
        <f>H52/I10</f>
        <v>165088.23529411765</v>
      </c>
      <c r="J52" s="148">
        <v>1</v>
      </c>
      <c r="K52" s="148">
        <v>0</v>
      </c>
      <c r="L52" s="296" t="s">
        <v>200</v>
      </c>
      <c r="M52" s="95" t="s">
        <v>45</v>
      </c>
      <c r="N52" s="98">
        <v>42856</v>
      </c>
      <c r="O52" s="98">
        <v>42917</v>
      </c>
      <c r="P52" s="95" t="s">
        <v>208</v>
      </c>
      <c r="Q52" s="150" t="s">
        <v>74</v>
      </c>
      <c r="R52" s="1"/>
      <c r="S52" s="1"/>
      <c r="T52" s="1"/>
    </row>
    <row r="53" spans="2:20" s="6" customFormat="1" x14ac:dyDescent="0.25">
      <c r="B53" s="314"/>
      <c r="C53" s="296"/>
      <c r="D53" s="296"/>
      <c r="E53" s="225" t="s">
        <v>515</v>
      </c>
      <c r="F53" s="95" t="s">
        <v>100</v>
      </c>
      <c r="G53" s="149" t="s">
        <v>207</v>
      </c>
      <c r="H53" s="96">
        <v>2710680</v>
      </c>
      <c r="I53" s="97">
        <f>H53/I10</f>
        <v>797258.82352941181</v>
      </c>
      <c r="J53" s="148">
        <v>0.74555899999999997</v>
      </c>
      <c r="K53" s="148">
        <v>0.25444099999999997</v>
      </c>
      <c r="L53" s="296"/>
      <c r="M53" s="95" t="s">
        <v>45</v>
      </c>
      <c r="N53" s="98">
        <v>43344</v>
      </c>
      <c r="O53" s="98">
        <v>43435</v>
      </c>
      <c r="P53" s="95" t="s">
        <v>157</v>
      </c>
      <c r="Q53" s="150" t="s">
        <v>74</v>
      </c>
      <c r="R53" s="1"/>
      <c r="S53" s="1"/>
      <c r="T53" s="1"/>
    </row>
    <row r="54" spans="2:20" s="6" customFormat="1" x14ac:dyDescent="0.25">
      <c r="B54" s="195" t="s">
        <v>234</v>
      </c>
      <c r="C54" s="95" t="s">
        <v>212</v>
      </c>
      <c r="D54" s="95" t="s">
        <v>210</v>
      </c>
      <c r="E54" s="95" t="s">
        <v>213</v>
      </c>
      <c r="F54" s="95" t="s">
        <v>100</v>
      </c>
      <c r="G54" s="149" t="s">
        <v>430</v>
      </c>
      <c r="H54" s="96">
        <v>59364</v>
      </c>
      <c r="I54" s="97">
        <f>H54/I10</f>
        <v>17460</v>
      </c>
      <c r="J54" s="148">
        <v>1</v>
      </c>
      <c r="K54" s="148">
        <v>0</v>
      </c>
      <c r="L54" s="296" t="s">
        <v>211</v>
      </c>
      <c r="M54" s="95" t="s">
        <v>45</v>
      </c>
      <c r="N54" s="98">
        <v>42552</v>
      </c>
      <c r="O54" s="98">
        <v>42887</v>
      </c>
      <c r="P54" s="95" t="s">
        <v>157</v>
      </c>
      <c r="Q54" s="150" t="s">
        <v>129</v>
      </c>
      <c r="R54" s="1"/>
      <c r="S54" s="1"/>
      <c r="T54" s="1"/>
    </row>
    <row r="55" spans="2:20" s="6" customFormat="1" x14ac:dyDescent="0.25">
      <c r="B55" s="195" t="s">
        <v>238</v>
      </c>
      <c r="C55" s="95" t="s">
        <v>212</v>
      </c>
      <c r="D55" s="95" t="s">
        <v>168</v>
      </c>
      <c r="E55" s="95" t="s">
        <v>216</v>
      </c>
      <c r="F55" s="95" t="s">
        <v>100</v>
      </c>
      <c r="G55" s="149" t="s">
        <v>217</v>
      </c>
      <c r="H55" s="96">
        <v>61956</v>
      </c>
      <c r="I55" s="97">
        <f>H55/I10</f>
        <v>18222.352941176472</v>
      </c>
      <c r="J55" s="148">
        <v>1</v>
      </c>
      <c r="K55" s="148">
        <v>0</v>
      </c>
      <c r="L55" s="296"/>
      <c r="M55" s="95" t="s">
        <v>45</v>
      </c>
      <c r="N55" s="98">
        <v>42826</v>
      </c>
      <c r="O55" s="98">
        <v>42917</v>
      </c>
      <c r="P55" s="95" t="s">
        <v>157</v>
      </c>
      <c r="Q55" s="150" t="s">
        <v>129</v>
      </c>
      <c r="R55" s="1"/>
      <c r="S55" s="1"/>
      <c r="T55" s="1"/>
    </row>
    <row r="56" spans="2:20" s="6" customFormat="1" x14ac:dyDescent="0.25">
      <c r="B56" s="195" t="s">
        <v>239</v>
      </c>
      <c r="C56" s="95" t="s">
        <v>212</v>
      </c>
      <c r="D56" s="95" t="s">
        <v>168</v>
      </c>
      <c r="E56" s="95" t="s">
        <v>219</v>
      </c>
      <c r="F56" s="95" t="s">
        <v>100</v>
      </c>
      <c r="G56" s="149" t="s">
        <v>220</v>
      </c>
      <c r="H56" s="96">
        <v>93750.91</v>
      </c>
      <c r="I56" s="97">
        <f>H56/I10</f>
        <v>27573.797058823529</v>
      </c>
      <c r="J56" s="148">
        <v>1</v>
      </c>
      <c r="K56" s="148">
        <v>0</v>
      </c>
      <c r="L56" s="296"/>
      <c r="M56" s="95" t="s">
        <v>45</v>
      </c>
      <c r="N56" s="98">
        <v>42856</v>
      </c>
      <c r="O56" s="98">
        <v>42948</v>
      </c>
      <c r="P56" s="95" t="s">
        <v>157</v>
      </c>
      <c r="Q56" s="150" t="s">
        <v>129</v>
      </c>
      <c r="R56" s="1"/>
      <c r="S56" s="1"/>
      <c r="T56" s="1"/>
    </row>
    <row r="57" spans="2:20" s="6" customFormat="1" x14ac:dyDescent="0.25">
      <c r="B57" s="195" t="s">
        <v>240</v>
      </c>
      <c r="C57" s="95" t="s">
        <v>212</v>
      </c>
      <c r="D57" s="95" t="s">
        <v>168</v>
      </c>
      <c r="E57" s="95" t="s">
        <v>223</v>
      </c>
      <c r="F57" s="95" t="s">
        <v>100</v>
      </c>
      <c r="G57" s="149" t="s">
        <v>225</v>
      </c>
      <c r="H57" s="96">
        <v>191995</v>
      </c>
      <c r="I57" s="97">
        <f>H57/I10</f>
        <v>56469.117647058825</v>
      </c>
      <c r="J57" s="148">
        <v>1</v>
      </c>
      <c r="K57" s="148">
        <v>0</v>
      </c>
      <c r="L57" s="296"/>
      <c r="M57" s="95" t="s">
        <v>45</v>
      </c>
      <c r="N57" s="98">
        <v>42856</v>
      </c>
      <c r="O57" s="98">
        <v>42948</v>
      </c>
      <c r="P57" s="95" t="s">
        <v>157</v>
      </c>
      <c r="Q57" s="150" t="s">
        <v>129</v>
      </c>
      <c r="R57" s="1"/>
      <c r="S57" s="1"/>
      <c r="T57" s="1"/>
    </row>
    <row r="58" spans="2:20" s="6" customFormat="1" ht="17.25" customHeight="1" x14ac:dyDescent="0.25">
      <c r="B58" s="195" t="s">
        <v>431</v>
      </c>
      <c r="C58" s="95" t="s">
        <v>140</v>
      </c>
      <c r="D58" s="95" t="s">
        <v>171</v>
      </c>
      <c r="E58" s="95" t="s">
        <v>236</v>
      </c>
      <c r="F58" s="95" t="s">
        <v>100</v>
      </c>
      <c r="G58" s="149" t="s">
        <v>235</v>
      </c>
      <c r="H58" s="96">
        <v>2108034.16</v>
      </c>
      <c r="I58" s="97">
        <f>H58/I10</f>
        <v>620010.04705882363</v>
      </c>
      <c r="J58" s="148">
        <v>1</v>
      </c>
      <c r="K58" s="148">
        <v>0</v>
      </c>
      <c r="L58" s="95" t="s">
        <v>237</v>
      </c>
      <c r="M58" s="95" t="s">
        <v>45</v>
      </c>
      <c r="N58" s="98">
        <v>43101</v>
      </c>
      <c r="O58" s="98">
        <v>43191</v>
      </c>
      <c r="P58" s="95" t="s">
        <v>157</v>
      </c>
      <c r="Q58" s="150" t="s">
        <v>74</v>
      </c>
      <c r="R58" s="1"/>
      <c r="S58" s="1"/>
      <c r="T58" s="1"/>
    </row>
    <row r="59" spans="2:20" s="6" customFormat="1" x14ac:dyDescent="0.25">
      <c r="B59" s="195" t="s">
        <v>246</v>
      </c>
      <c r="C59" s="95" t="s">
        <v>140</v>
      </c>
      <c r="D59" s="95" t="s">
        <v>168</v>
      </c>
      <c r="E59" s="95" t="s">
        <v>252</v>
      </c>
      <c r="F59" s="95" t="s">
        <v>100</v>
      </c>
      <c r="G59" s="149" t="s">
        <v>253</v>
      </c>
      <c r="H59" s="96">
        <v>31000</v>
      </c>
      <c r="I59" s="97">
        <f>H59/I10</f>
        <v>9117.6470588235297</v>
      </c>
      <c r="J59" s="148">
        <v>1</v>
      </c>
      <c r="K59" s="148">
        <v>0</v>
      </c>
      <c r="L59" s="95" t="s">
        <v>254</v>
      </c>
      <c r="M59" s="95" t="s">
        <v>45</v>
      </c>
      <c r="N59" s="98">
        <v>42856</v>
      </c>
      <c r="O59" s="98">
        <v>42979</v>
      </c>
      <c r="P59" s="95" t="s">
        <v>157</v>
      </c>
      <c r="Q59" s="150" t="s">
        <v>129</v>
      </c>
      <c r="R59" s="1"/>
      <c r="S59" s="1"/>
      <c r="T59" s="1"/>
    </row>
    <row r="60" spans="2:20" s="6" customFormat="1" ht="25.5" x14ac:dyDescent="0.25">
      <c r="B60" s="195" t="s">
        <v>249</v>
      </c>
      <c r="C60" s="95" t="s">
        <v>140</v>
      </c>
      <c r="D60" s="95" t="s">
        <v>168</v>
      </c>
      <c r="E60" s="95" t="s">
        <v>256</v>
      </c>
      <c r="F60" s="95" t="s">
        <v>100</v>
      </c>
      <c r="G60" s="149" t="s">
        <v>260</v>
      </c>
      <c r="H60" s="96">
        <v>444800</v>
      </c>
      <c r="I60" s="97">
        <f>H60/I10</f>
        <v>130823.52941176471</v>
      </c>
      <c r="J60" s="148">
        <v>1</v>
      </c>
      <c r="K60" s="148">
        <v>0</v>
      </c>
      <c r="L60" s="95" t="s">
        <v>257</v>
      </c>
      <c r="M60" s="95" t="s">
        <v>45</v>
      </c>
      <c r="N60" s="98">
        <v>43435</v>
      </c>
      <c r="O60" s="98">
        <v>43525</v>
      </c>
      <c r="P60" s="95" t="s">
        <v>157</v>
      </c>
      <c r="Q60" s="150" t="s">
        <v>50</v>
      </c>
      <c r="R60" s="1"/>
      <c r="S60" s="1"/>
      <c r="T60" s="1"/>
    </row>
    <row r="61" spans="2:20" s="176" customFormat="1" x14ac:dyDescent="0.25">
      <c r="B61" s="195" t="s">
        <v>250</v>
      </c>
      <c r="C61" s="95" t="s">
        <v>140</v>
      </c>
      <c r="D61" s="95" t="s">
        <v>171</v>
      </c>
      <c r="E61" s="95" t="s">
        <v>259</v>
      </c>
      <c r="F61" s="95" t="s">
        <v>100</v>
      </c>
      <c r="G61" s="149" t="s">
        <v>261</v>
      </c>
      <c r="H61" s="96">
        <v>214000</v>
      </c>
      <c r="I61" s="97">
        <f>H61/I10</f>
        <v>62941.176470588238</v>
      </c>
      <c r="J61" s="148">
        <v>1</v>
      </c>
      <c r="K61" s="148">
        <v>0</v>
      </c>
      <c r="L61" s="95" t="s">
        <v>200</v>
      </c>
      <c r="M61" s="95" t="s">
        <v>45</v>
      </c>
      <c r="N61" s="98">
        <v>43191</v>
      </c>
      <c r="O61" s="98">
        <v>43221</v>
      </c>
      <c r="P61" s="95" t="s">
        <v>157</v>
      </c>
      <c r="Q61" s="150" t="s">
        <v>129</v>
      </c>
      <c r="R61" s="175"/>
      <c r="S61" s="175"/>
      <c r="T61" s="175"/>
    </row>
    <row r="62" spans="2:20" s="6" customFormat="1" ht="25.5" customHeight="1" x14ac:dyDescent="0.25">
      <c r="B62" s="314" t="s">
        <v>251</v>
      </c>
      <c r="C62" s="296" t="s">
        <v>140</v>
      </c>
      <c r="D62" s="296" t="s">
        <v>263</v>
      </c>
      <c r="E62" s="296" t="s">
        <v>519</v>
      </c>
      <c r="F62" s="296" t="s">
        <v>100</v>
      </c>
      <c r="G62" s="149" t="s">
        <v>432</v>
      </c>
      <c r="H62" s="96">
        <v>545916</v>
      </c>
      <c r="I62" s="97">
        <f>H62/I10</f>
        <v>160563.5294117647</v>
      </c>
      <c r="J62" s="148">
        <v>1</v>
      </c>
      <c r="K62" s="148">
        <v>0</v>
      </c>
      <c r="L62" s="296" t="s">
        <v>200</v>
      </c>
      <c r="M62" s="95" t="s">
        <v>45</v>
      </c>
      <c r="N62" s="98">
        <v>42948</v>
      </c>
      <c r="O62" s="98">
        <v>43040</v>
      </c>
      <c r="P62" s="95" t="s">
        <v>157</v>
      </c>
      <c r="Q62" s="150" t="s">
        <v>129</v>
      </c>
      <c r="R62" s="1"/>
      <c r="S62" s="1"/>
      <c r="T62" s="1"/>
    </row>
    <row r="63" spans="2:20" s="6" customFormat="1" x14ac:dyDescent="0.25">
      <c r="B63" s="314"/>
      <c r="C63" s="296"/>
      <c r="D63" s="296"/>
      <c r="E63" s="296"/>
      <c r="F63" s="296"/>
      <c r="G63" s="95" t="s">
        <v>514</v>
      </c>
      <c r="H63" s="96">
        <v>2524758.85</v>
      </c>
      <c r="I63" s="97">
        <f>H63/I10</f>
        <v>742576.1323529412</v>
      </c>
      <c r="J63" s="148">
        <v>1</v>
      </c>
      <c r="K63" s="148">
        <v>0</v>
      </c>
      <c r="L63" s="296"/>
      <c r="M63" s="95" t="s">
        <v>45</v>
      </c>
      <c r="N63" s="98">
        <v>43405</v>
      </c>
      <c r="O63" s="98">
        <v>43435</v>
      </c>
      <c r="P63" s="95" t="s">
        <v>157</v>
      </c>
      <c r="Q63" s="150" t="s">
        <v>0</v>
      </c>
      <c r="R63" s="1"/>
      <c r="S63" s="1"/>
      <c r="T63" s="1"/>
    </row>
    <row r="64" spans="2:20" s="6" customFormat="1" ht="25.5" x14ac:dyDescent="0.25">
      <c r="B64" s="314"/>
      <c r="C64" s="296"/>
      <c r="D64" s="296"/>
      <c r="E64" s="225" t="s">
        <v>521</v>
      </c>
      <c r="F64" s="296"/>
      <c r="G64" s="149" t="s">
        <v>433</v>
      </c>
      <c r="H64" s="96">
        <v>762760</v>
      </c>
      <c r="I64" s="97">
        <f>H64/I10</f>
        <v>224341.17647058825</v>
      </c>
      <c r="J64" s="148">
        <v>1</v>
      </c>
      <c r="K64" s="148">
        <v>0</v>
      </c>
      <c r="L64" s="296"/>
      <c r="M64" s="95" t="s">
        <v>45</v>
      </c>
      <c r="N64" s="98">
        <v>43132</v>
      </c>
      <c r="O64" s="98">
        <v>43313</v>
      </c>
      <c r="P64" s="95" t="s">
        <v>157</v>
      </c>
      <c r="Q64" s="150" t="s">
        <v>74</v>
      </c>
      <c r="R64" s="1"/>
      <c r="S64" s="1"/>
      <c r="T64" s="1"/>
    </row>
    <row r="65" spans="1:20" s="6" customFormat="1" x14ac:dyDescent="0.25">
      <c r="B65" s="314"/>
      <c r="C65" s="296"/>
      <c r="D65" s="296"/>
      <c r="E65" s="225" t="s">
        <v>520</v>
      </c>
      <c r="F65" s="296"/>
      <c r="G65" s="149" t="s">
        <v>434</v>
      </c>
      <c r="H65" s="96">
        <v>1878166</v>
      </c>
      <c r="I65" s="97">
        <f>H65/I10</f>
        <v>552401.76470588241</v>
      </c>
      <c r="J65" s="148">
        <v>1</v>
      </c>
      <c r="K65" s="148">
        <v>0</v>
      </c>
      <c r="L65" s="296"/>
      <c r="M65" s="95" t="s">
        <v>45</v>
      </c>
      <c r="N65" s="98">
        <v>43132</v>
      </c>
      <c r="O65" s="98">
        <v>43313</v>
      </c>
      <c r="P65" s="95" t="s">
        <v>157</v>
      </c>
      <c r="Q65" s="150" t="s">
        <v>74</v>
      </c>
      <c r="R65" s="1"/>
      <c r="S65" s="1"/>
      <c r="T65" s="1"/>
    </row>
    <row r="66" spans="1:20" s="6" customFormat="1" x14ac:dyDescent="0.25">
      <c r="B66" s="195" t="s">
        <v>255</v>
      </c>
      <c r="C66" s="95" t="s">
        <v>140</v>
      </c>
      <c r="D66" s="95" t="s">
        <v>268</v>
      </c>
      <c r="E66" s="95" t="s">
        <v>269</v>
      </c>
      <c r="F66" s="95" t="s">
        <v>100</v>
      </c>
      <c r="G66" s="149" t="s">
        <v>435</v>
      </c>
      <c r="H66" s="96">
        <v>311998.33</v>
      </c>
      <c r="I66" s="97">
        <f>H66/I10</f>
        <v>91764.214705882361</v>
      </c>
      <c r="J66" s="148">
        <v>1</v>
      </c>
      <c r="K66" s="148">
        <v>0</v>
      </c>
      <c r="L66" s="95" t="s">
        <v>271</v>
      </c>
      <c r="M66" s="95" t="s">
        <v>45</v>
      </c>
      <c r="N66" s="98">
        <v>43160</v>
      </c>
      <c r="O66" s="98">
        <v>43252</v>
      </c>
      <c r="P66" s="95" t="s">
        <v>157</v>
      </c>
      <c r="Q66" s="150" t="s">
        <v>129</v>
      </c>
      <c r="R66" s="1"/>
      <c r="S66" s="1"/>
      <c r="T66" s="1"/>
    </row>
    <row r="67" spans="1:20" s="59" customFormat="1" x14ac:dyDescent="0.25">
      <c r="B67" s="195" t="s">
        <v>258</v>
      </c>
      <c r="C67" s="95" t="s">
        <v>140</v>
      </c>
      <c r="D67" s="95" t="s">
        <v>263</v>
      </c>
      <c r="E67" s="95" t="s">
        <v>270</v>
      </c>
      <c r="F67" s="95" t="s">
        <v>100</v>
      </c>
      <c r="G67" s="149" t="s">
        <v>436</v>
      </c>
      <c r="H67" s="96">
        <v>59600</v>
      </c>
      <c r="I67" s="97">
        <f>H67/I10</f>
        <v>17529.411764705881</v>
      </c>
      <c r="J67" s="148">
        <v>1</v>
      </c>
      <c r="K67" s="148">
        <v>0</v>
      </c>
      <c r="L67" s="95" t="s">
        <v>272</v>
      </c>
      <c r="M67" s="95" t="s">
        <v>45</v>
      </c>
      <c r="N67" s="98">
        <v>43374</v>
      </c>
      <c r="O67" s="98">
        <v>43435</v>
      </c>
      <c r="P67" s="95" t="s">
        <v>157</v>
      </c>
      <c r="Q67" s="150" t="s">
        <v>74</v>
      </c>
      <c r="R67" s="142"/>
      <c r="S67" s="142"/>
      <c r="T67" s="142"/>
    </row>
    <row r="68" spans="1:20" x14ac:dyDescent="0.25">
      <c r="B68" s="314" t="s">
        <v>262</v>
      </c>
      <c r="C68" s="296" t="s">
        <v>140</v>
      </c>
      <c r="D68" s="296" t="s">
        <v>171</v>
      </c>
      <c r="E68" s="95" t="s">
        <v>438</v>
      </c>
      <c r="F68" s="296" t="s">
        <v>100</v>
      </c>
      <c r="G68" s="149" t="s">
        <v>437</v>
      </c>
      <c r="H68" s="96">
        <v>3654909.01</v>
      </c>
      <c r="I68" s="97">
        <f>H68/I10</f>
        <v>1074973.2382352941</v>
      </c>
      <c r="J68" s="148">
        <v>1</v>
      </c>
      <c r="K68" s="148">
        <v>0</v>
      </c>
      <c r="L68" s="296" t="s">
        <v>200</v>
      </c>
      <c r="M68" s="95" t="s">
        <v>45</v>
      </c>
      <c r="N68" s="180">
        <v>43374</v>
      </c>
      <c r="O68" s="98">
        <v>43435</v>
      </c>
      <c r="P68" s="95" t="s">
        <v>157</v>
      </c>
      <c r="Q68" s="150" t="s">
        <v>0</v>
      </c>
      <c r="R68" s="1"/>
      <c r="S68" s="1"/>
      <c r="T68" s="1"/>
    </row>
    <row r="69" spans="1:20" s="6" customFormat="1" x14ac:dyDescent="0.25">
      <c r="B69" s="314"/>
      <c r="C69" s="296"/>
      <c r="D69" s="296"/>
      <c r="E69" s="95" t="s">
        <v>439</v>
      </c>
      <c r="F69" s="296"/>
      <c r="G69" s="149" t="s">
        <v>440</v>
      </c>
      <c r="H69" s="96">
        <v>53746</v>
      </c>
      <c r="I69" s="97">
        <f>H69/I10</f>
        <v>15807.64705882353</v>
      </c>
      <c r="J69" s="148">
        <v>1</v>
      </c>
      <c r="K69" s="148">
        <v>0</v>
      </c>
      <c r="L69" s="296"/>
      <c r="M69" s="95" t="s">
        <v>45</v>
      </c>
      <c r="N69" s="180">
        <v>43221</v>
      </c>
      <c r="O69" s="98">
        <v>43313</v>
      </c>
      <c r="P69" s="95" t="s">
        <v>157</v>
      </c>
      <c r="Q69" s="150" t="s">
        <v>129</v>
      </c>
      <c r="R69" s="1"/>
      <c r="S69" s="1"/>
      <c r="T69" s="1"/>
    </row>
    <row r="70" spans="1:20" s="176" customFormat="1" x14ac:dyDescent="0.25">
      <c r="A70" s="208"/>
      <c r="B70" s="314"/>
      <c r="C70" s="296"/>
      <c r="D70" s="296"/>
      <c r="E70" s="95" t="s">
        <v>397</v>
      </c>
      <c r="F70" s="296"/>
      <c r="G70" s="149" t="s">
        <v>398</v>
      </c>
      <c r="H70" s="96">
        <v>314274.99</v>
      </c>
      <c r="I70" s="97">
        <f>H70/I10</f>
        <v>92433.820588235292</v>
      </c>
      <c r="J70" s="148">
        <v>1</v>
      </c>
      <c r="K70" s="148">
        <v>0</v>
      </c>
      <c r="L70" s="296"/>
      <c r="M70" s="95" t="s">
        <v>45</v>
      </c>
      <c r="N70" s="180">
        <v>43344</v>
      </c>
      <c r="O70" s="180">
        <v>43466</v>
      </c>
      <c r="P70" s="95" t="s">
        <v>157</v>
      </c>
      <c r="Q70" s="150" t="s">
        <v>74</v>
      </c>
      <c r="R70" s="175"/>
      <c r="S70" s="175"/>
      <c r="T70" s="175"/>
    </row>
    <row r="71" spans="1:20" s="6" customFormat="1" ht="25.5" x14ac:dyDescent="0.25">
      <c r="B71" s="195" t="s">
        <v>264</v>
      </c>
      <c r="C71" s="95" t="s">
        <v>140</v>
      </c>
      <c r="D71" s="95" t="s">
        <v>171</v>
      </c>
      <c r="E71" s="95" t="s">
        <v>441</v>
      </c>
      <c r="F71" s="95" t="s">
        <v>100</v>
      </c>
      <c r="G71" s="149"/>
      <c r="H71" s="96">
        <v>1000000</v>
      </c>
      <c r="I71" s="97">
        <f>H71/I10</f>
        <v>294117.64705882355</v>
      </c>
      <c r="J71" s="148">
        <v>1</v>
      </c>
      <c r="K71" s="148">
        <v>0</v>
      </c>
      <c r="L71" s="296"/>
      <c r="M71" s="95" t="s">
        <v>45</v>
      </c>
      <c r="N71" s="180">
        <v>43647</v>
      </c>
      <c r="O71" s="180">
        <v>43739</v>
      </c>
      <c r="P71" s="95" t="s">
        <v>157</v>
      </c>
      <c r="Q71" s="150" t="s">
        <v>0</v>
      </c>
      <c r="R71" s="1"/>
      <c r="S71" s="1"/>
      <c r="T71" s="1"/>
    </row>
    <row r="72" spans="1:20" s="6" customFormat="1" ht="25.5" x14ac:dyDescent="0.25">
      <c r="B72" s="195" t="s">
        <v>265</v>
      </c>
      <c r="C72" s="95" t="s">
        <v>140</v>
      </c>
      <c r="D72" s="95" t="s">
        <v>263</v>
      </c>
      <c r="E72" s="95" t="s">
        <v>525</v>
      </c>
      <c r="F72" s="95" t="s">
        <v>100</v>
      </c>
      <c r="G72" s="149" t="s">
        <v>442</v>
      </c>
      <c r="H72" s="96">
        <v>2427836</v>
      </c>
      <c r="I72" s="97">
        <f>H72/I10</f>
        <v>714069.4117647059</v>
      </c>
      <c r="J72" s="148">
        <v>1</v>
      </c>
      <c r="K72" s="148">
        <v>0</v>
      </c>
      <c r="L72" s="296" t="s">
        <v>185</v>
      </c>
      <c r="M72" s="95" t="s">
        <v>45</v>
      </c>
      <c r="N72" s="180">
        <v>43313</v>
      </c>
      <c r="O72" s="180">
        <v>43525</v>
      </c>
      <c r="P72" s="95" t="s">
        <v>157</v>
      </c>
      <c r="Q72" s="150" t="s">
        <v>50</v>
      </c>
      <c r="R72" s="1"/>
      <c r="S72" s="1"/>
      <c r="T72" s="1"/>
    </row>
    <row r="73" spans="1:20" s="6" customFormat="1" ht="25.5" x14ac:dyDescent="0.25">
      <c r="B73" s="195" t="s">
        <v>266</v>
      </c>
      <c r="C73" s="95" t="s">
        <v>140</v>
      </c>
      <c r="D73" s="95" t="s">
        <v>263</v>
      </c>
      <c r="E73" s="95" t="s">
        <v>453</v>
      </c>
      <c r="F73" s="95" t="s">
        <v>100</v>
      </c>
      <c r="G73" s="149"/>
      <c r="H73" s="96">
        <v>500000</v>
      </c>
      <c r="I73" s="97">
        <f>H73/I10</f>
        <v>147058.82352941178</v>
      </c>
      <c r="J73" s="148">
        <v>1</v>
      </c>
      <c r="K73" s="148">
        <v>0</v>
      </c>
      <c r="L73" s="296"/>
      <c r="M73" s="95" t="s">
        <v>45</v>
      </c>
      <c r="N73" s="180">
        <v>43160</v>
      </c>
      <c r="O73" s="180">
        <v>43770</v>
      </c>
      <c r="P73" s="95" t="s">
        <v>157</v>
      </c>
      <c r="Q73" s="150" t="s">
        <v>0</v>
      </c>
      <c r="R73" s="1"/>
      <c r="S73" s="1"/>
      <c r="T73" s="1"/>
    </row>
    <row r="74" spans="1:20" s="6" customFormat="1" ht="25.5" hidden="1" customHeight="1" x14ac:dyDescent="0.25">
      <c r="B74" s="111" t="s">
        <v>267</v>
      </c>
      <c r="C74" s="99" t="s">
        <v>140</v>
      </c>
      <c r="D74" s="99" t="s">
        <v>263</v>
      </c>
      <c r="E74" s="99" t="s">
        <v>443</v>
      </c>
      <c r="F74" s="99" t="s">
        <v>100</v>
      </c>
      <c r="G74" s="162"/>
      <c r="H74" s="103">
        <v>0</v>
      </c>
      <c r="I74" s="110">
        <f>H74/I10</f>
        <v>0</v>
      </c>
      <c r="J74" s="147">
        <v>1</v>
      </c>
      <c r="K74" s="147">
        <v>0</v>
      </c>
      <c r="L74" s="107" t="s">
        <v>200</v>
      </c>
      <c r="M74" s="99" t="s">
        <v>45</v>
      </c>
      <c r="N74" s="211">
        <v>43709</v>
      </c>
      <c r="O74" s="211">
        <v>43770</v>
      </c>
      <c r="P74" s="99" t="s">
        <v>157</v>
      </c>
      <c r="Q74" s="233" t="s">
        <v>47</v>
      </c>
      <c r="R74" s="1"/>
      <c r="S74" s="1"/>
      <c r="T74" s="1"/>
    </row>
    <row r="75" spans="1:20" s="6" customFormat="1" x14ac:dyDescent="0.25">
      <c r="B75" s="195" t="s">
        <v>445</v>
      </c>
      <c r="C75" s="95" t="s">
        <v>140</v>
      </c>
      <c r="D75" s="95" t="s">
        <v>263</v>
      </c>
      <c r="E75" s="95" t="s">
        <v>446</v>
      </c>
      <c r="F75" s="95" t="s">
        <v>100</v>
      </c>
      <c r="G75" s="149"/>
      <c r="H75" s="96">
        <v>1200000</v>
      </c>
      <c r="I75" s="97">
        <f>H75/I10</f>
        <v>352941.17647058825</v>
      </c>
      <c r="J75" s="148">
        <v>0</v>
      </c>
      <c r="K75" s="148">
        <v>1</v>
      </c>
      <c r="L75" s="225" t="s">
        <v>200</v>
      </c>
      <c r="M75" s="95" t="s">
        <v>45</v>
      </c>
      <c r="N75" s="180">
        <v>43466</v>
      </c>
      <c r="O75" s="180">
        <v>43770</v>
      </c>
      <c r="P75" s="95" t="s">
        <v>157</v>
      </c>
      <c r="Q75" s="150" t="s">
        <v>0</v>
      </c>
      <c r="R75" s="1"/>
      <c r="S75" s="1"/>
      <c r="T75" s="1"/>
    </row>
    <row r="76" spans="1:20" s="6" customFormat="1" x14ac:dyDescent="0.25">
      <c r="B76" s="195" t="s">
        <v>447</v>
      </c>
      <c r="C76" s="95" t="s">
        <v>140</v>
      </c>
      <c r="D76" s="95" t="s">
        <v>263</v>
      </c>
      <c r="E76" s="95" t="s">
        <v>448</v>
      </c>
      <c r="F76" s="95" t="s">
        <v>100</v>
      </c>
      <c r="G76" s="149"/>
      <c r="H76" s="96">
        <v>2000000</v>
      </c>
      <c r="I76" s="97">
        <f>H76/I10</f>
        <v>588235.29411764711</v>
      </c>
      <c r="J76" s="148">
        <v>1</v>
      </c>
      <c r="K76" s="148">
        <v>0</v>
      </c>
      <c r="L76" s="296" t="s">
        <v>185</v>
      </c>
      <c r="M76" s="95" t="s">
        <v>45</v>
      </c>
      <c r="N76" s="180">
        <v>43435</v>
      </c>
      <c r="O76" s="180">
        <v>43586</v>
      </c>
      <c r="P76" s="95" t="s">
        <v>157</v>
      </c>
      <c r="Q76" s="150" t="s">
        <v>0</v>
      </c>
      <c r="R76" s="1"/>
      <c r="S76" s="1"/>
      <c r="T76" s="1"/>
    </row>
    <row r="77" spans="1:20" s="6" customFormat="1" ht="25.5" x14ac:dyDescent="0.25">
      <c r="B77" s="195" t="s">
        <v>449</v>
      </c>
      <c r="C77" s="95" t="s">
        <v>140</v>
      </c>
      <c r="D77" s="95" t="s">
        <v>171</v>
      </c>
      <c r="E77" s="95" t="s">
        <v>450</v>
      </c>
      <c r="F77" s="95" t="s">
        <v>100</v>
      </c>
      <c r="G77" s="149"/>
      <c r="H77" s="96">
        <v>1885800</v>
      </c>
      <c r="I77" s="97">
        <f>H77/I10</f>
        <v>554647.0588235294</v>
      </c>
      <c r="J77" s="148">
        <v>1</v>
      </c>
      <c r="K77" s="148">
        <v>0</v>
      </c>
      <c r="L77" s="296"/>
      <c r="M77" s="95" t="s">
        <v>45</v>
      </c>
      <c r="N77" s="180">
        <v>43374</v>
      </c>
      <c r="O77" s="180">
        <v>43497</v>
      </c>
      <c r="P77" s="95" t="s">
        <v>157</v>
      </c>
      <c r="Q77" s="150" t="s">
        <v>0</v>
      </c>
      <c r="R77" s="1"/>
      <c r="S77" s="1"/>
      <c r="T77" s="1"/>
    </row>
    <row r="78" spans="1:20" s="6" customFormat="1" ht="25.5" x14ac:dyDescent="0.25">
      <c r="B78" s="195" t="s">
        <v>451</v>
      </c>
      <c r="C78" s="95" t="s">
        <v>140</v>
      </c>
      <c r="D78" s="95" t="s">
        <v>263</v>
      </c>
      <c r="E78" s="95" t="s">
        <v>452</v>
      </c>
      <c r="F78" s="95" t="s">
        <v>100</v>
      </c>
      <c r="G78" s="149"/>
      <c r="H78" s="96">
        <v>2000000</v>
      </c>
      <c r="I78" s="97">
        <f>H78/I10</f>
        <v>588235.29411764711</v>
      </c>
      <c r="J78" s="148">
        <v>1</v>
      </c>
      <c r="K78" s="148">
        <v>0</v>
      </c>
      <c r="L78" s="296"/>
      <c r="M78" s="95" t="s">
        <v>45</v>
      </c>
      <c r="N78" s="180">
        <v>43313</v>
      </c>
      <c r="O78" s="180">
        <v>43586</v>
      </c>
      <c r="P78" s="95" t="s">
        <v>157</v>
      </c>
      <c r="Q78" s="150" t="s">
        <v>0</v>
      </c>
      <c r="R78" s="1"/>
      <c r="S78" s="1"/>
      <c r="T78" s="1"/>
    </row>
    <row r="79" spans="1:20" s="6" customFormat="1" x14ac:dyDescent="0.25">
      <c r="B79" s="195" t="s">
        <v>477</v>
      </c>
      <c r="C79" s="95" t="s">
        <v>140</v>
      </c>
      <c r="D79" s="95" t="s">
        <v>171</v>
      </c>
      <c r="E79" s="95" t="s">
        <v>231</v>
      </c>
      <c r="F79" s="95" t="s">
        <v>100</v>
      </c>
      <c r="G79" s="149"/>
      <c r="H79" s="96">
        <v>350000</v>
      </c>
      <c r="I79" s="97">
        <f>H79/I10</f>
        <v>102941.17647058824</v>
      </c>
      <c r="J79" s="148">
        <v>1</v>
      </c>
      <c r="K79" s="148">
        <v>0</v>
      </c>
      <c r="L79" s="296" t="s">
        <v>215</v>
      </c>
      <c r="M79" s="95" t="s">
        <v>45</v>
      </c>
      <c r="N79" s="98">
        <v>43344</v>
      </c>
      <c r="O79" s="98">
        <v>43525</v>
      </c>
      <c r="P79" s="95" t="s">
        <v>157</v>
      </c>
      <c r="Q79" s="150" t="s">
        <v>0</v>
      </c>
      <c r="R79" s="1"/>
      <c r="S79" s="1"/>
      <c r="T79" s="1"/>
    </row>
    <row r="80" spans="1:20" s="6" customFormat="1" x14ac:dyDescent="0.25">
      <c r="B80" s="195" t="s">
        <v>481</v>
      </c>
      <c r="C80" s="95" t="s">
        <v>140</v>
      </c>
      <c r="D80" s="95" t="s">
        <v>482</v>
      </c>
      <c r="E80" s="95" t="s">
        <v>483</v>
      </c>
      <c r="F80" s="95" t="s">
        <v>100</v>
      </c>
      <c r="G80" s="149" t="s">
        <v>526</v>
      </c>
      <c r="H80" s="96">
        <v>1114341.5</v>
      </c>
      <c r="I80" s="97">
        <f>H80/I10</f>
        <v>327747.5</v>
      </c>
      <c r="J80" s="148">
        <v>1</v>
      </c>
      <c r="K80" s="148">
        <v>0</v>
      </c>
      <c r="L80" s="296"/>
      <c r="M80" s="95" t="s">
        <v>45</v>
      </c>
      <c r="N80" s="98">
        <v>43344</v>
      </c>
      <c r="O80" s="98">
        <v>43405</v>
      </c>
      <c r="P80" s="95" t="s">
        <v>157</v>
      </c>
      <c r="Q80" s="150" t="s">
        <v>0</v>
      </c>
      <c r="R80" s="1"/>
      <c r="S80" s="1"/>
      <c r="T80" s="1"/>
    </row>
    <row r="81" spans="2:20" s="59" customFormat="1" x14ac:dyDescent="0.25">
      <c r="B81" s="212" t="s">
        <v>500</v>
      </c>
      <c r="C81" s="198" t="s">
        <v>140</v>
      </c>
      <c r="D81" s="198" t="s">
        <v>171</v>
      </c>
      <c r="E81" s="198" t="s">
        <v>176</v>
      </c>
      <c r="F81" s="198" t="s">
        <v>100</v>
      </c>
      <c r="G81" s="198" t="s">
        <v>177</v>
      </c>
      <c r="H81" s="96">
        <v>1220000</v>
      </c>
      <c r="I81" s="97">
        <f>H81/I10</f>
        <v>358823.5294117647</v>
      </c>
      <c r="J81" s="148">
        <v>1</v>
      </c>
      <c r="K81" s="148">
        <v>0</v>
      </c>
      <c r="L81" s="95" t="s">
        <v>319</v>
      </c>
      <c r="M81" s="198" t="s">
        <v>45</v>
      </c>
      <c r="N81" s="199">
        <v>42856</v>
      </c>
      <c r="O81" s="98">
        <v>42917</v>
      </c>
      <c r="P81" s="198" t="s">
        <v>157</v>
      </c>
      <c r="Q81" s="213" t="s">
        <v>129</v>
      </c>
      <c r="R81" s="142"/>
      <c r="S81" s="142"/>
      <c r="T81" s="142"/>
    </row>
    <row r="82" spans="2:20" s="176" customFormat="1" x14ac:dyDescent="0.25">
      <c r="B82" s="212" t="s">
        <v>509</v>
      </c>
      <c r="C82" s="198" t="s">
        <v>212</v>
      </c>
      <c r="D82" s="198" t="s">
        <v>171</v>
      </c>
      <c r="E82" s="198" t="s">
        <v>510</v>
      </c>
      <c r="F82" s="198" t="s">
        <v>100</v>
      </c>
      <c r="G82" s="198" t="s">
        <v>527</v>
      </c>
      <c r="H82" s="96">
        <v>263243</v>
      </c>
      <c r="I82" s="97">
        <f>H82/I10</f>
        <v>77424.411764705888</v>
      </c>
      <c r="J82" s="148">
        <v>1</v>
      </c>
      <c r="K82" s="148">
        <v>0</v>
      </c>
      <c r="L82" s="95" t="s">
        <v>512</v>
      </c>
      <c r="M82" s="198" t="s">
        <v>45</v>
      </c>
      <c r="N82" s="199">
        <v>43374</v>
      </c>
      <c r="O82" s="98">
        <v>43405</v>
      </c>
      <c r="P82" s="198" t="s">
        <v>157</v>
      </c>
      <c r="Q82" s="213" t="s">
        <v>129</v>
      </c>
      <c r="R82" s="175"/>
      <c r="S82" s="175"/>
      <c r="T82" s="175"/>
    </row>
    <row r="83" spans="2:20" s="176" customFormat="1" x14ac:dyDescent="0.25">
      <c r="B83" s="212" t="s">
        <v>513</v>
      </c>
      <c r="C83" s="198" t="s">
        <v>140</v>
      </c>
      <c r="D83" s="95" t="s">
        <v>263</v>
      </c>
      <c r="E83" s="198" t="s">
        <v>517</v>
      </c>
      <c r="F83" s="198" t="s">
        <v>100</v>
      </c>
      <c r="G83" s="95" t="s">
        <v>518</v>
      </c>
      <c r="H83" s="96">
        <v>863870</v>
      </c>
      <c r="I83" s="97">
        <f>H83/I10</f>
        <v>254079.4117647059</v>
      </c>
      <c r="J83" s="148">
        <v>1</v>
      </c>
      <c r="K83" s="148">
        <v>0</v>
      </c>
      <c r="L83" s="95" t="s">
        <v>200</v>
      </c>
      <c r="M83" s="95" t="s">
        <v>45</v>
      </c>
      <c r="N83" s="98">
        <v>42948</v>
      </c>
      <c r="O83" s="98">
        <v>43040</v>
      </c>
      <c r="P83" s="95" t="s">
        <v>157</v>
      </c>
      <c r="Q83" s="150" t="s">
        <v>74</v>
      </c>
      <c r="R83" s="175"/>
      <c r="S83" s="175"/>
      <c r="T83" s="175"/>
    </row>
    <row r="84" spans="2:20" s="176" customFormat="1" x14ac:dyDescent="0.25">
      <c r="B84" s="212" t="s">
        <v>516</v>
      </c>
      <c r="C84" s="198" t="s">
        <v>140</v>
      </c>
      <c r="D84" s="95" t="s">
        <v>263</v>
      </c>
      <c r="E84" s="198" t="s">
        <v>241</v>
      </c>
      <c r="F84" s="198" t="s">
        <v>100</v>
      </c>
      <c r="G84" s="198"/>
      <c r="H84" s="96">
        <v>1000000</v>
      </c>
      <c r="I84" s="97">
        <f>H84/I10</f>
        <v>294117.64705882355</v>
      </c>
      <c r="J84" s="148">
        <v>1</v>
      </c>
      <c r="K84" s="148">
        <v>0</v>
      </c>
      <c r="L84" s="95" t="s">
        <v>200</v>
      </c>
      <c r="M84" s="198" t="s">
        <v>45</v>
      </c>
      <c r="N84" s="199">
        <v>43374</v>
      </c>
      <c r="O84" s="98">
        <v>43405</v>
      </c>
      <c r="P84" s="198" t="s">
        <v>157</v>
      </c>
      <c r="Q84" s="213" t="s">
        <v>129</v>
      </c>
      <c r="R84" s="175"/>
      <c r="S84" s="175"/>
      <c r="T84" s="175"/>
    </row>
    <row r="85" spans="2:20" s="59" customFormat="1" x14ac:dyDescent="0.25">
      <c r="B85" s="212" t="s">
        <v>522</v>
      </c>
      <c r="C85" s="198" t="s">
        <v>140</v>
      </c>
      <c r="D85" s="95" t="s">
        <v>263</v>
      </c>
      <c r="E85" s="198" t="s">
        <v>530</v>
      </c>
      <c r="F85" s="198" t="s">
        <v>100</v>
      </c>
      <c r="G85" s="198"/>
      <c r="H85" s="96">
        <v>2477897.38</v>
      </c>
      <c r="I85" s="97">
        <f>H85/I10</f>
        <v>728793.34705882357</v>
      </c>
      <c r="J85" s="148">
        <v>1</v>
      </c>
      <c r="K85" s="148">
        <v>0</v>
      </c>
      <c r="L85" s="95" t="s">
        <v>200</v>
      </c>
      <c r="M85" s="204" t="s">
        <v>45</v>
      </c>
      <c r="N85" s="205">
        <v>43374</v>
      </c>
      <c r="O85" s="206">
        <v>43405</v>
      </c>
      <c r="P85" s="204" t="s">
        <v>157</v>
      </c>
      <c r="Q85" s="214" t="s">
        <v>129</v>
      </c>
      <c r="R85" s="142"/>
      <c r="S85" s="142"/>
      <c r="T85" s="142"/>
    </row>
    <row r="86" spans="2:20" s="59" customFormat="1" x14ac:dyDescent="0.25">
      <c r="B86" s="212" t="s">
        <v>523</v>
      </c>
      <c r="C86" s="198" t="s">
        <v>140</v>
      </c>
      <c r="D86" s="95" t="s">
        <v>263</v>
      </c>
      <c r="E86" s="198" t="s">
        <v>524</v>
      </c>
      <c r="F86" s="198" t="s">
        <v>100</v>
      </c>
      <c r="G86" s="198"/>
      <c r="H86" s="96">
        <v>5000000</v>
      </c>
      <c r="I86" s="97">
        <f>H86/I10</f>
        <v>1470588.2352941176</v>
      </c>
      <c r="J86" s="148">
        <v>0</v>
      </c>
      <c r="K86" s="148">
        <v>1</v>
      </c>
      <c r="L86" s="95" t="s">
        <v>200</v>
      </c>
      <c r="M86" s="204" t="s">
        <v>45</v>
      </c>
      <c r="N86" s="205">
        <v>43556</v>
      </c>
      <c r="O86" s="206">
        <v>43647</v>
      </c>
      <c r="P86" s="204" t="s">
        <v>157</v>
      </c>
      <c r="Q86" s="214" t="s">
        <v>0</v>
      </c>
      <c r="R86" s="142"/>
      <c r="S86" s="142"/>
      <c r="T86" s="142"/>
    </row>
    <row r="87" spans="2:20" s="59" customFormat="1" ht="15.75" thickBot="1" x14ac:dyDescent="0.3">
      <c r="B87" s="215" t="s">
        <v>528</v>
      </c>
      <c r="C87" s="216" t="s">
        <v>140</v>
      </c>
      <c r="D87" s="114" t="s">
        <v>263</v>
      </c>
      <c r="E87" s="216" t="s">
        <v>529</v>
      </c>
      <c r="F87" s="216" t="s">
        <v>100</v>
      </c>
      <c r="G87" s="216"/>
      <c r="H87" s="217">
        <v>67500</v>
      </c>
      <c r="I87" s="218">
        <f>H87/I10</f>
        <v>19852.941176470587</v>
      </c>
      <c r="J87" s="219">
        <v>1</v>
      </c>
      <c r="K87" s="219">
        <v>0</v>
      </c>
      <c r="L87" s="114" t="s">
        <v>200</v>
      </c>
      <c r="M87" s="220" t="s">
        <v>45</v>
      </c>
      <c r="N87" s="221">
        <v>43556</v>
      </c>
      <c r="O87" s="222">
        <v>43647</v>
      </c>
      <c r="P87" s="220" t="s">
        <v>157</v>
      </c>
      <c r="Q87" s="223" t="s">
        <v>0</v>
      </c>
      <c r="R87" s="142"/>
      <c r="S87" s="142"/>
      <c r="T87" s="142"/>
    </row>
    <row r="88" spans="2:20" s="59" customFormat="1" x14ac:dyDescent="0.25">
      <c r="B88" s="200"/>
      <c r="C88" s="200"/>
      <c r="D88" s="200"/>
      <c r="E88" s="200"/>
      <c r="F88" s="200"/>
      <c r="G88" s="200"/>
      <c r="H88" s="201"/>
      <c r="I88" s="202"/>
      <c r="J88" s="169"/>
      <c r="K88" s="169"/>
      <c r="L88" s="154"/>
      <c r="M88" s="200"/>
      <c r="N88" s="203"/>
      <c r="O88" s="171"/>
      <c r="P88" s="200"/>
      <c r="Q88" s="200"/>
      <c r="R88" s="142"/>
      <c r="S88" s="142"/>
      <c r="T88" s="142"/>
    </row>
    <row r="89" spans="2:20" s="6" customFormat="1" x14ac:dyDescent="0.25">
      <c r="B89" s="153"/>
      <c r="C89" s="154"/>
      <c r="D89" s="154"/>
      <c r="E89" s="154"/>
      <c r="F89" s="154"/>
      <c r="G89" s="84" t="s">
        <v>22</v>
      </c>
      <c r="H89" s="89">
        <f>SUM(H15:H87)</f>
        <v>64694337.590000004</v>
      </c>
      <c r="I89" s="115">
        <f>SUM(I15:I87)</f>
        <v>19027746.350000005</v>
      </c>
      <c r="J89" s="169"/>
      <c r="K89" s="169"/>
      <c r="L89" s="154"/>
      <c r="M89" s="154"/>
      <c r="N89" s="170"/>
      <c r="O89" s="171"/>
      <c r="P89" s="154"/>
      <c r="Q89" s="154"/>
      <c r="R89" s="1"/>
      <c r="S89" s="1"/>
      <c r="T89" s="1"/>
    </row>
    <row r="90" spans="2:20" ht="15.75" thickBot="1" x14ac:dyDescent="0.3">
      <c r="B90" s="102"/>
    </row>
    <row r="91" spans="2:20" ht="15.75" customHeight="1" x14ac:dyDescent="0.25">
      <c r="B91" s="360" t="s">
        <v>136</v>
      </c>
      <c r="C91" s="330" t="s">
        <v>61</v>
      </c>
      <c r="D91" s="331"/>
      <c r="E91" s="331"/>
      <c r="F91" s="331"/>
      <c r="G91" s="331"/>
      <c r="H91" s="331"/>
      <c r="I91" s="331"/>
      <c r="J91" s="331"/>
      <c r="K91" s="331"/>
      <c r="L91" s="331"/>
      <c r="M91" s="331"/>
      <c r="N91" s="331"/>
      <c r="O91" s="331"/>
      <c r="P91" s="331"/>
      <c r="Q91" s="332"/>
      <c r="R91" s="2"/>
      <c r="S91" s="2"/>
      <c r="T91" s="2"/>
    </row>
    <row r="92" spans="2:20" ht="15" customHeight="1" thickBot="1" x14ac:dyDescent="0.3">
      <c r="B92" s="361"/>
      <c r="C92" s="339" t="s">
        <v>60</v>
      </c>
      <c r="D92" s="302" t="s">
        <v>89</v>
      </c>
      <c r="E92" s="303" t="s">
        <v>46</v>
      </c>
      <c r="F92" s="302" t="s">
        <v>91</v>
      </c>
      <c r="G92" s="302" t="s">
        <v>52</v>
      </c>
      <c r="H92" s="341" t="s">
        <v>53</v>
      </c>
      <c r="I92" s="342"/>
      <c r="J92" s="342"/>
      <c r="K92" s="343"/>
      <c r="L92" s="302" t="s">
        <v>57</v>
      </c>
      <c r="M92" s="302" t="s">
        <v>58</v>
      </c>
      <c r="N92" s="302" t="s">
        <v>90</v>
      </c>
      <c r="O92" s="302"/>
      <c r="P92" s="338" t="s">
        <v>116</v>
      </c>
      <c r="Q92" s="328" t="s">
        <v>69</v>
      </c>
      <c r="R92" s="2"/>
      <c r="S92" s="2"/>
      <c r="T92" s="2"/>
    </row>
    <row r="93" spans="2:20" ht="36.75" customHeight="1" thickBot="1" x14ac:dyDescent="0.3">
      <c r="B93" s="362"/>
      <c r="C93" s="340"/>
      <c r="D93" s="303"/>
      <c r="E93" s="357"/>
      <c r="F93" s="303"/>
      <c r="G93" s="303"/>
      <c r="H93" s="91" t="s">
        <v>139</v>
      </c>
      <c r="I93" s="87" t="s">
        <v>55</v>
      </c>
      <c r="J93" s="90" t="s">
        <v>54</v>
      </c>
      <c r="K93" s="90" t="s">
        <v>56</v>
      </c>
      <c r="L93" s="358"/>
      <c r="M93" s="303"/>
      <c r="N93" s="79" t="s">
        <v>92</v>
      </c>
      <c r="O93" s="79" t="s">
        <v>59</v>
      </c>
      <c r="P93" s="334"/>
      <c r="Q93" s="329"/>
      <c r="R93" s="2"/>
      <c r="S93" s="2"/>
      <c r="T93" s="2"/>
    </row>
    <row r="94" spans="2:20" x14ac:dyDescent="0.25">
      <c r="B94" s="374" t="s">
        <v>273</v>
      </c>
      <c r="C94" s="315" t="s">
        <v>140</v>
      </c>
      <c r="D94" s="315" t="s">
        <v>454</v>
      </c>
      <c r="E94" s="92" t="s">
        <v>275</v>
      </c>
      <c r="F94" s="315" t="s">
        <v>100</v>
      </c>
      <c r="G94" s="315" t="s">
        <v>282</v>
      </c>
      <c r="H94" s="108">
        <v>500000</v>
      </c>
      <c r="I94" s="144">
        <f>H94/I10</f>
        <v>147058.82352941178</v>
      </c>
      <c r="J94" s="182">
        <v>1</v>
      </c>
      <c r="K94" s="182">
        <v>0</v>
      </c>
      <c r="L94" s="92" t="s">
        <v>285</v>
      </c>
      <c r="M94" s="92" t="s">
        <v>45</v>
      </c>
      <c r="N94" s="124">
        <v>43040</v>
      </c>
      <c r="O94" s="124">
        <v>43101</v>
      </c>
      <c r="P94" s="92" t="s">
        <v>157</v>
      </c>
      <c r="Q94" s="183" t="s">
        <v>74</v>
      </c>
      <c r="R94" s="2"/>
      <c r="S94" s="2"/>
      <c r="T94" s="2"/>
    </row>
    <row r="95" spans="2:20" s="6" customFormat="1" ht="111.75" customHeight="1" x14ac:dyDescent="0.25">
      <c r="B95" s="313"/>
      <c r="C95" s="297"/>
      <c r="D95" s="297"/>
      <c r="E95" s="93" t="s">
        <v>283</v>
      </c>
      <c r="F95" s="297"/>
      <c r="G95" s="297"/>
      <c r="H95" s="88">
        <v>410810</v>
      </c>
      <c r="I95" s="40">
        <f>H95/I10</f>
        <v>120826.4705882353</v>
      </c>
      <c r="J95" s="184">
        <v>1</v>
      </c>
      <c r="K95" s="184">
        <v>0</v>
      </c>
      <c r="L95" s="93" t="s">
        <v>286</v>
      </c>
      <c r="M95" s="93" t="s">
        <v>45</v>
      </c>
      <c r="N95" s="122">
        <v>43040</v>
      </c>
      <c r="O95" s="122">
        <v>43101</v>
      </c>
      <c r="P95" s="93" t="s">
        <v>157</v>
      </c>
      <c r="Q95" s="185" t="s">
        <v>74</v>
      </c>
    </row>
    <row r="96" spans="2:20" s="6" customFormat="1" x14ac:dyDescent="0.25">
      <c r="B96" s="313"/>
      <c r="C96" s="297"/>
      <c r="D96" s="297"/>
      <c r="E96" s="93" t="s">
        <v>276</v>
      </c>
      <c r="F96" s="297"/>
      <c r="G96" s="297"/>
      <c r="H96" s="88">
        <v>1787005</v>
      </c>
      <c r="I96" s="40">
        <f>H96/I10</f>
        <v>525589.70588235301</v>
      </c>
      <c r="J96" s="184">
        <v>1</v>
      </c>
      <c r="K96" s="184">
        <v>0</v>
      </c>
      <c r="L96" s="297" t="s">
        <v>287</v>
      </c>
      <c r="M96" s="93" t="s">
        <v>45</v>
      </c>
      <c r="N96" s="122">
        <v>43040</v>
      </c>
      <c r="O96" s="122">
        <v>43101</v>
      </c>
      <c r="P96" s="93" t="s">
        <v>157</v>
      </c>
      <c r="Q96" s="185" t="s">
        <v>74</v>
      </c>
    </row>
    <row r="97" spans="2:20" s="6" customFormat="1" ht="25.5" x14ac:dyDescent="0.25">
      <c r="B97" s="313"/>
      <c r="C97" s="297"/>
      <c r="D97" s="297"/>
      <c r="E97" s="93" t="s">
        <v>277</v>
      </c>
      <c r="F97" s="297"/>
      <c r="G97" s="297"/>
      <c r="H97" s="88">
        <v>591000</v>
      </c>
      <c r="I97" s="40">
        <f>H97/I10</f>
        <v>173823.5294117647</v>
      </c>
      <c r="J97" s="184">
        <v>1</v>
      </c>
      <c r="K97" s="184">
        <v>0</v>
      </c>
      <c r="L97" s="297"/>
      <c r="M97" s="93" t="s">
        <v>45</v>
      </c>
      <c r="N97" s="122">
        <v>43040</v>
      </c>
      <c r="O97" s="122">
        <v>43101</v>
      </c>
      <c r="P97" s="93" t="s">
        <v>157</v>
      </c>
      <c r="Q97" s="185" t="s">
        <v>74</v>
      </c>
    </row>
    <row r="98" spans="2:20" s="6" customFormat="1" ht="25.5" x14ac:dyDescent="0.25">
      <c r="B98" s="313"/>
      <c r="C98" s="297"/>
      <c r="D98" s="297"/>
      <c r="E98" s="93" t="s">
        <v>284</v>
      </c>
      <c r="F98" s="297"/>
      <c r="G98" s="297"/>
      <c r="H98" s="88">
        <v>597600</v>
      </c>
      <c r="I98" s="40">
        <f>H98/I10</f>
        <v>175764.70588235295</v>
      </c>
      <c r="J98" s="184">
        <v>1</v>
      </c>
      <c r="K98" s="184">
        <v>0</v>
      </c>
      <c r="L98" s="297" t="s">
        <v>288</v>
      </c>
      <c r="M98" s="93" t="s">
        <v>45</v>
      </c>
      <c r="N98" s="122">
        <v>43040</v>
      </c>
      <c r="O98" s="122">
        <v>43101</v>
      </c>
      <c r="P98" s="93" t="s">
        <v>157</v>
      </c>
      <c r="Q98" s="185" t="s">
        <v>74</v>
      </c>
    </row>
    <row r="99" spans="2:20" s="6" customFormat="1" x14ac:dyDescent="0.25">
      <c r="B99" s="313"/>
      <c r="C99" s="297"/>
      <c r="D99" s="297"/>
      <c r="E99" s="93" t="s">
        <v>468</v>
      </c>
      <c r="F99" s="297"/>
      <c r="G99" s="297"/>
      <c r="H99" s="88"/>
      <c r="I99" s="40"/>
      <c r="J99" s="184">
        <v>1</v>
      </c>
      <c r="K99" s="184">
        <v>0</v>
      </c>
      <c r="L99" s="297"/>
      <c r="M99" s="93" t="s">
        <v>45</v>
      </c>
      <c r="N99" s="122">
        <v>43040</v>
      </c>
      <c r="O99" s="122">
        <v>43101</v>
      </c>
      <c r="P99" s="93" t="s">
        <v>157</v>
      </c>
      <c r="Q99" s="185" t="s">
        <v>0</v>
      </c>
    </row>
    <row r="100" spans="2:20" s="6" customFormat="1" ht="25.5" x14ac:dyDescent="0.25">
      <c r="B100" s="313"/>
      <c r="C100" s="297"/>
      <c r="D100" s="297"/>
      <c r="E100" s="93" t="s">
        <v>278</v>
      </c>
      <c r="F100" s="297"/>
      <c r="G100" s="297"/>
      <c r="H100" s="88">
        <v>50000</v>
      </c>
      <c r="I100" s="40">
        <f>H100/I10</f>
        <v>14705.882352941177</v>
      </c>
      <c r="J100" s="184">
        <v>1</v>
      </c>
      <c r="K100" s="184">
        <v>0</v>
      </c>
      <c r="L100" s="297"/>
      <c r="M100" s="93" t="s">
        <v>45</v>
      </c>
      <c r="N100" s="122">
        <v>43040</v>
      </c>
      <c r="O100" s="122">
        <v>43101</v>
      </c>
      <c r="P100" s="93" t="s">
        <v>157</v>
      </c>
      <c r="Q100" s="185" t="s">
        <v>74</v>
      </c>
    </row>
    <row r="101" spans="2:20" s="6" customFormat="1" ht="25.5" x14ac:dyDescent="0.25">
      <c r="B101" s="313"/>
      <c r="C101" s="297"/>
      <c r="D101" s="297"/>
      <c r="E101" s="93" t="s">
        <v>279</v>
      </c>
      <c r="F101" s="297"/>
      <c r="G101" s="297"/>
      <c r="H101" s="88">
        <v>153069</v>
      </c>
      <c r="I101" s="40">
        <f>H101/I10</f>
        <v>45020.294117647063</v>
      </c>
      <c r="J101" s="184">
        <v>1</v>
      </c>
      <c r="K101" s="184">
        <v>0</v>
      </c>
      <c r="L101" s="297"/>
      <c r="M101" s="93" t="s">
        <v>45</v>
      </c>
      <c r="N101" s="122">
        <v>43040</v>
      </c>
      <c r="O101" s="122">
        <v>43101</v>
      </c>
      <c r="P101" s="93" t="s">
        <v>157</v>
      </c>
      <c r="Q101" s="185" t="s">
        <v>74</v>
      </c>
    </row>
    <row r="102" spans="2:20" ht="25.5" x14ac:dyDescent="0.25">
      <c r="B102" s="313"/>
      <c r="C102" s="297"/>
      <c r="D102" s="297"/>
      <c r="E102" s="93" t="s">
        <v>280</v>
      </c>
      <c r="F102" s="297"/>
      <c r="G102" s="297"/>
      <c r="H102" s="88">
        <v>82960</v>
      </c>
      <c r="I102" s="40">
        <f>H102/I10</f>
        <v>24400</v>
      </c>
      <c r="J102" s="184">
        <v>1</v>
      </c>
      <c r="K102" s="184">
        <v>0</v>
      </c>
      <c r="L102" s="297"/>
      <c r="M102" s="93" t="s">
        <v>45</v>
      </c>
      <c r="N102" s="122">
        <v>43040</v>
      </c>
      <c r="O102" s="122">
        <v>43101</v>
      </c>
      <c r="P102" s="93" t="s">
        <v>157</v>
      </c>
      <c r="Q102" s="185" t="s">
        <v>74</v>
      </c>
      <c r="R102" s="2"/>
      <c r="S102" s="2"/>
      <c r="T102" s="2"/>
    </row>
    <row r="103" spans="2:20" ht="25.5" x14ac:dyDescent="0.25">
      <c r="B103" s="313"/>
      <c r="C103" s="297"/>
      <c r="D103" s="297"/>
      <c r="E103" s="93" t="s">
        <v>281</v>
      </c>
      <c r="F103" s="297"/>
      <c r="G103" s="297"/>
      <c r="H103" s="88">
        <v>183000</v>
      </c>
      <c r="I103" s="40">
        <f>H103/I10</f>
        <v>53823.529411764706</v>
      </c>
      <c r="J103" s="184">
        <v>1</v>
      </c>
      <c r="K103" s="184">
        <v>0</v>
      </c>
      <c r="L103" s="297"/>
      <c r="M103" s="93" t="s">
        <v>45</v>
      </c>
      <c r="N103" s="122">
        <v>43040</v>
      </c>
      <c r="O103" s="122">
        <v>43101</v>
      </c>
      <c r="P103" s="93" t="s">
        <v>157</v>
      </c>
      <c r="Q103" s="185" t="s">
        <v>74</v>
      </c>
      <c r="R103" s="2"/>
      <c r="S103" s="2"/>
      <c r="T103" s="2"/>
    </row>
    <row r="104" spans="2:20" s="6" customFormat="1" ht="38.25" x14ac:dyDescent="0.25">
      <c r="B104" s="313"/>
      <c r="C104" s="297"/>
      <c r="D104" s="297"/>
      <c r="E104" s="93" t="s">
        <v>461</v>
      </c>
      <c r="F104" s="297"/>
      <c r="G104" s="297"/>
      <c r="H104" s="88">
        <v>500000</v>
      </c>
      <c r="I104" s="40">
        <f>H104/I10</f>
        <v>147058.82352941178</v>
      </c>
      <c r="J104" s="184">
        <v>1</v>
      </c>
      <c r="K104" s="184">
        <v>0</v>
      </c>
      <c r="L104" s="297"/>
      <c r="M104" s="93" t="s">
        <v>45</v>
      </c>
      <c r="N104" s="122">
        <v>43040</v>
      </c>
      <c r="O104" s="122">
        <v>43101</v>
      </c>
      <c r="P104" s="93" t="s">
        <v>157</v>
      </c>
      <c r="Q104" s="185" t="s">
        <v>74</v>
      </c>
    </row>
    <row r="105" spans="2:20" s="6" customFormat="1" ht="25.5" x14ac:dyDescent="0.25">
      <c r="B105" s="313"/>
      <c r="C105" s="297"/>
      <c r="D105" s="297"/>
      <c r="E105" s="93" t="s">
        <v>462</v>
      </c>
      <c r="F105" s="297"/>
      <c r="G105" s="297"/>
      <c r="H105" s="88">
        <v>450000</v>
      </c>
      <c r="I105" s="40">
        <f>H105/I10</f>
        <v>132352.9411764706</v>
      </c>
      <c r="J105" s="184">
        <v>1</v>
      </c>
      <c r="K105" s="184">
        <v>0</v>
      </c>
      <c r="L105" s="297" t="s">
        <v>424</v>
      </c>
      <c r="M105" s="93" t="s">
        <v>45</v>
      </c>
      <c r="N105" s="122">
        <v>43040</v>
      </c>
      <c r="O105" s="122">
        <v>43101</v>
      </c>
      <c r="P105" s="93" t="s">
        <v>157</v>
      </c>
      <c r="Q105" s="185" t="s">
        <v>74</v>
      </c>
    </row>
    <row r="106" spans="2:20" s="6" customFormat="1" ht="51" x14ac:dyDescent="0.25">
      <c r="B106" s="313"/>
      <c r="C106" s="297"/>
      <c r="D106" s="297"/>
      <c r="E106" s="93" t="s">
        <v>463</v>
      </c>
      <c r="F106" s="297"/>
      <c r="G106" s="297"/>
      <c r="H106" s="88">
        <v>137335.85</v>
      </c>
      <c r="I106" s="40">
        <f>H106/I10</f>
        <v>40392.897058823532</v>
      </c>
      <c r="J106" s="184">
        <v>1</v>
      </c>
      <c r="K106" s="184">
        <v>0</v>
      </c>
      <c r="L106" s="297"/>
      <c r="M106" s="93" t="s">
        <v>45</v>
      </c>
      <c r="N106" s="122">
        <v>43040</v>
      </c>
      <c r="O106" s="122">
        <v>43101</v>
      </c>
      <c r="P106" s="93" t="s">
        <v>157</v>
      </c>
      <c r="Q106" s="185" t="s">
        <v>74</v>
      </c>
    </row>
    <row r="107" spans="2:20" s="6" customFormat="1" ht="38.25" x14ac:dyDescent="0.25">
      <c r="B107" s="313"/>
      <c r="C107" s="297"/>
      <c r="D107" s="297"/>
      <c r="E107" s="93" t="s">
        <v>455</v>
      </c>
      <c r="F107" s="297"/>
      <c r="G107" s="297"/>
      <c r="H107" s="88">
        <v>187560</v>
      </c>
      <c r="I107" s="40">
        <f>H107/I10</f>
        <v>55164.705882352944</v>
      </c>
      <c r="J107" s="184">
        <v>1</v>
      </c>
      <c r="K107" s="184">
        <v>0</v>
      </c>
      <c r="L107" s="297"/>
      <c r="M107" s="93" t="s">
        <v>45</v>
      </c>
      <c r="N107" s="122">
        <v>43040</v>
      </c>
      <c r="O107" s="122">
        <v>43101</v>
      </c>
      <c r="P107" s="93" t="s">
        <v>157</v>
      </c>
      <c r="Q107" s="185" t="s">
        <v>74</v>
      </c>
    </row>
    <row r="108" spans="2:20" s="6" customFormat="1" ht="25.5" x14ac:dyDescent="0.25">
      <c r="B108" s="313"/>
      <c r="C108" s="297"/>
      <c r="D108" s="297"/>
      <c r="E108" s="93" t="s">
        <v>465</v>
      </c>
      <c r="F108" s="297"/>
      <c r="G108" s="297"/>
      <c r="H108" s="88">
        <v>169823.2</v>
      </c>
      <c r="I108" s="40">
        <f>H108/I10</f>
        <v>49948.000000000007</v>
      </c>
      <c r="J108" s="184">
        <v>1</v>
      </c>
      <c r="K108" s="184">
        <v>0</v>
      </c>
      <c r="L108" s="297"/>
      <c r="M108" s="93" t="s">
        <v>45</v>
      </c>
      <c r="N108" s="122">
        <v>43040</v>
      </c>
      <c r="O108" s="122">
        <v>43101</v>
      </c>
      <c r="P108" s="93" t="s">
        <v>157</v>
      </c>
      <c r="Q108" s="185" t="s">
        <v>74</v>
      </c>
    </row>
    <row r="109" spans="2:20" s="6" customFormat="1" x14ac:dyDescent="0.25">
      <c r="B109" s="313"/>
      <c r="C109" s="297"/>
      <c r="D109" s="297"/>
      <c r="E109" s="93" t="s">
        <v>464</v>
      </c>
      <c r="F109" s="297"/>
      <c r="G109" s="297"/>
      <c r="H109" s="88">
        <v>200000</v>
      </c>
      <c r="I109" s="40">
        <f>H109/I10</f>
        <v>58823.529411764706</v>
      </c>
      <c r="J109" s="184">
        <v>1</v>
      </c>
      <c r="K109" s="184">
        <v>0</v>
      </c>
      <c r="L109" s="297"/>
      <c r="M109" s="93" t="s">
        <v>45</v>
      </c>
      <c r="N109" s="122">
        <v>43040</v>
      </c>
      <c r="O109" s="122">
        <v>43101</v>
      </c>
      <c r="P109" s="93" t="s">
        <v>157</v>
      </c>
      <c r="Q109" s="185" t="s">
        <v>74</v>
      </c>
    </row>
    <row r="110" spans="2:20" s="6" customFormat="1" ht="25.5" x14ac:dyDescent="0.25">
      <c r="B110" s="313"/>
      <c r="C110" s="297"/>
      <c r="D110" s="297"/>
      <c r="E110" s="93" t="s">
        <v>457</v>
      </c>
      <c r="F110" s="297"/>
      <c r="G110" s="297"/>
      <c r="H110" s="88">
        <v>2187150</v>
      </c>
      <c r="I110" s="40">
        <f>H110/I10</f>
        <v>643279.4117647059</v>
      </c>
      <c r="J110" s="184">
        <v>1</v>
      </c>
      <c r="K110" s="184">
        <v>0</v>
      </c>
      <c r="L110" s="297" t="s">
        <v>456</v>
      </c>
      <c r="M110" s="93" t="s">
        <v>45</v>
      </c>
      <c r="N110" s="122">
        <v>43040</v>
      </c>
      <c r="O110" s="122">
        <v>43101</v>
      </c>
      <c r="P110" s="93" t="s">
        <v>157</v>
      </c>
      <c r="Q110" s="185" t="s">
        <v>74</v>
      </c>
    </row>
    <row r="111" spans="2:20" s="6" customFormat="1" ht="25.5" x14ac:dyDescent="0.25">
      <c r="B111" s="313"/>
      <c r="C111" s="297"/>
      <c r="D111" s="297"/>
      <c r="E111" s="93" t="s">
        <v>458</v>
      </c>
      <c r="F111" s="297"/>
      <c r="G111" s="297"/>
      <c r="H111" s="88">
        <v>3310800</v>
      </c>
      <c r="I111" s="40">
        <f>H111/I10</f>
        <v>973764.70588235301</v>
      </c>
      <c r="J111" s="184">
        <v>1</v>
      </c>
      <c r="K111" s="184">
        <v>0</v>
      </c>
      <c r="L111" s="297"/>
      <c r="M111" s="93" t="s">
        <v>45</v>
      </c>
      <c r="N111" s="122">
        <v>43040</v>
      </c>
      <c r="O111" s="122">
        <v>43101</v>
      </c>
      <c r="P111" s="93" t="s">
        <v>157</v>
      </c>
      <c r="Q111" s="185" t="s">
        <v>74</v>
      </c>
    </row>
    <row r="112" spans="2:20" s="6" customFormat="1" ht="25.5" x14ac:dyDescent="0.25">
      <c r="B112" s="313"/>
      <c r="C112" s="297"/>
      <c r="D112" s="297"/>
      <c r="E112" s="93" t="s">
        <v>459</v>
      </c>
      <c r="F112" s="297"/>
      <c r="G112" s="297"/>
      <c r="H112" s="88">
        <v>1707668</v>
      </c>
      <c r="I112" s="40">
        <f>H112/I10</f>
        <v>502255.29411764705</v>
      </c>
      <c r="J112" s="184">
        <v>1</v>
      </c>
      <c r="K112" s="184">
        <v>0</v>
      </c>
      <c r="L112" s="93" t="s">
        <v>460</v>
      </c>
      <c r="M112" s="93" t="s">
        <v>45</v>
      </c>
      <c r="N112" s="122">
        <v>43040</v>
      </c>
      <c r="O112" s="122">
        <v>43101</v>
      </c>
      <c r="P112" s="93" t="s">
        <v>157</v>
      </c>
      <c r="Q112" s="185" t="s">
        <v>74</v>
      </c>
    </row>
    <row r="113" spans="2:17" s="6" customFormat="1" x14ac:dyDescent="0.25">
      <c r="B113" s="313" t="s">
        <v>289</v>
      </c>
      <c r="C113" s="297" t="s">
        <v>140</v>
      </c>
      <c r="D113" s="297" t="s">
        <v>290</v>
      </c>
      <c r="E113" s="93" t="s">
        <v>290</v>
      </c>
      <c r="F113" s="297" t="s">
        <v>100</v>
      </c>
      <c r="G113" s="93" t="s">
        <v>318</v>
      </c>
      <c r="H113" s="88">
        <v>500000</v>
      </c>
      <c r="I113" s="40">
        <f>H113/I10</f>
        <v>147058.82352941178</v>
      </c>
      <c r="J113" s="184">
        <v>1</v>
      </c>
      <c r="K113" s="184">
        <v>0</v>
      </c>
      <c r="L113" s="93" t="s">
        <v>295</v>
      </c>
      <c r="M113" s="93" t="s">
        <v>45</v>
      </c>
      <c r="N113" s="122">
        <v>42705</v>
      </c>
      <c r="O113" s="122">
        <v>42767</v>
      </c>
      <c r="P113" s="93" t="s">
        <v>157</v>
      </c>
      <c r="Q113" s="185" t="s">
        <v>74</v>
      </c>
    </row>
    <row r="114" spans="2:17" s="6" customFormat="1" x14ac:dyDescent="0.25">
      <c r="B114" s="313"/>
      <c r="C114" s="297"/>
      <c r="D114" s="297"/>
      <c r="E114" s="93" t="s">
        <v>290</v>
      </c>
      <c r="F114" s="297"/>
      <c r="G114" s="93" t="s">
        <v>318</v>
      </c>
      <c r="H114" s="88">
        <v>21000</v>
      </c>
      <c r="I114" s="40">
        <f>H114/I10</f>
        <v>6176.4705882352946</v>
      </c>
      <c r="J114" s="184">
        <v>1</v>
      </c>
      <c r="K114" s="184">
        <v>0</v>
      </c>
      <c r="L114" s="93" t="s">
        <v>287</v>
      </c>
      <c r="M114" s="93" t="s">
        <v>45</v>
      </c>
      <c r="N114" s="122">
        <v>42705</v>
      </c>
      <c r="O114" s="122">
        <v>42767</v>
      </c>
      <c r="P114" s="93" t="s">
        <v>157</v>
      </c>
      <c r="Q114" s="185" t="s">
        <v>74</v>
      </c>
    </row>
    <row r="115" spans="2:17" s="6" customFormat="1" ht="25.5" x14ac:dyDescent="0.25">
      <c r="B115" s="313"/>
      <c r="C115" s="297"/>
      <c r="D115" s="297"/>
      <c r="E115" s="93" t="s">
        <v>291</v>
      </c>
      <c r="F115" s="297"/>
      <c r="G115" s="93" t="s">
        <v>318</v>
      </c>
      <c r="H115" s="88">
        <v>30000</v>
      </c>
      <c r="I115" s="40">
        <f>H115/I10</f>
        <v>8823.5294117647063</v>
      </c>
      <c r="J115" s="184">
        <v>1</v>
      </c>
      <c r="K115" s="184">
        <v>0</v>
      </c>
      <c r="L115" s="93" t="s">
        <v>294</v>
      </c>
      <c r="M115" s="93" t="s">
        <v>45</v>
      </c>
      <c r="N115" s="122">
        <v>42705</v>
      </c>
      <c r="O115" s="122">
        <v>42767</v>
      </c>
      <c r="P115" s="93" t="s">
        <v>157</v>
      </c>
      <c r="Q115" s="185" t="s">
        <v>74</v>
      </c>
    </row>
    <row r="116" spans="2:17" s="6" customFormat="1" ht="25.5" x14ac:dyDescent="0.25">
      <c r="B116" s="313"/>
      <c r="C116" s="297"/>
      <c r="D116" s="297"/>
      <c r="E116" s="93" t="s">
        <v>292</v>
      </c>
      <c r="F116" s="297"/>
      <c r="G116" s="93" t="s">
        <v>318</v>
      </c>
      <c r="H116" s="88">
        <v>60000</v>
      </c>
      <c r="I116" s="40">
        <f>H116/I10</f>
        <v>17647.058823529413</v>
      </c>
      <c r="J116" s="184">
        <v>1</v>
      </c>
      <c r="K116" s="184">
        <v>0</v>
      </c>
      <c r="L116" s="93" t="s">
        <v>296</v>
      </c>
      <c r="M116" s="93" t="s">
        <v>45</v>
      </c>
      <c r="N116" s="122">
        <v>42705</v>
      </c>
      <c r="O116" s="122">
        <v>42767</v>
      </c>
      <c r="P116" s="93" t="s">
        <v>157</v>
      </c>
      <c r="Q116" s="185" t="s">
        <v>74</v>
      </c>
    </row>
    <row r="117" spans="2:17" s="6" customFormat="1" x14ac:dyDescent="0.25">
      <c r="B117" s="313"/>
      <c r="C117" s="297"/>
      <c r="D117" s="297"/>
      <c r="E117" s="93" t="s">
        <v>293</v>
      </c>
      <c r="F117" s="297"/>
      <c r="G117" s="93" t="s">
        <v>318</v>
      </c>
      <c r="H117" s="88">
        <v>84000</v>
      </c>
      <c r="I117" s="40">
        <f>H117/I10</f>
        <v>24705.882352941178</v>
      </c>
      <c r="J117" s="184">
        <v>1</v>
      </c>
      <c r="K117" s="184">
        <v>0</v>
      </c>
      <c r="L117" s="297" t="s">
        <v>257</v>
      </c>
      <c r="M117" s="93" t="s">
        <v>45</v>
      </c>
      <c r="N117" s="122">
        <v>42705</v>
      </c>
      <c r="O117" s="122">
        <v>42767</v>
      </c>
      <c r="P117" s="93" t="s">
        <v>157</v>
      </c>
      <c r="Q117" s="185" t="s">
        <v>74</v>
      </c>
    </row>
    <row r="118" spans="2:17" s="6" customFormat="1" x14ac:dyDescent="0.25">
      <c r="B118" s="313"/>
      <c r="C118" s="297"/>
      <c r="D118" s="297"/>
      <c r="E118" s="93" t="s">
        <v>293</v>
      </c>
      <c r="F118" s="297"/>
      <c r="G118" s="93" t="s">
        <v>318</v>
      </c>
      <c r="H118" s="88">
        <v>2500</v>
      </c>
      <c r="I118" s="40">
        <f>H118/I10</f>
        <v>735.2941176470589</v>
      </c>
      <c r="J118" s="184">
        <v>1</v>
      </c>
      <c r="K118" s="184">
        <v>0</v>
      </c>
      <c r="L118" s="297"/>
      <c r="M118" s="93" t="s">
        <v>45</v>
      </c>
      <c r="N118" s="122">
        <v>42705</v>
      </c>
      <c r="O118" s="122">
        <v>42767</v>
      </c>
      <c r="P118" s="93" t="s">
        <v>157</v>
      </c>
      <c r="Q118" s="185" t="s">
        <v>74</v>
      </c>
    </row>
    <row r="119" spans="2:17" s="6" customFormat="1" x14ac:dyDescent="0.25">
      <c r="B119" s="313"/>
      <c r="C119" s="297"/>
      <c r="D119" s="297"/>
      <c r="E119" s="93" t="s">
        <v>293</v>
      </c>
      <c r="F119" s="297"/>
      <c r="G119" s="93" t="s">
        <v>318</v>
      </c>
      <c r="H119" s="88">
        <v>62503</v>
      </c>
      <c r="I119" s="40">
        <f>H119/I10</f>
        <v>18383.235294117647</v>
      </c>
      <c r="J119" s="184">
        <v>1</v>
      </c>
      <c r="K119" s="184">
        <v>0</v>
      </c>
      <c r="L119" s="93" t="s">
        <v>371</v>
      </c>
      <c r="M119" s="93" t="s">
        <v>45</v>
      </c>
      <c r="N119" s="122">
        <v>42705</v>
      </c>
      <c r="O119" s="122">
        <v>42767</v>
      </c>
      <c r="P119" s="93" t="s">
        <v>157</v>
      </c>
      <c r="Q119" s="185" t="s">
        <v>74</v>
      </c>
    </row>
    <row r="120" spans="2:17" s="6" customFormat="1" ht="38.25" x14ac:dyDescent="0.25">
      <c r="B120" s="109" t="s">
        <v>297</v>
      </c>
      <c r="C120" s="93" t="s">
        <v>140</v>
      </c>
      <c r="D120" s="93" t="s">
        <v>298</v>
      </c>
      <c r="E120" s="93" t="s">
        <v>299</v>
      </c>
      <c r="F120" s="93" t="s">
        <v>100</v>
      </c>
      <c r="G120" s="93" t="s">
        <v>302</v>
      </c>
      <c r="H120" s="88">
        <v>1765000</v>
      </c>
      <c r="I120" s="40">
        <f>H120/I10</f>
        <v>519117.64705882355</v>
      </c>
      <c r="J120" s="184">
        <v>1</v>
      </c>
      <c r="K120" s="184">
        <v>0</v>
      </c>
      <c r="L120" s="93" t="s">
        <v>271</v>
      </c>
      <c r="M120" s="93" t="s">
        <v>45</v>
      </c>
      <c r="N120" s="122">
        <v>42887</v>
      </c>
      <c r="O120" s="122">
        <v>42979</v>
      </c>
      <c r="P120" s="93" t="s">
        <v>157</v>
      </c>
      <c r="Q120" s="185" t="s">
        <v>74</v>
      </c>
    </row>
    <row r="121" spans="2:17" s="6" customFormat="1" ht="51" x14ac:dyDescent="0.25">
      <c r="B121" s="313" t="s">
        <v>300</v>
      </c>
      <c r="C121" s="297" t="s">
        <v>409</v>
      </c>
      <c r="D121" s="297" t="s">
        <v>454</v>
      </c>
      <c r="E121" s="93" t="s">
        <v>405</v>
      </c>
      <c r="F121" s="297" t="s">
        <v>100</v>
      </c>
      <c r="G121" s="93" t="s">
        <v>402</v>
      </c>
      <c r="H121" s="88">
        <v>348180</v>
      </c>
      <c r="I121" s="40">
        <f>H121/I10</f>
        <v>102405.88235294117</v>
      </c>
      <c r="J121" s="184">
        <v>1</v>
      </c>
      <c r="K121" s="184">
        <v>0</v>
      </c>
      <c r="L121" s="297" t="s">
        <v>301</v>
      </c>
      <c r="M121" s="93" t="s">
        <v>45</v>
      </c>
      <c r="N121" s="122">
        <v>43101</v>
      </c>
      <c r="O121" s="122">
        <v>43191</v>
      </c>
      <c r="P121" s="93" t="s">
        <v>157</v>
      </c>
      <c r="Q121" s="185" t="s">
        <v>74</v>
      </c>
    </row>
    <row r="122" spans="2:17" s="6" customFormat="1" ht="114.75" x14ac:dyDescent="0.25">
      <c r="B122" s="313"/>
      <c r="C122" s="297"/>
      <c r="D122" s="297"/>
      <c r="E122" s="93" t="s">
        <v>406</v>
      </c>
      <c r="F122" s="297"/>
      <c r="G122" s="93" t="s">
        <v>402</v>
      </c>
      <c r="H122" s="88">
        <v>288000</v>
      </c>
      <c r="I122" s="40">
        <f>H122/I10</f>
        <v>84705.882352941175</v>
      </c>
      <c r="J122" s="184">
        <v>1</v>
      </c>
      <c r="K122" s="184">
        <v>0</v>
      </c>
      <c r="L122" s="297"/>
      <c r="M122" s="93" t="s">
        <v>45</v>
      </c>
      <c r="N122" s="122">
        <v>43101</v>
      </c>
      <c r="O122" s="122">
        <v>43191</v>
      </c>
      <c r="P122" s="93" t="s">
        <v>157</v>
      </c>
      <c r="Q122" s="185" t="s">
        <v>74</v>
      </c>
    </row>
    <row r="123" spans="2:17" s="6" customFormat="1" ht="89.25" x14ac:dyDescent="0.25">
      <c r="B123" s="313"/>
      <c r="C123" s="297"/>
      <c r="D123" s="297"/>
      <c r="E123" s="93" t="s">
        <v>407</v>
      </c>
      <c r="F123" s="297"/>
      <c r="G123" s="93" t="s">
        <v>402</v>
      </c>
      <c r="H123" s="88">
        <v>170000</v>
      </c>
      <c r="I123" s="40">
        <f>H123/I10</f>
        <v>50000</v>
      </c>
      <c r="J123" s="184">
        <v>1</v>
      </c>
      <c r="K123" s="184">
        <v>0</v>
      </c>
      <c r="L123" s="297"/>
      <c r="M123" s="93" t="s">
        <v>45</v>
      </c>
      <c r="N123" s="122">
        <v>43101</v>
      </c>
      <c r="O123" s="122">
        <v>43191</v>
      </c>
      <c r="P123" s="93" t="s">
        <v>157</v>
      </c>
      <c r="Q123" s="185" t="s">
        <v>74</v>
      </c>
    </row>
    <row r="124" spans="2:17" s="6" customFormat="1" ht="130.5" customHeight="1" x14ac:dyDescent="0.25">
      <c r="B124" s="313"/>
      <c r="C124" s="297"/>
      <c r="D124" s="297"/>
      <c r="E124" s="93" t="s">
        <v>408</v>
      </c>
      <c r="F124" s="297"/>
      <c r="G124" s="93" t="s">
        <v>402</v>
      </c>
      <c r="H124" s="88">
        <v>493500</v>
      </c>
      <c r="I124" s="40">
        <f>H124/I10</f>
        <v>145147.05882352943</v>
      </c>
      <c r="J124" s="184">
        <v>1</v>
      </c>
      <c r="K124" s="184">
        <v>0</v>
      </c>
      <c r="L124" s="297"/>
      <c r="M124" s="93" t="s">
        <v>45</v>
      </c>
      <c r="N124" s="122">
        <v>43101</v>
      </c>
      <c r="O124" s="122">
        <v>43191</v>
      </c>
      <c r="P124" s="93" t="s">
        <v>157</v>
      </c>
      <c r="Q124" s="185" t="s">
        <v>74</v>
      </c>
    </row>
    <row r="125" spans="2:17" s="6" customFormat="1" ht="130.5" customHeight="1" x14ac:dyDescent="0.25">
      <c r="B125" s="109" t="s">
        <v>303</v>
      </c>
      <c r="C125" s="93" t="s">
        <v>212</v>
      </c>
      <c r="D125" s="93" t="s">
        <v>313</v>
      </c>
      <c r="E125" s="93" t="s">
        <v>469</v>
      </c>
      <c r="F125" s="93" t="s">
        <v>100</v>
      </c>
      <c r="G125" s="198" t="s">
        <v>511</v>
      </c>
      <c r="H125" s="88">
        <v>280000</v>
      </c>
      <c r="I125" s="40">
        <f>H125/I10</f>
        <v>82352.941176470587</v>
      </c>
      <c r="J125" s="184">
        <v>1</v>
      </c>
      <c r="K125" s="184">
        <v>0</v>
      </c>
      <c r="L125" s="297" t="s">
        <v>211</v>
      </c>
      <c r="M125" s="93" t="s">
        <v>45</v>
      </c>
      <c r="N125" s="122">
        <v>43344</v>
      </c>
      <c r="O125" s="122">
        <v>43435</v>
      </c>
      <c r="P125" s="93" t="s">
        <v>157</v>
      </c>
      <c r="Q125" s="185" t="s">
        <v>0</v>
      </c>
    </row>
    <row r="126" spans="2:17" s="6" customFormat="1" ht="130.5" customHeight="1" x14ac:dyDescent="0.25">
      <c r="B126" s="109" t="s">
        <v>305</v>
      </c>
      <c r="C126" s="93" t="s">
        <v>212</v>
      </c>
      <c r="D126" s="93" t="s">
        <v>470</v>
      </c>
      <c r="E126" s="93" t="s">
        <v>471</v>
      </c>
      <c r="F126" s="93" t="s">
        <v>100</v>
      </c>
      <c r="G126" s="93" t="s">
        <v>401</v>
      </c>
      <c r="H126" s="88">
        <v>110000</v>
      </c>
      <c r="I126" s="40">
        <f>H126/I10</f>
        <v>32352.941176470587</v>
      </c>
      <c r="J126" s="184">
        <v>1</v>
      </c>
      <c r="K126" s="184">
        <v>0</v>
      </c>
      <c r="L126" s="297"/>
      <c r="M126" s="93" t="s">
        <v>45</v>
      </c>
      <c r="N126" s="122">
        <v>43344</v>
      </c>
      <c r="O126" s="122">
        <v>43435</v>
      </c>
      <c r="P126" s="93" t="s">
        <v>157</v>
      </c>
      <c r="Q126" s="185" t="s">
        <v>74</v>
      </c>
    </row>
    <row r="127" spans="2:17" s="6" customFormat="1" ht="130.5" customHeight="1" x14ac:dyDescent="0.25">
      <c r="B127" s="109" t="s">
        <v>307</v>
      </c>
      <c r="C127" s="93" t="s">
        <v>212</v>
      </c>
      <c r="D127" s="93" t="s">
        <v>472</v>
      </c>
      <c r="E127" s="93" t="s">
        <v>473</v>
      </c>
      <c r="F127" s="93" t="s">
        <v>100</v>
      </c>
      <c r="G127" s="93"/>
      <c r="H127" s="88">
        <v>58000</v>
      </c>
      <c r="I127" s="40">
        <f>H127/I10</f>
        <v>17058.823529411766</v>
      </c>
      <c r="J127" s="184">
        <v>1</v>
      </c>
      <c r="K127" s="184">
        <v>0</v>
      </c>
      <c r="L127" s="93" t="s">
        <v>304</v>
      </c>
      <c r="M127" s="93" t="s">
        <v>45</v>
      </c>
      <c r="N127" s="122">
        <v>43344</v>
      </c>
      <c r="O127" s="122">
        <v>43435</v>
      </c>
      <c r="P127" s="93" t="s">
        <v>157</v>
      </c>
      <c r="Q127" s="185" t="s">
        <v>74</v>
      </c>
    </row>
    <row r="128" spans="2:17" s="6" customFormat="1" ht="130.5" hidden="1" customHeight="1" x14ac:dyDescent="0.25">
      <c r="B128" s="236" t="s">
        <v>308</v>
      </c>
      <c r="C128" s="234" t="s">
        <v>212</v>
      </c>
      <c r="D128" s="234" t="s">
        <v>472</v>
      </c>
      <c r="E128" s="101" t="s">
        <v>473</v>
      </c>
      <c r="F128" s="101" t="s">
        <v>100</v>
      </c>
      <c r="G128" s="101"/>
      <c r="H128" s="234"/>
      <c r="I128" s="234">
        <f>H128/I10</f>
        <v>0</v>
      </c>
      <c r="J128" s="101">
        <v>1</v>
      </c>
      <c r="K128" s="101">
        <v>0</v>
      </c>
      <c r="L128" s="101" t="s">
        <v>304</v>
      </c>
      <c r="M128" s="101" t="s">
        <v>45</v>
      </c>
      <c r="N128" s="101"/>
      <c r="O128" s="101"/>
      <c r="P128" s="101"/>
      <c r="Q128" s="181" t="s">
        <v>47</v>
      </c>
    </row>
    <row r="129" spans="2:20" s="6" customFormat="1" ht="130.5" customHeight="1" x14ac:dyDescent="0.25">
      <c r="B129" s="109" t="s">
        <v>309</v>
      </c>
      <c r="C129" s="93" t="s">
        <v>140</v>
      </c>
      <c r="D129" s="93" t="s">
        <v>306</v>
      </c>
      <c r="E129" s="93" t="s">
        <v>474</v>
      </c>
      <c r="F129" s="93" t="s">
        <v>100</v>
      </c>
      <c r="G129" s="93"/>
      <c r="H129" s="88">
        <v>490303.02</v>
      </c>
      <c r="I129" s="40">
        <f>H129/I10</f>
        <v>144206.77058823529</v>
      </c>
      <c r="J129" s="184">
        <v>1</v>
      </c>
      <c r="K129" s="184">
        <v>0</v>
      </c>
      <c r="L129" s="93" t="s">
        <v>310</v>
      </c>
      <c r="M129" s="93" t="s">
        <v>45</v>
      </c>
      <c r="N129" s="122">
        <v>43313</v>
      </c>
      <c r="O129" s="122">
        <v>43344</v>
      </c>
      <c r="P129" s="93" t="s">
        <v>157</v>
      </c>
      <c r="Q129" s="185" t="s">
        <v>0</v>
      </c>
    </row>
    <row r="130" spans="2:20" s="6" customFormat="1" x14ac:dyDescent="0.25">
      <c r="B130" s="195" t="s">
        <v>475</v>
      </c>
      <c r="C130" s="95" t="s">
        <v>140</v>
      </c>
      <c r="D130" s="95" t="s">
        <v>340</v>
      </c>
      <c r="E130" s="196" t="s">
        <v>341</v>
      </c>
      <c r="F130" s="95" t="s">
        <v>100</v>
      </c>
      <c r="G130" s="93" t="s">
        <v>476</v>
      </c>
      <c r="H130" s="235">
        <v>2323999.7999999998</v>
      </c>
      <c r="I130" s="40">
        <f>H130/I10</f>
        <v>683529.35294117639</v>
      </c>
      <c r="J130" s="184">
        <v>1</v>
      </c>
      <c r="K130" s="184">
        <v>0</v>
      </c>
      <c r="L130" s="95" t="s">
        <v>237</v>
      </c>
      <c r="M130" s="93" t="s">
        <v>45</v>
      </c>
      <c r="N130" s="122">
        <v>43040</v>
      </c>
      <c r="O130" s="122">
        <v>43132</v>
      </c>
      <c r="P130" s="93" t="s">
        <v>157</v>
      </c>
      <c r="Q130" s="185" t="s">
        <v>74</v>
      </c>
    </row>
    <row r="131" spans="2:20" s="6" customFormat="1" ht="25.5" x14ac:dyDescent="0.25">
      <c r="B131" s="195" t="s">
        <v>311</v>
      </c>
      <c r="C131" s="95" t="s">
        <v>140</v>
      </c>
      <c r="D131" s="93" t="s">
        <v>306</v>
      </c>
      <c r="E131" s="196" t="s">
        <v>478</v>
      </c>
      <c r="F131" s="95" t="s">
        <v>100</v>
      </c>
      <c r="G131" s="93"/>
      <c r="H131" s="235">
        <v>3400000</v>
      </c>
      <c r="I131" s="40">
        <f>H131/I10</f>
        <v>1000000</v>
      </c>
      <c r="J131" s="184">
        <v>1</v>
      </c>
      <c r="K131" s="184">
        <v>0</v>
      </c>
      <c r="L131" s="95" t="s">
        <v>479</v>
      </c>
      <c r="M131" s="93" t="s">
        <v>45</v>
      </c>
      <c r="N131" s="122">
        <v>43344</v>
      </c>
      <c r="O131" s="122">
        <v>43435</v>
      </c>
      <c r="P131" s="93" t="s">
        <v>157</v>
      </c>
      <c r="Q131" s="185" t="s">
        <v>0</v>
      </c>
    </row>
    <row r="132" spans="2:20" s="6" customFormat="1" x14ac:dyDescent="0.25">
      <c r="B132" s="109" t="s">
        <v>312</v>
      </c>
      <c r="C132" s="93" t="s">
        <v>140</v>
      </c>
      <c r="D132" s="93" t="s">
        <v>497</v>
      </c>
      <c r="E132" s="93" t="s">
        <v>496</v>
      </c>
      <c r="F132" s="93" t="s">
        <v>100</v>
      </c>
      <c r="G132" s="93"/>
      <c r="H132" s="88">
        <v>100000</v>
      </c>
      <c r="I132" s="40">
        <f>H132/I10</f>
        <v>29411.764705882353</v>
      </c>
      <c r="J132" s="184">
        <v>1</v>
      </c>
      <c r="K132" s="184">
        <v>0</v>
      </c>
      <c r="L132" s="93" t="s">
        <v>498</v>
      </c>
      <c r="M132" s="93" t="s">
        <v>45</v>
      </c>
      <c r="N132" s="122">
        <v>43344</v>
      </c>
      <c r="O132" s="122">
        <v>43374</v>
      </c>
      <c r="P132" s="93" t="s">
        <v>157</v>
      </c>
      <c r="Q132" s="185" t="s">
        <v>0</v>
      </c>
    </row>
    <row r="133" spans="2:20" s="176" customFormat="1" ht="15.75" thickBot="1" x14ac:dyDescent="0.3">
      <c r="B133" s="237" t="s">
        <v>502</v>
      </c>
      <c r="C133" s="220" t="s">
        <v>140</v>
      </c>
      <c r="D133" s="220" t="s">
        <v>503</v>
      </c>
      <c r="E133" s="220" t="s">
        <v>504</v>
      </c>
      <c r="F133" s="220" t="s">
        <v>100</v>
      </c>
      <c r="G133" s="220" t="s">
        <v>505</v>
      </c>
      <c r="H133" s="217">
        <v>2444200</v>
      </c>
      <c r="I133" s="218">
        <f>H133/I10</f>
        <v>718882.3529411765</v>
      </c>
      <c r="J133" s="219">
        <v>1</v>
      </c>
      <c r="K133" s="219">
        <v>0</v>
      </c>
      <c r="L133" s="114" t="s">
        <v>233</v>
      </c>
      <c r="M133" s="220" t="s">
        <v>45</v>
      </c>
      <c r="N133" s="221">
        <v>43344</v>
      </c>
      <c r="O133" s="238">
        <v>43374</v>
      </c>
      <c r="P133" s="220" t="s">
        <v>157</v>
      </c>
      <c r="Q133" s="223" t="s">
        <v>0</v>
      </c>
      <c r="R133" s="175"/>
      <c r="S133" s="175"/>
      <c r="T133" s="175"/>
    </row>
    <row r="134" spans="2:20" s="6" customFormat="1" x14ac:dyDescent="0.25">
      <c r="B134" s="131"/>
      <c r="C134" s="128"/>
      <c r="D134" s="43"/>
      <c r="E134" s="132"/>
      <c r="F134" s="43"/>
      <c r="G134" s="84" t="s">
        <v>22</v>
      </c>
      <c r="H134" s="89">
        <f>SUM(H94:H133)</f>
        <v>26236966.870000001</v>
      </c>
      <c r="I134" s="115">
        <f>SUM(I94:I133)</f>
        <v>7716754.9617647063</v>
      </c>
      <c r="J134" s="45"/>
      <c r="K134" s="45"/>
      <c r="L134" s="43"/>
      <c r="M134" s="43"/>
      <c r="N134" s="43"/>
      <c r="O134" s="129"/>
      <c r="P134" s="43"/>
      <c r="Q134" s="43"/>
      <c r="R134" s="121"/>
    </row>
    <row r="135" spans="2:20" x14ac:dyDescent="0.25">
      <c r="B135" s="121"/>
      <c r="C135" s="121"/>
      <c r="D135" s="121"/>
      <c r="E135" s="121"/>
      <c r="F135" s="121"/>
      <c r="G135" s="121"/>
      <c r="H135" s="121"/>
      <c r="I135" s="133"/>
      <c r="J135" s="134"/>
      <c r="K135" s="134"/>
      <c r="L135" s="121"/>
      <c r="M135" s="121"/>
      <c r="N135" s="121"/>
      <c r="O135" s="121"/>
      <c r="P135" s="121"/>
      <c r="Q135" s="121"/>
      <c r="R135" s="121"/>
    </row>
    <row r="136" spans="2:20" ht="15.75" customHeight="1" thickBot="1" x14ac:dyDescent="0.3">
      <c r="B136" s="366" t="s">
        <v>136</v>
      </c>
      <c r="C136" s="354" t="s">
        <v>62</v>
      </c>
      <c r="D136" s="355"/>
      <c r="E136" s="355"/>
      <c r="F136" s="355"/>
      <c r="G136" s="355"/>
      <c r="H136" s="355"/>
      <c r="I136" s="355"/>
      <c r="J136" s="355"/>
      <c r="K136" s="355"/>
      <c r="L136" s="355"/>
      <c r="M136" s="355"/>
      <c r="N136" s="355"/>
      <c r="O136" s="355"/>
      <c r="P136" s="355"/>
      <c r="Q136" s="356"/>
      <c r="R136" s="3"/>
    </row>
    <row r="137" spans="2:20" ht="15" customHeight="1" thickBot="1" x14ac:dyDescent="0.3">
      <c r="B137" s="361"/>
      <c r="C137" s="345" t="s">
        <v>60</v>
      </c>
      <c r="D137" s="298" t="s">
        <v>89</v>
      </c>
      <c r="E137" s="298" t="s">
        <v>46</v>
      </c>
      <c r="F137" s="348" t="s">
        <v>91</v>
      </c>
      <c r="G137" s="298" t="s">
        <v>52</v>
      </c>
      <c r="H137" s="300" t="s">
        <v>53</v>
      </c>
      <c r="I137" s="301"/>
      <c r="J137" s="301"/>
      <c r="K137" s="301"/>
      <c r="L137" s="298" t="s">
        <v>57</v>
      </c>
      <c r="M137" s="298" t="s">
        <v>58</v>
      </c>
      <c r="N137" s="346" t="s">
        <v>90</v>
      </c>
      <c r="O137" s="347"/>
      <c r="P137" s="298" t="s">
        <v>116</v>
      </c>
      <c r="Q137" s="310" t="s">
        <v>69</v>
      </c>
      <c r="R137" s="3"/>
    </row>
    <row r="138" spans="2:20" ht="42.6" customHeight="1" thickBot="1" x14ac:dyDescent="0.3">
      <c r="B138" s="367"/>
      <c r="C138" s="299"/>
      <c r="D138" s="299"/>
      <c r="E138" s="299"/>
      <c r="F138" s="349"/>
      <c r="G138" s="299"/>
      <c r="H138" s="118" t="s">
        <v>139</v>
      </c>
      <c r="I138" s="117" t="s">
        <v>55</v>
      </c>
      <c r="J138" s="105" t="s">
        <v>54</v>
      </c>
      <c r="K138" s="119" t="s">
        <v>56</v>
      </c>
      <c r="L138" s="299"/>
      <c r="M138" s="299"/>
      <c r="N138" s="117" t="s">
        <v>78</v>
      </c>
      <c r="O138" s="120" t="s">
        <v>59</v>
      </c>
      <c r="P138" s="299"/>
      <c r="Q138" s="311"/>
      <c r="R138" s="3"/>
    </row>
    <row r="139" spans="2:20" s="59" customFormat="1" ht="25.5" hidden="1" x14ac:dyDescent="0.25">
      <c r="B139" s="239" t="s">
        <v>314</v>
      </c>
      <c r="C139" s="240" t="s">
        <v>140</v>
      </c>
      <c r="D139" s="241" t="s">
        <v>315</v>
      </c>
      <c r="E139" s="242" t="s">
        <v>242</v>
      </c>
      <c r="F139" s="243" t="s">
        <v>67</v>
      </c>
      <c r="G139" s="243" t="s">
        <v>282</v>
      </c>
      <c r="H139" s="244">
        <v>0</v>
      </c>
      <c r="I139" s="245">
        <f>H139/I10</f>
        <v>0</v>
      </c>
      <c r="J139" s="246">
        <v>1</v>
      </c>
      <c r="K139" s="246">
        <v>0</v>
      </c>
      <c r="L139" s="243" t="s">
        <v>424</v>
      </c>
      <c r="M139" s="243" t="s">
        <v>45</v>
      </c>
      <c r="N139" s="243"/>
      <c r="O139" s="243">
        <v>42917</v>
      </c>
      <c r="P139" s="243" t="s">
        <v>157</v>
      </c>
      <c r="Q139" s="243" t="s">
        <v>47</v>
      </c>
    </row>
    <row r="140" spans="2:20" s="6" customFormat="1" ht="25.5" x14ac:dyDescent="0.25">
      <c r="B140" s="247" t="s">
        <v>316</v>
      </c>
      <c r="C140" s="92" t="s">
        <v>140</v>
      </c>
      <c r="D140" s="92" t="s">
        <v>317</v>
      </c>
      <c r="E140" s="92" t="s">
        <v>403</v>
      </c>
      <c r="F140" s="92" t="s">
        <v>97</v>
      </c>
      <c r="G140" s="92"/>
      <c r="H140" s="108">
        <v>1900000</v>
      </c>
      <c r="I140" s="248">
        <f>H140/I10</f>
        <v>558823.5294117647</v>
      </c>
      <c r="J140" s="182">
        <v>1</v>
      </c>
      <c r="K140" s="182">
        <v>0</v>
      </c>
      <c r="L140" s="182" t="s">
        <v>319</v>
      </c>
      <c r="M140" s="249" t="s">
        <v>44</v>
      </c>
      <c r="N140" s="160">
        <v>43313</v>
      </c>
      <c r="O140" s="160">
        <v>43466</v>
      </c>
      <c r="P140" s="92" t="s">
        <v>425</v>
      </c>
      <c r="Q140" s="183" t="s">
        <v>0</v>
      </c>
    </row>
    <row r="141" spans="2:20" s="6" customFormat="1" ht="25.5" hidden="1" x14ac:dyDescent="0.25">
      <c r="B141" s="194" t="s">
        <v>320</v>
      </c>
      <c r="C141" s="167" t="s">
        <v>321</v>
      </c>
      <c r="D141" s="167" t="s">
        <v>317</v>
      </c>
      <c r="E141" s="99" t="s">
        <v>322</v>
      </c>
      <c r="F141" s="99" t="s">
        <v>67</v>
      </c>
      <c r="G141" s="167"/>
      <c r="H141" s="167">
        <v>0</v>
      </c>
      <c r="I141" s="167">
        <f>H141/I10</f>
        <v>0</v>
      </c>
      <c r="J141" s="167">
        <v>1</v>
      </c>
      <c r="K141" s="167">
        <v>0</v>
      </c>
      <c r="L141" s="167" t="s">
        <v>243</v>
      </c>
      <c r="M141" s="167" t="s">
        <v>43</v>
      </c>
      <c r="N141" s="167"/>
      <c r="O141" s="167"/>
      <c r="P141" s="167"/>
      <c r="Q141" s="250" t="s">
        <v>47</v>
      </c>
    </row>
    <row r="142" spans="2:20" s="6" customFormat="1" ht="25.5" hidden="1" x14ac:dyDescent="0.25">
      <c r="B142" s="194" t="s">
        <v>323</v>
      </c>
      <c r="C142" s="167" t="s">
        <v>140</v>
      </c>
      <c r="D142" s="167" t="s">
        <v>317</v>
      </c>
      <c r="E142" s="99" t="s">
        <v>480</v>
      </c>
      <c r="F142" s="99" t="s">
        <v>67</v>
      </c>
      <c r="G142" s="167"/>
      <c r="H142" s="167"/>
      <c r="I142" s="167"/>
      <c r="J142" s="167"/>
      <c r="K142" s="167"/>
      <c r="L142" s="167" t="s">
        <v>243</v>
      </c>
      <c r="M142" s="167"/>
      <c r="N142" s="167"/>
      <c r="O142" s="167"/>
      <c r="P142" s="167"/>
      <c r="Q142" s="250" t="s">
        <v>47</v>
      </c>
    </row>
    <row r="143" spans="2:20" s="6" customFormat="1" ht="38.25" hidden="1" x14ac:dyDescent="0.25">
      <c r="B143" s="111" t="s">
        <v>326</v>
      </c>
      <c r="C143" s="99" t="s">
        <v>321</v>
      </c>
      <c r="D143" s="99" t="s">
        <v>324</v>
      </c>
      <c r="E143" s="99" t="s">
        <v>325</v>
      </c>
      <c r="F143" s="99" t="s">
        <v>67</v>
      </c>
      <c r="G143" s="99"/>
      <c r="H143" s="107"/>
      <c r="I143" s="130"/>
      <c r="J143" s="188"/>
      <c r="K143" s="189"/>
      <c r="L143" s="99" t="s">
        <v>331</v>
      </c>
      <c r="M143" s="101" t="s">
        <v>43</v>
      </c>
      <c r="N143" s="101"/>
      <c r="O143" s="101"/>
      <c r="P143" s="101"/>
      <c r="Q143" s="181" t="s">
        <v>47</v>
      </c>
    </row>
    <row r="144" spans="2:20" s="6" customFormat="1" ht="38.25" hidden="1" x14ac:dyDescent="0.25">
      <c r="B144" s="152" t="s">
        <v>329</v>
      </c>
      <c r="C144" s="99" t="s">
        <v>321</v>
      </c>
      <c r="D144" s="99" t="s">
        <v>327</v>
      </c>
      <c r="E144" s="99" t="s">
        <v>328</v>
      </c>
      <c r="F144" s="99" t="s">
        <v>119</v>
      </c>
      <c r="G144" s="99" t="s">
        <v>400</v>
      </c>
      <c r="H144" s="107">
        <v>0</v>
      </c>
      <c r="I144" s="107">
        <f>H144/I10</f>
        <v>0</v>
      </c>
      <c r="J144" s="99"/>
      <c r="K144" s="99"/>
      <c r="L144" s="99" t="s">
        <v>331</v>
      </c>
      <c r="M144" s="99" t="s">
        <v>43</v>
      </c>
      <c r="N144" s="99"/>
      <c r="O144" s="99"/>
      <c r="P144" s="99"/>
      <c r="Q144" s="164" t="s">
        <v>47</v>
      </c>
    </row>
    <row r="145" spans="2:26" s="6" customFormat="1" ht="38.25" x14ac:dyDescent="0.25">
      <c r="B145" s="109" t="s">
        <v>330</v>
      </c>
      <c r="C145" s="93" t="s">
        <v>140</v>
      </c>
      <c r="D145" s="93" t="s">
        <v>333</v>
      </c>
      <c r="E145" s="93" t="s">
        <v>334</v>
      </c>
      <c r="F145" s="93" t="s">
        <v>113</v>
      </c>
      <c r="G145" s="93" t="s">
        <v>410</v>
      </c>
      <c r="H145" s="88">
        <v>1000000</v>
      </c>
      <c r="I145" s="130">
        <f>H145/I10</f>
        <v>294117.64705882355</v>
      </c>
      <c r="J145" s="184">
        <v>1</v>
      </c>
      <c r="K145" s="184">
        <v>0</v>
      </c>
      <c r="L145" s="184" t="s">
        <v>331</v>
      </c>
      <c r="M145" s="93" t="s">
        <v>43</v>
      </c>
      <c r="N145" s="122">
        <v>43374</v>
      </c>
      <c r="O145" s="122">
        <v>43435</v>
      </c>
      <c r="P145" s="93" t="s">
        <v>113</v>
      </c>
      <c r="Q145" s="185" t="s">
        <v>0</v>
      </c>
    </row>
    <row r="146" spans="2:26" s="6" customFormat="1" ht="76.5" x14ac:dyDescent="0.25">
      <c r="B146" s="112" t="s">
        <v>332</v>
      </c>
      <c r="C146" s="95" t="s">
        <v>212</v>
      </c>
      <c r="D146" s="95" t="s">
        <v>336</v>
      </c>
      <c r="E146" s="95" t="s">
        <v>337</v>
      </c>
      <c r="F146" s="95" t="s">
        <v>67</v>
      </c>
      <c r="G146" s="93" t="s">
        <v>373</v>
      </c>
      <c r="H146" s="88">
        <v>412433.25</v>
      </c>
      <c r="I146" s="130">
        <f>H146/I10</f>
        <v>121303.89705882354</v>
      </c>
      <c r="J146" s="184">
        <v>1</v>
      </c>
      <c r="K146" s="184">
        <v>0</v>
      </c>
      <c r="L146" s="95" t="s">
        <v>211</v>
      </c>
      <c r="M146" s="93" t="s">
        <v>43</v>
      </c>
      <c r="N146" s="122">
        <v>43374</v>
      </c>
      <c r="O146" s="122">
        <v>43435</v>
      </c>
      <c r="P146" s="95" t="s">
        <v>67</v>
      </c>
      <c r="Q146" s="185" t="s">
        <v>0</v>
      </c>
    </row>
    <row r="147" spans="2:26" ht="40.5" customHeight="1" thickBot="1" x14ac:dyDescent="0.3">
      <c r="B147" s="251" t="s">
        <v>335</v>
      </c>
      <c r="C147" s="114" t="s">
        <v>321</v>
      </c>
      <c r="D147" s="114" t="s">
        <v>338</v>
      </c>
      <c r="E147" s="252" t="s">
        <v>339</v>
      </c>
      <c r="F147" s="209" t="s">
        <v>119</v>
      </c>
      <c r="G147" s="94"/>
      <c r="H147" s="253">
        <v>2300000</v>
      </c>
      <c r="I147" s="254">
        <f>H147/I10</f>
        <v>676470.5882352941</v>
      </c>
      <c r="J147" s="186"/>
      <c r="K147" s="186"/>
      <c r="L147" s="114" t="s">
        <v>296</v>
      </c>
      <c r="M147" s="255" t="s">
        <v>44</v>
      </c>
      <c r="N147" s="123">
        <v>43374</v>
      </c>
      <c r="O147" s="123">
        <v>43435</v>
      </c>
      <c r="P147" s="209" t="s">
        <v>119</v>
      </c>
      <c r="Q147" s="187" t="s">
        <v>0</v>
      </c>
      <c r="R147" s="3"/>
    </row>
    <row r="148" spans="2:26" x14ac:dyDescent="0.25">
      <c r="I148" s="115"/>
      <c r="R148" s="3"/>
    </row>
    <row r="149" spans="2:26" s="6" customFormat="1" x14ac:dyDescent="0.25">
      <c r="C149" s="43"/>
      <c r="D149" s="43"/>
      <c r="E149" s="43"/>
      <c r="F149" s="43"/>
      <c r="G149" s="84" t="s">
        <v>22</v>
      </c>
      <c r="H149" s="89">
        <f>SUM(H139:H147)</f>
        <v>5612433.25</v>
      </c>
      <c r="I149" s="172">
        <f>SUM(I139:I147)</f>
        <v>1650715.6617647058</v>
      </c>
      <c r="J149" s="44"/>
      <c r="K149" s="45"/>
      <c r="L149" s="45"/>
      <c r="M149" s="43"/>
      <c r="N149" s="43"/>
      <c r="O149" s="43"/>
      <c r="P149" s="43"/>
      <c r="Q149" s="43"/>
    </row>
    <row r="150" spans="2:26" ht="15.75" thickBot="1" x14ac:dyDescent="0.3">
      <c r="I150" s="116"/>
    </row>
    <row r="151" spans="2:26" ht="15.75" customHeight="1" thickBot="1" x14ac:dyDescent="0.3">
      <c r="B151" s="360" t="s">
        <v>136</v>
      </c>
      <c r="C151" s="307" t="s">
        <v>65</v>
      </c>
      <c r="D151" s="308"/>
      <c r="E151" s="308"/>
      <c r="F151" s="308"/>
      <c r="G151" s="308"/>
      <c r="H151" s="308"/>
      <c r="I151" s="308"/>
      <c r="J151" s="308"/>
      <c r="K151" s="308"/>
      <c r="L151" s="308"/>
      <c r="M151" s="308"/>
      <c r="N151" s="308"/>
      <c r="O151" s="308"/>
      <c r="P151" s="308"/>
      <c r="Q151" s="309"/>
      <c r="R151" s="4"/>
      <c r="S151" s="4"/>
      <c r="T151" s="4"/>
      <c r="U151" s="4"/>
      <c r="V151" s="4"/>
      <c r="W151" s="4"/>
      <c r="X151" s="4"/>
      <c r="Y151" s="4"/>
      <c r="Z151" s="4"/>
    </row>
    <row r="152" spans="2:26" ht="15" customHeight="1" x14ac:dyDescent="0.25">
      <c r="B152" s="361"/>
      <c r="C152" s="365" t="s">
        <v>60</v>
      </c>
      <c r="D152" s="337" t="s">
        <v>89</v>
      </c>
      <c r="E152" s="337" t="s">
        <v>46</v>
      </c>
      <c r="F152" s="337" t="s">
        <v>91</v>
      </c>
      <c r="G152" s="302" t="s">
        <v>52</v>
      </c>
      <c r="H152" s="304" t="s">
        <v>53</v>
      </c>
      <c r="I152" s="305"/>
      <c r="J152" s="306"/>
      <c r="K152" s="335" t="s">
        <v>64</v>
      </c>
      <c r="L152" s="337" t="s">
        <v>57</v>
      </c>
      <c r="M152" s="337" t="s">
        <v>58</v>
      </c>
      <c r="N152" s="337" t="s">
        <v>90</v>
      </c>
      <c r="O152" s="337"/>
      <c r="P152" s="333" t="s">
        <v>116</v>
      </c>
      <c r="Q152" s="344" t="s">
        <v>69</v>
      </c>
      <c r="R152" s="4"/>
      <c r="S152" s="4"/>
      <c r="T152" s="4"/>
      <c r="U152" s="4"/>
      <c r="V152" s="4"/>
      <c r="W152" s="4"/>
      <c r="X152" s="4"/>
      <c r="Y152" s="4"/>
      <c r="Z152" s="4"/>
    </row>
    <row r="153" spans="2:26" ht="39.75" customHeight="1" thickBot="1" x14ac:dyDescent="0.3">
      <c r="B153" s="362"/>
      <c r="C153" s="340"/>
      <c r="D153" s="303"/>
      <c r="E153" s="303"/>
      <c r="F153" s="303"/>
      <c r="G153" s="303"/>
      <c r="H153" s="106" t="s">
        <v>139</v>
      </c>
      <c r="I153" s="79" t="s">
        <v>55</v>
      </c>
      <c r="J153" s="46" t="s">
        <v>54</v>
      </c>
      <c r="K153" s="336"/>
      <c r="L153" s="303"/>
      <c r="M153" s="303"/>
      <c r="N153" s="79" t="s">
        <v>63</v>
      </c>
      <c r="O153" s="79" t="s">
        <v>84</v>
      </c>
      <c r="P153" s="334"/>
      <c r="Q153" s="329"/>
      <c r="R153" s="4"/>
      <c r="S153" s="4"/>
      <c r="T153" s="4"/>
      <c r="U153" s="4"/>
      <c r="V153" s="4"/>
      <c r="W153" s="4"/>
      <c r="X153" s="4"/>
      <c r="Y153" s="4"/>
      <c r="Z153" s="4"/>
    </row>
    <row r="154" spans="2:26" s="59" customFormat="1" ht="31.5" customHeight="1" x14ac:dyDescent="0.25">
      <c r="B154" s="143" t="s">
        <v>343</v>
      </c>
      <c r="C154" s="92" t="s">
        <v>321</v>
      </c>
      <c r="D154" s="92" t="s">
        <v>344</v>
      </c>
      <c r="E154" s="155" t="s">
        <v>484</v>
      </c>
      <c r="F154" s="92" t="s">
        <v>115</v>
      </c>
      <c r="G154" s="92" t="s">
        <v>370</v>
      </c>
      <c r="H154" s="108">
        <v>292800</v>
      </c>
      <c r="I154" s="144">
        <f>H154/I10</f>
        <v>86117.647058823539</v>
      </c>
      <c r="J154" s="182">
        <v>1</v>
      </c>
      <c r="K154" s="145">
        <v>1</v>
      </c>
      <c r="L154" s="155" t="s">
        <v>486</v>
      </c>
      <c r="M154" s="92" t="s">
        <v>43</v>
      </c>
      <c r="N154" s="124">
        <v>42979</v>
      </c>
      <c r="O154" s="124">
        <v>43070</v>
      </c>
      <c r="P154" s="92"/>
      <c r="Q154" s="183" t="s">
        <v>74</v>
      </c>
    </row>
    <row r="155" spans="2:26" s="59" customFormat="1" ht="31.5" customHeight="1" x14ac:dyDescent="0.25">
      <c r="B155" s="257" t="s">
        <v>345</v>
      </c>
      <c r="C155" s="93" t="s">
        <v>321</v>
      </c>
      <c r="D155" s="93" t="s">
        <v>344</v>
      </c>
      <c r="E155" s="95" t="s">
        <v>531</v>
      </c>
      <c r="F155" s="93" t="s">
        <v>115</v>
      </c>
      <c r="G155" s="93"/>
      <c r="H155" s="88">
        <v>390200</v>
      </c>
      <c r="I155" s="40">
        <f>H155/I10</f>
        <v>114764.70588235295</v>
      </c>
      <c r="J155" s="184">
        <v>1</v>
      </c>
      <c r="K155" s="125">
        <v>1</v>
      </c>
      <c r="L155" s="95" t="s">
        <v>485</v>
      </c>
      <c r="M155" s="93" t="s">
        <v>43</v>
      </c>
      <c r="N155" s="122">
        <v>43497</v>
      </c>
      <c r="O155" s="122" t="s">
        <v>532</v>
      </c>
      <c r="P155" s="93"/>
      <c r="Q155" s="185" t="s">
        <v>0</v>
      </c>
    </row>
    <row r="156" spans="2:26" s="6" customFormat="1" ht="76.5" hidden="1" x14ac:dyDescent="0.25">
      <c r="B156" s="126" t="s">
        <v>346</v>
      </c>
      <c r="C156" s="101" t="s">
        <v>212</v>
      </c>
      <c r="D156" s="101" t="s">
        <v>336</v>
      </c>
      <c r="E156" s="101" t="s">
        <v>337</v>
      </c>
      <c r="F156" s="101" t="s">
        <v>115</v>
      </c>
      <c r="G156" s="197"/>
      <c r="H156" s="100"/>
      <c r="I156" s="136"/>
      <c r="J156" s="192"/>
      <c r="K156" s="135"/>
      <c r="L156" s="101" t="s">
        <v>211</v>
      </c>
      <c r="M156" s="101" t="s">
        <v>43</v>
      </c>
      <c r="N156" s="101"/>
      <c r="O156" s="101"/>
      <c r="P156" s="101"/>
      <c r="Q156" s="181" t="s">
        <v>50</v>
      </c>
    </row>
    <row r="157" spans="2:26" s="59" customFormat="1" ht="63.75" hidden="1" x14ac:dyDescent="0.25">
      <c r="B157" s="126" t="s">
        <v>349</v>
      </c>
      <c r="C157" s="101" t="s">
        <v>321</v>
      </c>
      <c r="D157" s="101" t="s">
        <v>347</v>
      </c>
      <c r="E157" s="101" t="s">
        <v>348</v>
      </c>
      <c r="F157" s="101" t="s">
        <v>115</v>
      </c>
      <c r="G157" s="101"/>
      <c r="H157" s="100">
        <v>0</v>
      </c>
      <c r="I157" s="136">
        <f>H157/I10</f>
        <v>0</v>
      </c>
      <c r="J157" s="192">
        <v>1</v>
      </c>
      <c r="K157" s="135">
        <v>1</v>
      </c>
      <c r="L157" s="101" t="s">
        <v>211</v>
      </c>
      <c r="M157" s="101" t="s">
        <v>43</v>
      </c>
      <c r="N157" s="256"/>
      <c r="O157" s="101"/>
      <c r="P157" s="101"/>
      <c r="Q157" s="181" t="s">
        <v>47</v>
      </c>
    </row>
    <row r="158" spans="2:26" s="6" customFormat="1" ht="38.25" x14ac:dyDescent="0.25">
      <c r="B158" s="127" t="s">
        <v>351</v>
      </c>
      <c r="C158" s="95" t="s">
        <v>321</v>
      </c>
      <c r="D158" s="296" t="s">
        <v>347</v>
      </c>
      <c r="E158" s="95" t="s">
        <v>350</v>
      </c>
      <c r="F158" s="95" t="s">
        <v>115</v>
      </c>
      <c r="G158" s="93" t="s">
        <v>487</v>
      </c>
      <c r="H158" s="88">
        <v>90000</v>
      </c>
      <c r="I158" s="40">
        <f>H158/I10</f>
        <v>26470.588235294119</v>
      </c>
      <c r="J158" s="184">
        <v>1</v>
      </c>
      <c r="K158" s="125">
        <v>1</v>
      </c>
      <c r="L158" s="296" t="s">
        <v>211</v>
      </c>
      <c r="M158" s="93" t="s">
        <v>43</v>
      </c>
      <c r="N158" s="122">
        <v>43344</v>
      </c>
      <c r="O158" s="122">
        <v>43435</v>
      </c>
      <c r="P158" s="93"/>
      <c r="Q158" s="185" t="s">
        <v>50</v>
      </c>
    </row>
    <row r="159" spans="2:26" s="6" customFormat="1" x14ac:dyDescent="0.25">
      <c r="B159" s="127" t="s">
        <v>353</v>
      </c>
      <c r="C159" s="95" t="s">
        <v>321</v>
      </c>
      <c r="D159" s="296"/>
      <c r="E159" s="95" t="s">
        <v>352</v>
      </c>
      <c r="F159" s="95" t="s">
        <v>115</v>
      </c>
      <c r="G159" s="93"/>
      <c r="H159" s="88">
        <v>80000</v>
      </c>
      <c r="I159" s="40">
        <f>H159/I10</f>
        <v>23529.411764705885</v>
      </c>
      <c r="J159" s="184">
        <v>1</v>
      </c>
      <c r="K159" s="125">
        <v>1</v>
      </c>
      <c r="L159" s="296"/>
      <c r="M159" s="93" t="s">
        <v>43</v>
      </c>
      <c r="N159" s="122">
        <v>43344</v>
      </c>
      <c r="O159" s="122">
        <v>43435</v>
      </c>
      <c r="P159" s="93"/>
      <c r="Q159" s="185" t="s">
        <v>0</v>
      </c>
    </row>
    <row r="160" spans="2:26" s="6" customFormat="1" hidden="1" x14ac:dyDescent="0.25">
      <c r="B160" s="126" t="s">
        <v>354</v>
      </c>
      <c r="C160" s="101" t="s">
        <v>321</v>
      </c>
      <c r="D160" s="101" t="s">
        <v>347</v>
      </c>
      <c r="E160" s="101" t="s">
        <v>488</v>
      </c>
      <c r="F160" s="101" t="s">
        <v>115</v>
      </c>
      <c r="G160" s="93"/>
      <c r="H160" s="100">
        <v>0</v>
      </c>
      <c r="I160" s="40"/>
      <c r="J160" s="184"/>
      <c r="K160" s="125"/>
      <c r="L160" s="101" t="s">
        <v>211</v>
      </c>
      <c r="M160" s="93"/>
      <c r="N160" s="93"/>
      <c r="O160" s="93"/>
      <c r="P160" s="93"/>
      <c r="Q160" s="181" t="s">
        <v>47</v>
      </c>
    </row>
    <row r="161" spans="2:26" s="6" customFormat="1" ht="28.5" hidden="1" customHeight="1" x14ac:dyDescent="0.25">
      <c r="B161" s="126" t="s">
        <v>355</v>
      </c>
      <c r="C161" s="101" t="s">
        <v>321</v>
      </c>
      <c r="D161" s="101" t="s">
        <v>347</v>
      </c>
      <c r="E161" s="101" t="s">
        <v>368</v>
      </c>
      <c r="F161" s="101" t="s">
        <v>115</v>
      </c>
      <c r="G161" s="93"/>
      <c r="H161" s="88"/>
      <c r="I161" s="40"/>
      <c r="J161" s="184"/>
      <c r="K161" s="125">
        <v>1</v>
      </c>
      <c r="L161" s="101" t="s">
        <v>211</v>
      </c>
      <c r="M161" s="93"/>
      <c r="N161" s="93"/>
      <c r="O161" s="93"/>
      <c r="P161" s="93"/>
      <c r="Q161" s="181" t="s">
        <v>47</v>
      </c>
    </row>
    <row r="162" spans="2:26" s="6" customFormat="1" ht="36.75" hidden="1" customHeight="1" x14ac:dyDescent="0.25">
      <c r="B162" s="126" t="s">
        <v>357</v>
      </c>
      <c r="C162" s="101" t="s">
        <v>321</v>
      </c>
      <c r="D162" s="101" t="s">
        <v>347</v>
      </c>
      <c r="E162" s="101" t="s">
        <v>365</v>
      </c>
      <c r="F162" s="101" t="s">
        <v>115</v>
      </c>
      <c r="G162" s="93"/>
      <c r="H162" s="88"/>
      <c r="I162" s="40"/>
      <c r="J162" s="184"/>
      <c r="K162" s="125">
        <v>1</v>
      </c>
      <c r="L162" s="101" t="s">
        <v>211</v>
      </c>
      <c r="M162" s="93"/>
      <c r="N162" s="93"/>
      <c r="O162" s="93"/>
      <c r="P162" s="93"/>
      <c r="Q162" s="181" t="s">
        <v>47</v>
      </c>
    </row>
    <row r="163" spans="2:26" s="6" customFormat="1" ht="36.75" customHeight="1" x14ac:dyDescent="0.25">
      <c r="B163" s="127" t="s">
        <v>358</v>
      </c>
      <c r="C163" s="168" t="s">
        <v>140</v>
      </c>
      <c r="D163" s="95" t="s">
        <v>356</v>
      </c>
      <c r="E163" s="95" t="s">
        <v>492</v>
      </c>
      <c r="F163" s="95" t="s">
        <v>115</v>
      </c>
      <c r="G163" s="168"/>
      <c r="H163" s="88">
        <v>50000</v>
      </c>
      <c r="I163" s="168"/>
      <c r="J163" s="168"/>
      <c r="K163" s="168"/>
      <c r="L163" s="95" t="s">
        <v>304</v>
      </c>
      <c r="M163" s="168" t="s">
        <v>43</v>
      </c>
      <c r="N163" s="122">
        <v>43374</v>
      </c>
      <c r="O163" s="122">
        <v>43466</v>
      </c>
      <c r="P163" s="122"/>
      <c r="Q163" s="258" t="s">
        <v>0</v>
      </c>
    </row>
    <row r="164" spans="2:26" s="6" customFormat="1" ht="37.5" customHeight="1" x14ac:dyDescent="0.25">
      <c r="B164" s="195" t="s">
        <v>359</v>
      </c>
      <c r="C164" s="95" t="s">
        <v>321</v>
      </c>
      <c r="D164" s="95" t="s">
        <v>344</v>
      </c>
      <c r="E164" s="95" t="s">
        <v>366</v>
      </c>
      <c r="F164" s="95" t="s">
        <v>115</v>
      </c>
      <c r="G164" s="93" t="s">
        <v>374</v>
      </c>
      <c r="H164" s="88">
        <v>400000</v>
      </c>
      <c r="I164" s="40">
        <f>H164/I10</f>
        <v>117647.05882352941</v>
      </c>
      <c r="J164" s="184"/>
      <c r="K164" s="125">
        <v>1</v>
      </c>
      <c r="L164" s="296" t="s">
        <v>319</v>
      </c>
      <c r="M164" s="93" t="s">
        <v>43</v>
      </c>
      <c r="N164" s="122">
        <v>43313</v>
      </c>
      <c r="O164" s="122">
        <v>43374</v>
      </c>
      <c r="P164" s="93"/>
      <c r="Q164" s="185" t="s">
        <v>50</v>
      </c>
    </row>
    <row r="165" spans="2:26" s="6" customFormat="1" ht="27" customHeight="1" x14ac:dyDescent="0.25">
      <c r="B165" s="195" t="s">
        <v>360</v>
      </c>
      <c r="C165" s="95" t="s">
        <v>321</v>
      </c>
      <c r="D165" s="95" t="s">
        <v>344</v>
      </c>
      <c r="E165" s="95" t="s">
        <v>367</v>
      </c>
      <c r="F165" s="95" t="s">
        <v>115</v>
      </c>
      <c r="G165" s="93"/>
      <c r="H165" s="88">
        <v>300000</v>
      </c>
      <c r="I165" s="40">
        <f>H165/I10</f>
        <v>88235.294117647063</v>
      </c>
      <c r="J165" s="184"/>
      <c r="K165" s="125">
        <v>1</v>
      </c>
      <c r="L165" s="296"/>
      <c r="M165" s="93" t="s">
        <v>43</v>
      </c>
      <c r="N165" s="122">
        <v>43344</v>
      </c>
      <c r="O165" s="122">
        <v>43405</v>
      </c>
      <c r="P165" s="93"/>
      <c r="Q165" s="185" t="s">
        <v>0</v>
      </c>
    </row>
    <row r="166" spans="2:26" ht="25.5" x14ac:dyDescent="0.25">
      <c r="B166" s="259" t="s">
        <v>361</v>
      </c>
      <c r="C166" s="93" t="s">
        <v>321</v>
      </c>
      <c r="D166" s="93" t="s">
        <v>344</v>
      </c>
      <c r="E166" s="93" t="s">
        <v>369</v>
      </c>
      <c r="F166" s="93" t="s">
        <v>115</v>
      </c>
      <c r="G166" s="93"/>
      <c r="H166" s="88">
        <v>463824</v>
      </c>
      <c r="I166" s="40">
        <f>H166/I10</f>
        <v>136418.82352941178</v>
      </c>
      <c r="J166" s="184"/>
      <c r="K166" s="125">
        <v>1</v>
      </c>
      <c r="L166" s="95" t="s">
        <v>229</v>
      </c>
      <c r="M166" s="93" t="s">
        <v>43</v>
      </c>
      <c r="N166" s="122">
        <v>43344</v>
      </c>
      <c r="O166" s="122">
        <v>43435</v>
      </c>
      <c r="P166" s="93"/>
      <c r="Q166" s="185" t="s">
        <v>0</v>
      </c>
      <c r="R166" s="4"/>
      <c r="S166" s="4"/>
      <c r="T166" s="4"/>
      <c r="U166" s="4"/>
      <c r="V166" s="4"/>
      <c r="W166" s="4"/>
      <c r="X166" s="4"/>
      <c r="Y166" s="4"/>
      <c r="Z166" s="4"/>
    </row>
    <row r="167" spans="2:26" s="6" customFormat="1" ht="39" customHeight="1" x14ac:dyDescent="0.25">
      <c r="B167" s="232" t="s">
        <v>489</v>
      </c>
      <c r="C167" s="95" t="s">
        <v>409</v>
      </c>
      <c r="D167" s="93" t="s">
        <v>344</v>
      </c>
      <c r="E167" s="95" t="s">
        <v>404</v>
      </c>
      <c r="F167" s="93" t="s">
        <v>115</v>
      </c>
      <c r="G167" s="93" t="s">
        <v>400</v>
      </c>
      <c r="H167" s="88">
        <v>360600</v>
      </c>
      <c r="I167" s="130">
        <f>H167/I10</f>
        <v>106058.82352941176</v>
      </c>
      <c r="J167" s="190"/>
      <c r="K167" s="191"/>
      <c r="L167" s="95" t="s">
        <v>331</v>
      </c>
      <c r="M167" s="93" t="s">
        <v>43</v>
      </c>
      <c r="N167" s="122">
        <v>43344</v>
      </c>
      <c r="O167" s="122">
        <v>43435</v>
      </c>
      <c r="P167" s="93"/>
      <c r="Q167" s="185" t="s">
        <v>50</v>
      </c>
    </row>
    <row r="168" spans="2:26" s="6" customFormat="1" ht="25.5" x14ac:dyDescent="0.25">
      <c r="B168" s="232" t="s">
        <v>362</v>
      </c>
      <c r="C168" s="95" t="s">
        <v>321</v>
      </c>
      <c r="D168" s="93" t="s">
        <v>344</v>
      </c>
      <c r="E168" s="95" t="s">
        <v>322</v>
      </c>
      <c r="F168" s="93" t="s">
        <v>115</v>
      </c>
      <c r="G168" s="95"/>
      <c r="H168" s="88">
        <v>401550</v>
      </c>
      <c r="I168" s="130">
        <f>H168/I10</f>
        <v>118102.94117647059</v>
      </c>
      <c r="J168" s="184">
        <v>1</v>
      </c>
      <c r="K168" s="184">
        <v>0</v>
      </c>
      <c r="L168" s="95" t="s">
        <v>243</v>
      </c>
      <c r="M168" s="93" t="s">
        <v>43</v>
      </c>
      <c r="N168" s="122">
        <v>43374</v>
      </c>
      <c r="O168" s="122">
        <v>43466</v>
      </c>
      <c r="P168" s="93"/>
      <c r="Q168" s="185" t="s">
        <v>0</v>
      </c>
    </row>
    <row r="169" spans="2:26" s="6" customFormat="1" x14ac:dyDescent="0.25">
      <c r="B169" s="232" t="s">
        <v>363</v>
      </c>
      <c r="C169" s="95" t="s">
        <v>321</v>
      </c>
      <c r="D169" s="93" t="s">
        <v>344</v>
      </c>
      <c r="E169" s="95" t="s">
        <v>493</v>
      </c>
      <c r="F169" s="93" t="s">
        <v>115</v>
      </c>
      <c r="G169" s="95" t="s">
        <v>494</v>
      </c>
      <c r="H169" s="88">
        <v>250000</v>
      </c>
      <c r="I169" s="88">
        <f>H169/I10</f>
        <v>73529.411764705888</v>
      </c>
      <c r="J169" s="184">
        <v>1</v>
      </c>
      <c r="K169" s="184">
        <v>0</v>
      </c>
      <c r="L169" s="95" t="s">
        <v>372</v>
      </c>
      <c r="M169" s="93" t="s">
        <v>43</v>
      </c>
      <c r="N169" s="122">
        <v>43344</v>
      </c>
      <c r="O169" s="122">
        <v>43405</v>
      </c>
      <c r="P169" s="122"/>
      <c r="Q169" s="185" t="s">
        <v>0</v>
      </c>
    </row>
    <row r="170" spans="2:26" s="6" customFormat="1" ht="15.75" thickBot="1" x14ac:dyDescent="0.3">
      <c r="B170" s="260" t="s">
        <v>364</v>
      </c>
      <c r="C170" s="114" t="s">
        <v>321</v>
      </c>
      <c r="D170" s="94" t="s">
        <v>344</v>
      </c>
      <c r="E170" s="114" t="s">
        <v>495</v>
      </c>
      <c r="F170" s="94" t="s">
        <v>115</v>
      </c>
      <c r="G170" s="114"/>
      <c r="H170" s="253">
        <v>600000</v>
      </c>
      <c r="I170" s="254">
        <f>H170/I10</f>
        <v>176470.58823529413</v>
      </c>
      <c r="J170" s="186">
        <v>1</v>
      </c>
      <c r="K170" s="186">
        <v>0</v>
      </c>
      <c r="L170" s="114" t="s">
        <v>200</v>
      </c>
      <c r="M170" s="94" t="s">
        <v>43</v>
      </c>
      <c r="N170" s="123">
        <v>43344</v>
      </c>
      <c r="O170" s="123">
        <v>43405</v>
      </c>
      <c r="P170" s="123"/>
      <c r="Q170" s="187" t="s">
        <v>0</v>
      </c>
    </row>
    <row r="171" spans="2:26" s="6" customFormat="1" x14ac:dyDescent="0.25">
      <c r="C171" s="43"/>
      <c r="D171" s="43"/>
      <c r="E171" s="43"/>
      <c r="F171" s="43"/>
      <c r="G171" s="43" t="s">
        <v>22</v>
      </c>
      <c r="H171" s="89">
        <f>SUM(H154:H170)</f>
        <v>3678974</v>
      </c>
      <c r="I171" s="172">
        <f>SUM(I154:I170)</f>
        <v>1067345.2941176472</v>
      </c>
      <c r="J171" s="45"/>
      <c r="K171" s="45"/>
      <c r="L171" s="43"/>
      <c r="M171" s="43"/>
      <c r="N171" s="43"/>
      <c r="O171" s="43"/>
      <c r="P171" s="43"/>
      <c r="Q171" s="43"/>
    </row>
    <row r="172" spans="2:26" ht="15.75" thickBot="1" x14ac:dyDescent="0.3"/>
    <row r="173" spans="2:26" ht="15.75" customHeight="1" x14ac:dyDescent="0.25">
      <c r="B173" s="360" t="s">
        <v>136</v>
      </c>
      <c r="C173" s="330" t="s">
        <v>66</v>
      </c>
      <c r="D173" s="331"/>
      <c r="E173" s="331"/>
      <c r="F173" s="331"/>
      <c r="G173" s="331"/>
      <c r="H173" s="331"/>
      <c r="I173" s="331"/>
      <c r="J173" s="331"/>
      <c r="K173" s="331"/>
      <c r="L173" s="331"/>
      <c r="M173" s="331"/>
      <c r="N173" s="331"/>
      <c r="O173" s="331"/>
      <c r="P173" s="331"/>
      <c r="Q173" s="332"/>
      <c r="R173" s="5"/>
      <c r="S173" s="5"/>
      <c r="T173" s="5"/>
      <c r="U173" s="5"/>
      <c r="V173" s="5"/>
      <c r="W173" s="5"/>
      <c r="X173" s="5"/>
      <c r="Y173" s="5"/>
    </row>
    <row r="174" spans="2:26" ht="15" customHeight="1" x14ac:dyDescent="0.25">
      <c r="B174" s="361"/>
      <c r="C174" s="339" t="s">
        <v>60</v>
      </c>
      <c r="D174" s="302" t="s">
        <v>89</v>
      </c>
      <c r="E174" s="302" t="s">
        <v>46</v>
      </c>
      <c r="F174" s="302" t="s">
        <v>91</v>
      </c>
      <c r="G174" s="302" t="s">
        <v>52</v>
      </c>
      <c r="H174" s="341" t="s">
        <v>53</v>
      </c>
      <c r="I174" s="342"/>
      <c r="J174" s="342"/>
      <c r="K174" s="343"/>
      <c r="L174" s="302" t="s">
        <v>57</v>
      </c>
      <c r="M174" s="302" t="s">
        <v>58</v>
      </c>
      <c r="N174" s="302" t="s">
        <v>90</v>
      </c>
      <c r="O174" s="302"/>
      <c r="P174" s="338" t="s">
        <v>116</v>
      </c>
      <c r="Q174" s="328" t="s">
        <v>69</v>
      </c>
      <c r="R174" s="5"/>
      <c r="S174" s="5"/>
      <c r="T174" s="5"/>
      <c r="U174" s="5"/>
      <c r="V174" s="5"/>
      <c r="W174" s="5"/>
      <c r="X174" s="5"/>
      <c r="Y174" s="5"/>
    </row>
    <row r="175" spans="2:26" ht="36" customHeight="1" thickBot="1" x14ac:dyDescent="0.3">
      <c r="B175" s="362"/>
      <c r="C175" s="340"/>
      <c r="D175" s="303"/>
      <c r="E175" s="303"/>
      <c r="F175" s="303"/>
      <c r="G175" s="303"/>
      <c r="H175" s="106" t="s">
        <v>139</v>
      </c>
      <c r="I175" s="79" t="s">
        <v>55</v>
      </c>
      <c r="J175" s="46" t="s">
        <v>54</v>
      </c>
      <c r="K175" s="80" t="s">
        <v>56</v>
      </c>
      <c r="L175" s="303"/>
      <c r="M175" s="303"/>
      <c r="N175" s="79" t="s">
        <v>79</v>
      </c>
      <c r="O175" s="79" t="s">
        <v>59</v>
      </c>
      <c r="P175" s="334"/>
      <c r="Q175" s="329"/>
      <c r="R175" s="5"/>
      <c r="S175" s="5"/>
      <c r="T175" s="5"/>
      <c r="U175" s="5"/>
      <c r="V175" s="5"/>
      <c r="W175" s="5"/>
      <c r="X175" s="5"/>
      <c r="Y175" s="5"/>
    </row>
    <row r="176" spans="2:26" ht="27" customHeight="1" x14ac:dyDescent="0.25">
      <c r="B176" s="193" t="s">
        <v>375</v>
      </c>
      <c r="C176" s="155" t="s">
        <v>321</v>
      </c>
      <c r="D176" s="155" t="s">
        <v>490</v>
      </c>
      <c r="E176" s="155" t="s">
        <v>376</v>
      </c>
      <c r="F176" s="155" t="s">
        <v>97</v>
      </c>
      <c r="G176" s="92" t="s">
        <v>395</v>
      </c>
      <c r="H176" s="108">
        <v>4200000</v>
      </c>
      <c r="I176" s="261">
        <f>H176/I10</f>
        <v>1235294.1176470588</v>
      </c>
      <c r="J176" s="182"/>
      <c r="K176" s="182"/>
      <c r="L176" s="159" t="s">
        <v>296</v>
      </c>
      <c r="M176" s="92" t="s">
        <v>43</v>
      </c>
      <c r="N176" s="124">
        <v>43040</v>
      </c>
      <c r="O176" s="124">
        <v>43132</v>
      </c>
      <c r="P176" s="92"/>
      <c r="Q176" s="183" t="s">
        <v>74</v>
      </c>
      <c r="R176" s="5"/>
      <c r="S176" s="5"/>
      <c r="T176" s="5"/>
      <c r="U176" s="5"/>
      <c r="V176" s="5"/>
      <c r="W176" s="5"/>
      <c r="X176" s="5"/>
      <c r="Y176" s="5"/>
    </row>
    <row r="177" spans="2:17" s="6" customFormat="1" ht="30" hidden="1" customHeight="1" x14ac:dyDescent="0.25">
      <c r="B177" s="111" t="s">
        <v>377</v>
      </c>
      <c r="C177" s="99" t="s">
        <v>321</v>
      </c>
      <c r="D177" s="99" t="s">
        <v>396</v>
      </c>
      <c r="E177" s="99" t="s">
        <v>376</v>
      </c>
      <c r="F177" s="99" t="s">
        <v>97</v>
      </c>
      <c r="G177" s="101"/>
      <c r="H177" s="100">
        <v>0</v>
      </c>
      <c r="I177" s="100">
        <v>0</v>
      </c>
      <c r="J177" s="192">
        <v>1</v>
      </c>
      <c r="K177" s="192">
        <v>0</v>
      </c>
      <c r="L177" s="147" t="s">
        <v>296</v>
      </c>
      <c r="M177" s="101" t="s">
        <v>44</v>
      </c>
      <c r="N177" s="101"/>
      <c r="O177" s="101"/>
      <c r="P177" s="101"/>
      <c r="Q177" s="181" t="s">
        <v>47</v>
      </c>
    </row>
    <row r="178" spans="2:17" s="6" customFormat="1" ht="72.75" hidden="1" customHeight="1" x14ac:dyDescent="0.25">
      <c r="B178" s="194" t="s">
        <v>378</v>
      </c>
      <c r="C178" s="101" t="s">
        <v>140</v>
      </c>
      <c r="D178" s="101" t="s">
        <v>379</v>
      </c>
      <c r="E178" s="101" t="s">
        <v>380</v>
      </c>
      <c r="F178" s="101" t="s">
        <v>97</v>
      </c>
      <c r="G178" s="93"/>
      <c r="H178" s="136">
        <v>0</v>
      </c>
      <c r="I178" s="100">
        <v>0</v>
      </c>
      <c r="J178" s="184"/>
      <c r="K178" s="184">
        <v>0</v>
      </c>
      <c r="L178" s="192" t="s">
        <v>391</v>
      </c>
      <c r="M178" s="93"/>
      <c r="N178" s="93"/>
      <c r="O178" s="93"/>
      <c r="P178" s="93"/>
      <c r="Q178" s="181" t="s">
        <v>47</v>
      </c>
    </row>
    <row r="179" spans="2:17" s="6" customFormat="1" ht="25.5" hidden="1" customHeight="1" x14ac:dyDescent="0.25">
      <c r="B179" s="194" t="s">
        <v>381</v>
      </c>
      <c r="C179" s="101" t="s">
        <v>140</v>
      </c>
      <c r="D179" s="101" t="s">
        <v>382</v>
      </c>
      <c r="E179" s="101" t="s">
        <v>383</v>
      </c>
      <c r="F179" s="101" t="s">
        <v>97</v>
      </c>
      <c r="G179" s="93"/>
      <c r="H179" s="136">
        <v>0</v>
      </c>
      <c r="I179" s="100">
        <v>0</v>
      </c>
      <c r="J179" s="184"/>
      <c r="K179" s="184"/>
      <c r="L179" s="192" t="s">
        <v>391</v>
      </c>
      <c r="M179" s="93"/>
      <c r="N179" s="93"/>
      <c r="O179" s="93"/>
      <c r="P179" s="93"/>
      <c r="Q179" s="181" t="s">
        <v>47</v>
      </c>
    </row>
    <row r="180" spans="2:17" s="6" customFormat="1" ht="25.5" hidden="1" x14ac:dyDescent="0.25">
      <c r="B180" s="194" t="s">
        <v>384</v>
      </c>
      <c r="C180" s="101" t="s">
        <v>140</v>
      </c>
      <c r="D180" s="101" t="s">
        <v>382</v>
      </c>
      <c r="E180" s="101" t="s">
        <v>385</v>
      </c>
      <c r="F180" s="101" t="s">
        <v>97</v>
      </c>
      <c r="G180" s="93"/>
      <c r="H180" s="136">
        <v>0</v>
      </c>
      <c r="I180" s="100">
        <v>0</v>
      </c>
      <c r="J180" s="184"/>
      <c r="K180" s="184"/>
      <c r="L180" s="192" t="s">
        <v>391</v>
      </c>
      <c r="M180" s="93"/>
      <c r="N180" s="93"/>
      <c r="O180" s="93"/>
      <c r="P180" s="93"/>
      <c r="Q180" s="181" t="s">
        <v>47</v>
      </c>
    </row>
    <row r="181" spans="2:17" s="6" customFormat="1" ht="25.5" hidden="1" x14ac:dyDescent="0.25">
      <c r="B181" s="194" t="s">
        <v>386</v>
      </c>
      <c r="C181" s="101" t="s">
        <v>140</v>
      </c>
      <c r="D181" s="101" t="s">
        <v>387</v>
      </c>
      <c r="E181" s="101" t="s">
        <v>388</v>
      </c>
      <c r="F181" s="101" t="s">
        <v>100</v>
      </c>
      <c r="G181" s="93"/>
      <c r="H181" s="136">
        <v>0</v>
      </c>
      <c r="I181" s="100">
        <v>0</v>
      </c>
      <c r="J181" s="184"/>
      <c r="K181" s="184"/>
      <c r="L181" s="192" t="s">
        <v>391</v>
      </c>
      <c r="M181" s="93"/>
      <c r="N181" s="93"/>
      <c r="O181" s="93"/>
      <c r="P181" s="93"/>
      <c r="Q181" s="181" t="s">
        <v>47</v>
      </c>
    </row>
    <row r="182" spans="2:17" s="6" customFormat="1" ht="86.25" customHeight="1" thickBot="1" x14ac:dyDescent="0.3">
      <c r="B182" s="113" t="s">
        <v>389</v>
      </c>
      <c r="C182" s="114" t="s">
        <v>321</v>
      </c>
      <c r="D182" s="114" t="s">
        <v>390</v>
      </c>
      <c r="E182" s="114" t="s">
        <v>501</v>
      </c>
      <c r="F182" s="114" t="s">
        <v>97</v>
      </c>
      <c r="G182" s="94"/>
      <c r="H182" s="262">
        <v>549600</v>
      </c>
      <c r="I182" s="263">
        <f>H182/I10</f>
        <v>161647.05882352943</v>
      </c>
      <c r="J182" s="186">
        <v>1</v>
      </c>
      <c r="K182" s="186">
        <v>0</v>
      </c>
      <c r="L182" s="219" t="s">
        <v>491</v>
      </c>
      <c r="M182" s="94" t="s">
        <v>43</v>
      </c>
      <c r="N182" s="123">
        <v>43040</v>
      </c>
      <c r="O182" s="123">
        <v>43132</v>
      </c>
      <c r="P182" s="94"/>
      <c r="Q182" s="187" t="s">
        <v>74</v>
      </c>
    </row>
    <row r="183" spans="2:17" s="6" customFormat="1" ht="15.75" thickBot="1" x14ac:dyDescent="0.3">
      <c r="C183" s="43"/>
      <c r="D183" s="43"/>
      <c r="E183" s="43"/>
      <c r="F183" s="43"/>
      <c r="G183" s="43" t="s">
        <v>22</v>
      </c>
      <c r="H183" s="89">
        <f>SUM(H176:H182)</f>
        <v>4749600</v>
      </c>
      <c r="I183" s="172">
        <f>SUM(I176:I182)</f>
        <v>1396941.1764705882</v>
      </c>
      <c r="J183" s="44"/>
      <c r="K183" s="45"/>
      <c r="L183" s="45"/>
      <c r="M183" s="43"/>
      <c r="N183" s="43"/>
      <c r="O183" s="43"/>
      <c r="P183" s="43"/>
      <c r="Q183" s="43"/>
    </row>
    <row r="184" spans="2:17" ht="15.75" customHeight="1" thickBot="1" x14ac:dyDescent="0.3">
      <c r="B184" s="363"/>
      <c r="C184" s="364"/>
      <c r="G184" t="s">
        <v>22</v>
      </c>
      <c r="H184" s="137">
        <f>H89+H134+H149+H171+H183</f>
        <v>104972311.71000001</v>
      </c>
      <c r="I184" s="173">
        <f>I89+I134+I149+I171+I183</f>
        <v>30859503.444117654</v>
      </c>
    </row>
    <row r="185" spans="2:17" x14ac:dyDescent="0.25">
      <c r="B185" s="138" t="s">
        <v>47</v>
      </c>
      <c r="C185" s="139"/>
    </row>
    <row r="186" spans="2:17" s="6" customFormat="1" x14ac:dyDescent="0.25">
      <c r="B186" s="138" t="s">
        <v>74</v>
      </c>
      <c r="C186" s="139"/>
      <c r="I186" s="41"/>
      <c r="J186" s="42"/>
      <c r="K186" s="42"/>
    </row>
    <row r="187" spans="2:17" s="6" customFormat="1" x14ac:dyDescent="0.25">
      <c r="B187" s="138" t="s">
        <v>392</v>
      </c>
      <c r="C187" s="139"/>
      <c r="I187" s="41"/>
      <c r="J187" s="42"/>
      <c r="K187" s="42"/>
    </row>
    <row r="188" spans="2:17" s="6" customFormat="1" ht="15.75" thickBot="1" x14ac:dyDescent="0.3">
      <c r="B188" s="140" t="s">
        <v>393</v>
      </c>
      <c r="C188" s="141"/>
      <c r="I188" s="41"/>
      <c r="J188" s="42"/>
      <c r="K188" s="42"/>
    </row>
    <row r="191" spans="2:17" x14ac:dyDescent="0.25">
      <c r="B191" s="74"/>
      <c r="C191" s="316" t="s">
        <v>70</v>
      </c>
      <c r="D191" s="76" t="s">
        <v>45</v>
      </c>
      <c r="E191" s="77"/>
    </row>
    <row r="192" spans="2:17" x14ac:dyDescent="0.25">
      <c r="B192" s="74"/>
      <c r="C192" s="317"/>
      <c r="D192" s="76" t="s">
        <v>43</v>
      </c>
      <c r="E192" s="77"/>
    </row>
    <row r="193" spans="2:10" x14ac:dyDescent="0.25">
      <c r="B193" s="74"/>
      <c r="C193" s="318"/>
      <c r="D193" s="78" t="s">
        <v>44</v>
      </c>
      <c r="E193" s="77"/>
    </row>
    <row r="194" spans="2:10" x14ac:dyDescent="0.25">
      <c r="B194" s="74"/>
      <c r="C194" s="77"/>
      <c r="D194" s="77"/>
      <c r="E194" s="77"/>
    </row>
    <row r="195" spans="2:10" x14ac:dyDescent="0.25">
      <c r="B195" s="74"/>
      <c r="C195" s="319" t="s">
        <v>69</v>
      </c>
      <c r="D195" s="76" t="s">
        <v>0</v>
      </c>
      <c r="E195" s="77"/>
      <c r="G195" s="177"/>
      <c r="H195" s="177"/>
      <c r="I195" s="116"/>
      <c r="J195" s="178"/>
    </row>
    <row r="196" spans="2:10" x14ac:dyDescent="0.25">
      <c r="B196" s="74"/>
      <c r="C196" s="320"/>
      <c r="D196" s="76" t="s">
        <v>50</v>
      </c>
      <c r="E196" s="77"/>
      <c r="G196" s="177"/>
      <c r="H196" s="177"/>
      <c r="I196" s="116"/>
      <c r="J196" s="178"/>
    </row>
    <row r="197" spans="2:10" x14ac:dyDescent="0.25">
      <c r="B197" s="74"/>
      <c r="C197" s="320"/>
      <c r="D197" s="76" t="s">
        <v>48</v>
      </c>
      <c r="E197" s="77"/>
      <c r="G197" s="177"/>
      <c r="H197" s="177"/>
      <c r="I197" s="116"/>
      <c r="J197" s="178"/>
    </row>
    <row r="198" spans="2:10" x14ac:dyDescent="0.25">
      <c r="B198" s="74"/>
      <c r="C198" s="320"/>
      <c r="D198" s="76" t="s">
        <v>47</v>
      </c>
      <c r="E198" s="77"/>
      <c r="G198" s="177"/>
      <c r="H198" s="177"/>
      <c r="I198" s="116"/>
      <c r="J198" s="178"/>
    </row>
    <row r="199" spans="2:10" x14ac:dyDescent="0.25">
      <c r="B199" s="74"/>
      <c r="C199" s="320"/>
      <c r="D199" s="76" t="s">
        <v>49</v>
      </c>
      <c r="E199" s="77"/>
      <c r="G199" s="177"/>
      <c r="H199" s="177"/>
      <c r="I199" s="116"/>
      <c r="J199" s="178"/>
    </row>
    <row r="200" spans="2:10" x14ac:dyDescent="0.25">
      <c r="B200" s="74"/>
      <c r="C200" s="320"/>
      <c r="D200" s="76" t="s">
        <v>118</v>
      </c>
      <c r="E200" s="77"/>
      <c r="G200" s="177"/>
      <c r="H200" s="177"/>
      <c r="I200" s="116"/>
      <c r="J200" s="178"/>
    </row>
    <row r="201" spans="2:10" x14ac:dyDescent="0.25">
      <c r="B201" s="74"/>
      <c r="C201" s="320"/>
      <c r="D201" s="76" t="s">
        <v>74</v>
      </c>
      <c r="E201" s="77"/>
      <c r="G201" s="177"/>
      <c r="H201" s="177"/>
      <c r="I201" s="116"/>
      <c r="J201" s="178"/>
    </row>
    <row r="202" spans="2:10" x14ac:dyDescent="0.25">
      <c r="B202" s="74"/>
      <c r="C202" s="321"/>
      <c r="D202" s="76" t="s">
        <v>129</v>
      </c>
      <c r="E202" s="77"/>
      <c r="G202" s="177"/>
      <c r="H202" s="177"/>
      <c r="I202" s="116"/>
      <c r="J202" s="178"/>
    </row>
    <row r="203" spans="2:10" x14ac:dyDescent="0.25">
      <c r="B203" s="74"/>
      <c r="C203" s="77"/>
      <c r="D203" s="77"/>
      <c r="E203" s="77"/>
      <c r="G203" s="177"/>
      <c r="H203" s="177"/>
      <c r="I203" s="116"/>
      <c r="J203" s="178"/>
    </row>
    <row r="204" spans="2:10" x14ac:dyDescent="0.25">
      <c r="B204" s="74"/>
      <c r="C204" s="327" t="s">
        <v>71</v>
      </c>
      <c r="D204" s="322" t="s">
        <v>75</v>
      </c>
      <c r="E204" s="76" t="s">
        <v>113</v>
      </c>
      <c r="G204" s="177"/>
      <c r="H204" s="177"/>
      <c r="I204" s="116"/>
      <c r="J204" s="178"/>
    </row>
    <row r="205" spans="2:10" x14ac:dyDescent="0.25">
      <c r="B205" s="74"/>
      <c r="C205" s="327"/>
      <c r="D205" s="322"/>
      <c r="E205" s="76" t="s">
        <v>119</v>
      </c>
      <c r="G205" s="179"/>
      <c r="H205" s="177"/>
      <c r="I205" s="116"/>
      <c r="J205" s="178"/>
    </row>
    <row r="206" spans="2:10" x14ac:dyDescent="0.25">
      <c r="B206" s="74"/>
      <c r="C206" s="327"/>
      <c r="D206" s="322"/>
      <c r="E206" s="76" t="s">
        <v>67</v>
      </c>
      <c r="G206" s="177"/>
      <c r="H206" s="177"/>
      <c r="I206" s="116"/>
      <c r="J206" s="178"/>
    </row>
    <row r="207" spans="2:10" x14ac:dyDescent="0.25">
      <c r="B207" s="74"/>
      <c r="C207" s="327"/>
      <c r="D207" s="322"/>
      <c r="E207" s="76" t="s">
        <v>97</v>
      </c>
      <c r="G207" s="177"/>
      <c r="H207" s="177"/>
      <c r="I207" s="116"/>
      <c r="J207" s="178"/>
    </row>
    <row r="208" spans="2:10" x14ac:dyDescent="0.25">
      <c r="B208" s="74"/>
      <c r="C208" s="327"/>
      <c r="D208" s="322"/>
      <c r="E208" s="76" t="s">
        <v>100</v>
      </c>
      <c r="G208" s="177"/>
      <c r="H208" s="177"/>
      <c r="I208" s="116"/>
      <c r="J208" s="178"/>
    </row>
    <row r="209" spans="2:10" x14ac:dyDescent="0.25">
      <c r="B209" s="74"/>
      <c r="C209" s="327"/>
      <c r="D209" s="322"/>
      <c r="E209" s="76" t="s">
        <v>114</v>
      </c>
      <c r="G209" s="177"/>
      <c r="H209" s="177"/>
      <c r="I209" s="116"/>
      <c r="J209" s="178"/>
    </row>
    <row r="210" spans="2:10" x14ac:dyDescent="0.25">
      <c r="B210" s="74"/>
      <c r="C210" s="327"/>
      <c r="D210" s="322"/>
      <c r="E210" s="76" t="s">
        <v>99</v>
      </c>
    </row>
    <row r="211" spans="2:10" x14ac:dyDescent="0.25">
      <c r="B211" s="74"/>
      <c r="C211" s="327"/>
      <c r="D211" s="323" t="s">
        <v>72</v>
      </c>
      <c r="E211" s="76" t="s">
        <v>101</v>
      </c>
    </row>
    <row r="212" spans="2:10" x14ac:dyDescent="0.25">
      <c r="B212" s="74"/>
      <c r="C212" s="327"/>
      <c r="D212" s="323"/>
      <c r="E212" s="76" t="s">
        <v>102</v>
      </c>
    </row>
    <row r="213" spans="2:10" x14ac:dyDescent="0.25">
      <c r="B213" s="74"/>
      <c r="C213" s="327"/>
      <c r="D213" s="323"/>
      <c r="E213" s="76" t="s">
        <v>103</v>
      </c>
    </row>
    <row r="214" spans="2:10" x14ac:dyDescent="0.25">
      <c r="B214" s="74"/>
      <c r="C214" s="327"/>
      <c r="D214" s="323"/>
      <c r="E214" s="76" t="s">
        <v>97</v>
      </c>
    </row>
    <row r="215" spans="2:10" x14ac:dyDescent="0.25">
      <c r="B215" s="74"/>
      <c r="C215" s="327"/>
      <c r="D215" s="323"/>
      <c r="E215" s="76" t="s">
        <v>100</v>
      </c>
    </row>
    <row r="216" spans="2:10" x14ac:dyDescent="0.25">
      <c r="B216" s="74"/>
      <c r="C216" s="327"/>
      <c r="D216" s="323"/>
      <c r="E216" s="76" t="s">
        <v>121</v>
      </c>
    </row>
    <row r="217" spans="2:10" x14ac:dyDescent="0.25">
      <c r="B217" s="74"/>
      <c r="C217" s="327"/>
      <c r="D217" s="323"/>
      <c r="E217" s="76" t="s">
        <v>120</v>
      </c>
    </row>
    <row r="218" spans="2:10" x14ac:dyDescent="0.25">
      <c r="B218" s="74"/>
      <c r="C218" s="327"/>
      <c r="D218" s="323"/>
      <c r="E218" s="76" t="s">
        <v>51</v>
      </c>
    </row>
    <row r="219" spans="2:10" x14ac:dyDescent="0.25">
      <c r="B219" s="74"/>
      <c r="C219" s="327"/>
      <c r="D219" s="324" t="s">
        <v>73</v>
      </c>
      <c r="E219" s="76" t="s">
        <v>115</v>
      </c>
    </row>
    <row r="220" spans="2:10" x14ac:dyDescent="0.25">
      <c r="B220" s="74"/>
      <c r="C220" s="327"/>
      <c r="D220" s="325"/>
      <c r="E220" s="76" t="s">
        <v>97</v>
      </c>
    </row>
    <row r="221" spans="2:10" x14ac:dyDescent="0.25">
      <c r="B221" s="74"/>
      <c r="C221" s="327"/>
      <c r="D221" s="326"/>
      <c r="E221" s="76" t="s">
        <v>100</v>
      </c>
    </row>
  </sheetData>
  <mergeCells count="141">
    <mergeCell ref="B173:B175"/>
    <mergeCell ref="B184:C184"/>
    <mergeCell ref="C152:C153"/>
    <mergeCell ref="D152:D153"/>
    <mergeCell ref="E152:E153"/>
    <mergeCell ref="B12:B14"/>
    <mergeCell ref="B91:B93"/>
    <mergeCell ref="B136:B138"/>
    <mergeCell ref="B151:B153"/>
    <mergeCell ref="C12:Q12"/>
    <mergeCell ref="C91:Q91"/>
    <mergeCell ref="Q13:Q14"/>
    <mergeCell ref="G13:G14"/>
    <mergeCell ref="L13:L14"/>
    <mergeCell ref="P13:P14"/>
    <mergeCell ref="M13:M14"/>
    <mergeCell ref="N13:O13"/>
    <mergeCell ref="C13:C14"/>
    <mergeCell ref="D13:D14"/>
    <mergeCell ref="E13:E14"/>
    <mergeCell ref="B15:B23"/>
    <mergeCell ref="B94:B112"/>
    <mergeCell ref="G94:G112"/>
    <mergeCell ref="D94:D112"/>
    <mergeCell ref="F13:F14"/>
    <mergeCell ref="H13:K13"/>
    <mergeCell ref="C136:Q136"/>
    <mergeCell ref="Q92:Q93"/>
    <mergeCell ref="P92:P93"/>
    <mergeCell ref="C92:C93"/>
    <mergeCell ref="D92:D93"/>
    <mergeCell ref="M92:M93"/>
    <mergeCell ref="E92:E93"/>
    <mergeCell ref="F92:F93"/>
    <mergeCell ref="G92:G93"/>
    <mergeCell ref="L92:L93"/>
    <mergeCell ref="N92:O92"/>
    <mergeCell ref="H92:K92"/>
    <mergeCell ref="C25:C26"/>
    <mergeCell ref="D25:D26"/>
    <mergeCell ref="C94:C112"/>
    <mergeCell ref="C44:C45"/>
    <mergeCell ref="C52:C53"/>
    <mergeCell ref="D52:D53"/>
    <mergeCell ref="C15:C23"/>
    <mergeCell ref="C46:C48"/>
    <mergeCell ref="D46:D48"/>
    <mergeCell ref="F46:F48"/>
    <mergeCell ref="Q152:Q153"/>
    <mergeCell ref="C137:C138"/>
    <mergeCell ref="D137:D138"/>
    <mergeCell ref="E137:E138"/>
    <mergeCell ref="N137:O137"/>
    <mergeCell ref="F137:F138"/>
    <mergeCell ref="L137:L138"/>
    <mergeCell ref="M137:M138"/>
    <mergeCell ref="F152:F153"/>
    <mergeCell ref="P137:P138"/>
    <mergeCell ref="C191:C193"/>
    <mergeCell ref="C195:C202"/>
    <mergeCell ref="D204:D210"/>
    <mergeCell ref="D211:D218"/>
    <mergeCell ref="D219:D221"/>
    <mergeCell ref="C204:C221"/>
    <mergeCell ref="Q174:Q175"/>
    <mergeCell ref="C173:Q173"/>
    <mergeCell ref="P152:P153"/>
    <mergeCell ref="L174:L175"/>
    <mergeCell ref="K152:K153"/>
    <mergeCell ref="L152:L153"/>
    <mergeCell ref="N174:O174"/>
    <mergeCell ref="M174:M175"/>
    <mergeCell ref="P174:P175"/>
    <mergeCell ref="N152:O152"/>
    <mergeCell ref="G174:G175"/>
    <mergeCell ref="C174:C175"/>
    <mergeCell ref="D174:D175"/>
    <mergeCell ref="E174:E175"/>
    <mergeCell ref="H174:K174"/>
    <mergeCell ref="F174:F175"/>
    <mergeCell ref="M152:M153"/>
    <mergeCell ref="D158:D159"/>
    <mergeCell ref="B121:B124"/>
    <mergeCell ref="C121:C124"/>
    <mergeCell ref="D121:D124"/>
    <mergeCell ref="F121:F124"/>
    <mergeCell ref="D15:D23"/>
    <mergeCell ref="B40:B41"/>
    <mergeCell ref="F94:F112"/>
    <mergeCell ref="B113:B119"/>
    <mergeCell ref="C113:C119"/>
    <mergeCell ref="D113:D119"/>
    <mergeCell ref="F113:F119"/>
    <mergeCell ref="C62:C65"/>
    <mergeCell ref="D62:D65"/>
    <mergeCell ref="F62:F65"/>
    <mergeCell ref="B68:B70"/>
    <mergeCell ref="C68:C70"/>
    <mergeCell ref="D68:D70"/>
    <mergeCell ref="F68:F70"/>
    <mergeCell ref="B44:B45"/>
    <mergeCell ref="B52:B53"/>
    <mergeCell ref="B25:B26"/>
    <mergeCell ref="B46:B48"/>
    <mergeCell ref="B62:B65"/>
    <mergeCell ref="B29:B30"/>
    <mergeCell ref="C29:C30"/>
    <mergeCell ref="D29:D30"/>
    <mergeCell ref="E29:E30"/>
    <mergeCell ref="F29:F30"/>
    <mergeCell ref="L15:L23"/>
    <mergeCell ref="L25:L26"/>
    <mergeCell ref="L29:L30"/>
    <mergeCell ref="D44:D45"/>
    <mergeCell ref="E44:E45"/>
    <mergeCell ref="F44:F45"/>
    <mergeCell ref="L44:L45"/>
    <mergeCell ref="E62:E63"/>
    <mergeCell ref="L47:L48"/>
    <mergeCell ref="L52:L53"/>
    <mergeCell ref="L54:L57"/>
    <mergeCell ref="L62:L65"/>
    <mergeCell ref="L76:L78"/>
    <mergeCell ref="L72:L73"/>
    <mergeCell ref="L68:L71"/>
    <mergeCell ref="L164:L165"/>
    <mergeCell ref="L79:L80"/>
    <mergeCell ref="L96:L97"/>
    <mergeCell ref="L98:L104"/>
    <mergeCell ref="L105:L109"/>
    <mergeCell ref="L110:L111"/>
    <mergeCell ref="L117:L118"/>
    <mergeCell ref="L121:L124"/>
    <mergeCell ref="L125:L126"/>
    <mergeCell ref="L158:L159"/>
    <mergeCell ref="G137:G138"/>
    <mergeCell ref="H137:K137"/>
    <mergeCell ref="G152:G153"/>
    <mergeCell ref="H152:J152"/>
    <mergeCell ref="C151:Q151"/>
    <mergeCell ref="Q137:Q138"/>
  </mergeCells>
  <dataValidations count="11">
    <dataValidation type="list" allowBlank="1" showInputMessage="1" showErrorMessage="1" sqref="M183">
      <formula1>#REF!</formula1>
    </dataValidation>
    <dataValidation type="list" allowBlank="1" showInputMessage="1" showErrorMessage="1" sqref="M15:M41 M43:M67 M139:M147 M94:M134 M10 M149 M176:M182 M154:M171 M79:M89">
      <formula1>$D$191:$D$193</formula1>
    </dataValidation>
    <dataValidation type="list" allowBlank="1" showInputMessage="1" showErrorMessage="1" sqref="F183">
      <formula1>#REF!</formula1>
    </dataValidation>
    <dataValidation type="list" allowBlank="1" showInputMessage="1" showErrorMessage="1" sqref="Q176:Q182 Q72 Q74 Q69:Q70 Q15:Q67 Q139:Q147 Q94:Q134 Q10 Q149 Q154:Q171 Q79:Q89">
      <formula1>$D$195:$D$202</formula1>
    </dataValidation>
    <dataValidation type="list" allowBlank="1" showInputMessage="1" showErrorMessage="1" sqref="F149 P145 F145 F139:F140">
      <formula1>$E$204:$E$210</formula1>
    </dataValidation>
    <dataValidation type="list" allowBlank="1" showInputMessage="1" showErrorMessage="1" sqref="F10 F49:F62 F132:F133 F125:F129 F66:F67 F31:F41 F94 F113 F120:F121 F15:F29 F43:F44 F46 F79:F89">
      <formula1>$E$211:$E$218</formula1>
    </dataValidation>
    <dataValidation type="list" allowBlank="1" showInputMessage="1" showErrorMessage="1" sqref="F141:F143 P146 F134 F130:F131 F146">
      <formula1>$D$277:$D$283</formula1>
    </dataValidation>
    <dataValidation type="list" allowBlank="1" showInputMessage="1" showErrorMessage="1" sqref="F154:F155">
      <formula1>$D$294:$D$296</formula1>
    </dataValidation>
    <dataValidation type="list" allowBlank="1" showInputMessage="1" showErrorMessage="1" sqref="F171">
      <formula1>$E$219:$E$221</formula1>
    </dataValidation>
    <dataValidation type="list" allowBlank="1" showInputMessage="1" showErrorMessage="1" sqref="F176:F182">
      <formula1>$D$239:$D$245</formula1>
    </dataValidation>
    <dataValidation type="list" allowBlank="1" showInputMessage="1" showErrorMessage="1" sqref="F156:F170">
      <formula1>$D$266:$D$268</formula1>
    </dataValidation>
  </dataValidations>
  <hyperlinks>
    <hyperlink ref="G70" r:id="rId1" tooltip="Aquisição: Equipamentos e Serviços de TI" display="https://sei.df.gov.br/sei/controlador.php?acao=procedimento_trabalhar&amp;acao_origem=rel_bloco_protocolo_listar&amp;acao_retorno=rel_bloco_protocolo_listar&amp;id_procedimento=8344853&amp;infra_sistema=100000100&amp;infra_unidade_atual=110003819&amp;infra_hash=fcfc11c32857ac3038c5858ba6983e54f7c1054bda965fe5772b54bf0918def4"/>
    <hyperlink ref="G144" r:id="rId2" tooltip="Aquisição: Consultoria Especializada" display="https://sei.df.gov.br/sei/controlador.php?acao=procedimento_trabalhar&amp;acao_origem=rel_bloco_protocolo_listar&amp;acao_retorno=rel_bloco_protocolo_listar&amp;id_procedimento=2496716&amp;infra_sistema=100000100&amp;infra_unidade_atual=110003819&amp;infra_hash=903b31647ea614782e59590f8efbdc63a7486b94bb699455c796f392e7eb1013"/>
    <hyperlink ref="G167" r:id="rId3" tooltip="Aquisição: Consultoria Especializada" display="https://sei.df.gov.br/sei/controlador.php?acao=procedimento_trabalhar&amp;acao_origem=rel_bloco_protocolo_listar&amp;acao_retorno=rel_bloco_protocolo_listar&amp;id_procedimento=2496716&amp;infra_sistema=100000100&amp;infra_unidade_atual=110003819&amp;infra_hash=903b31647ea614782e59590f8efbdc63a7486b94bb699455c796f392e7eb1013"/>
  </hyperlinks>
  <pageMargins left="0.19685039370078741" right="0.19685039370078741" top="0.15748031496062992" bottom="0.15748031496062992" header="0.31496062992125984" footer="0.31496062992125984"/>
  <pageSetup scale="60" orientation="landscape" horizontalDpi="4294967294" verticalDpi="4294967294"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24:L30"/>
  <sheetViews>
    <sheetView workbookViewId="0">
      <selection activeCell="L30" sqref="L30"/>
    </sheetView>
  </sheetViews>
  <sheetFormatPr defaultRowHeight="15" x14ac:dyDescent="0.25"/>
  <cols>
    <col min="12" max="12" width="14" bestFit="1" customWidth="1"/>
  </cols>
  <sheetData>
    <row r="24" spans="12:12" x14ac:dyDescent="0.25">
      <c r="L24" s="96">
        <v>545916</v>
      </c>
    </row>
    <row r="25" spans="12:12" x14ac:dyDescent="0.25">
      <c r="L25" s="96">
        <v>768824</v>
      </c>
    </row>
    <row r="26" spans="12:12" x14ac:dyDescent="0.25">
      <c r="L26" s="96">
        <v>1878166</v>
      </c>
    </row>
    <row r="27" spans="12:12" x14ac:dyDescent="0.25">
      <c r="L27" s="96">
        <v>450000</v>
      </c>
    </row>
    <row r="30" spans="12:12" x14ac:dyDescent="0.25">
      <c r="L30" s="137">
        <f>SUM(L24:L29)</f>
        <v>3642906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2018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2784/OC-BR;</Approval_x0020_Number>
    <Phase xmlns="cdc7663a-08f0-4737-9e8c-148ce897a09c">ACTIVE</Phase>
    <Document_x0020_Author xmlns="cdc7663a-08f0-4737-9e8c-148ce897a09c">Da Cruz,Adriana Almeida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FISCAL POLICY FOR SUSTAINABILITY AND GROWTH</TermName>
          <TermId xmlns="http://schemas.microsoft.com/office/infopath/2007/PartnerControls">6e15b5e0-ae82-4b06-920a-eef6dd27cc8b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axCatchAll xmlns="cdc7663a-08f0-4737-9e8c-148ce897a09c">
      <Value>33</Value>
      <Value>32</Value>
      <Value>31</Value>
      <Value>30</Value>
      <Value>7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BR-L1255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REFORM / MODERNIZATION OF THE STATE</TermName>
          <TermId xmlns="http://schemas.microsoft.com/office/infopath/2007/PartnerControls">c8fda4a7-691a-4c65-b227-9825197b5cd2</TermId>
        </TermInfo>
      </Terms>
    </nddeef1749674d76abdbe4b239a70bc6>
    <Record_x0020_Number xmlns="cdc7663a-08f0-4737-9e8c-148ce897a09c" xsi:nil="true"/>
    <_dlc_DocId xmlns="cdc7663a-08f0-4737-9e8c-148ce897a09c">EZSHARE-1376695742-38</_dlc_DocId>
    <_dlc_DocIdUrl xmlns="cdc7663a-08f0-4737-9e8c-148ce897a09c">
      <Url>https://idbg.sharepoint.com/teams/EZ-BR-LON/BR-L1255/_layouts/15/DocIdRedir.aspx?ID=EZSHARE-1376695742-38</Url>
      <Description>EZSHARE-1376695742-38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F50CA53B6A23B04CA37E4EB21401243C" ma:contentTypeVersion="1665" ma:contentTypeDescription="A content type to manage public (operations) IDB documents" ma:contentTypeScope="" ma:versionID="306e46f15f37234f2ef757c5638455c2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07f4c12bc10c11a6bcadd14786de563e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BR-L1255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Loan 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Props1.xml><?xml version="1.0" encoding="utf-8"?>
<ds:datastoreItem xmlns:ds="http://schemas.openxmlformats.org/officeDocument/2006/customXml" ds:itemID="{A3EE1420-0302-41C3-9F37-9349308311A1}"/>
</file>

<file path=customXml/itemProps2.xml><?xml version="1.0" encoding="utf-8"?>
<ds:datastoreItem xmlns:ds="http://schemas.openxmlformats.org/officeDocument/2006/customXml" ds:itemID="{C9F0B7FC-C8A1-4206-A421-818E4A539220}">
  <ds:schemaRefs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d35977c7-ea60-423f-ab2c-7c820588ae97"/>
    <ds:schemaRef ds:uri="http://www.w3.org/XML/1998/namespace"/>
    <ds:schemaRef ds:uri="2a7dc50c-f502-4dae-bb82-37e3d5169da8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3D505E-7945-4E32-A4EE-698F36BA6D0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2398DF0-E250-46E6-9995-BC363075FF76}"/>
</file>

<file path=customXml/itemProps5.xml><?xml version="1.0" encoding="utf-8"?>
<ds:datastoreItem xmlns:ds="http://schemas.openxmlformats.org/officeDocument/2006/customXml" ds:itemID="{51768D0C-FF8F-48E7-8E59-2D7F72C8C49A}"/>
</file>

<file path=customXml/itemProps6.xml><?xml version="1.0" encoding="utf-8"?>
<ds:datastoreItem xmlns:ds="http://schemas.openxmlformats.org/officeDocument/2006/customXml" ds:itemID="{DB6FEA01-573F-48AF-9FB3-50B6C5322C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Estructura del Proyecto</vt:lpstr>
      <vt:lpstr>Plan de Adquisiciones</vt:lpstr>
      <vt:lpstr>Instruções</vt:lpstr>
      <vt:lpstr>Detalhe Plano de Aquisções</vt:lpstr>
      <vt:lpstr>Plan1</vt:lpstr>
    </vt:vector>
  </TitlesOfParts>
  <Company>Inter-American Development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keywords/>
  <cp:lastModifiedBy>Rodrigo de Azevedo Santa Cruz de Oliveira</cp:lastModifiedBy>
  <cp:lastPrinted>2018-08-06T18:52:50Z</cp:lastPrinted>
  <dcterms:created xsi:type="dcterms:W3CDTF">2011-03-30T14:45:37Z</dcterms:created>
  <dcterms:modified xsi:type="dcterms:W3CDTF">2018-11-01T18:54:53Z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32;#FISCAL POLICY FOR SUSTAINABILITY AND GROWTH|6e15b5e0-ae82-4b06-920a-eef6dd27cc8b</vt:lpwstr>
  </property>
  <property fmtid="{D5CDD505-2E9C-101B-9397-08002B2CF9AE}" pid="7" name="Fund IDB">
    <vt:lpwstr>33;#ORC|c028a4b2-ad8b-4cf4-9cac-a2ae6a778e23</vt:lpwstr>
  </property>
  <property fmtid="{D5CDD505-2E9C-101B-9397-08002B2CF9AE}" pid="8" name="Country">
    <vt:lpwstr>30;#Brazil|7deb27ec-6837-4974-9aa8-6cfbac841ef8</vt:lpwstr>
  </property>
  <property fmtid="{D5CDD505-2E9C-101B-9397-08002B2CF9AE}" pid="9" name="Sector IDB">
    <vt:lpwstr>31;#REFORM / MODERNIZATION OF THE STATE|c8fda4a7-691a-4c65-b227-9825197b5cd2</vt:lpwstr>
  </property>
  <property fmtid="{D5CDD505-2E9C-101B-9397-08002B2CF9AE}" pid="10" name="Function Operations IDB">
    <vt:lpwstr>7;#Goods and Services|5bfebf1b-9f1f-4411-b1dd-4c19b807b799</vt:lpwstr>
  </property>
  <property fmtid="{D5CDD505-2E9C-101B-9397-08002B2CF9AE}" pid="11" name="_dlc_DocIdItemGuid">
    <vt:lpwstr>dc69306e-356c-47a0-ba98-70458ea3a282</vt:lpwstr>
  </property>
  <property fmtid="{D5CDD505-2E9C-101B-9397-08002B2CF9AE}" pid="12" name="Disclosure Activity">
    <vt:lpwstr>Procurement Plan</vt:lpwstr>
  </property>
  <property fmtid="{D5CDD505-2E9C-101B-9397-08002B2CF9AE}" pid="13" name="ContentTypeId">
    <vt:lpwstr>0x0101001A458A224826124E8B45B1D613300CFC00F50CA53B6A23B04CA37E4EB21401243C</vt:lpwstr>
  </property>
</Properties>
</file>