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6605" windowHeight="9435"/>
  </bookViews>
  <sheets>
    <sheet name="PFM BID (3)" sheetId="1" r:id="rId1"/>
    <sheet name="PFM BID (4)" sheetId="2" r:id="rId2"/>
    <sheet name="Sheet1" sheetId="3" state="hidden" r:id="rId3"/>
  </sheets>
  <definedNames>
    <definedName name="__POA2" localSheetId="0">#REF!</definedName>
    <definedName name="__POA2" localSheetId="1">#REF!</definedName>
    <definedName name="__POA2">#REF!</definedName>
    <definedName name="_2" localSheetId="0">#REF!</definedName>
    <definedName name="_2" localSheetId="1">#REF!</definedName>
    <definedName name="_2">#REF!</definedName>
    <definedName name="_6" localSheetId="0">#REF!</definedName>
    <definedName name="_6" localSheetId="1">#REF!</definedName>
    <definedName name="_6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0" hidden="1">#REF!</definedName>
    <definedName name="_Fill" localSheetId="1" hidden="1">#REF!</definedName>
    <definedName name="_Fill" hidden="1">#REF!</definedName>
    <definedName name="_POA2" localSheetId="0">#REF!</definedName>
    <definedName name="_POA2" localSheetId="1">#REF!</definedName>
    <definedName name="_POA2">#REF!</definedName>
    <definedName name="aaa" localSheetId="0">#REF!</definedName>
    <definedName name="aaa" localSheetId="1">#REF!</definedName>
    <definedName name="aaa">#REF!</definedName>
    <definedName name="e" localSheetId="0">#REF!</definedName>
    <definedName name="e" localSheetId="1">#REF!</definedName>
    <definedName name="e">#REF!</definedName>
    <definedName name="ffff" localSheetId="0">#REF!</definedName>
    <definedName name="ffff" localSheetId="1">#REF!</definedName>
    <definedName name="ffff">#REF!</definedName>
    <definedName name="Garfico1" localSheetId="0">#REF!</definedName>
    <definedName name="Garfico1" localSheetId="1">#REF!</definedName>
    <definedName name="Garfico1">#REF!</definedName>
    <definedName name="GRAFI" localSheetId="0">#REF!</definedName>
    <definedName name="GRAFI" localSheetId="1">#REF!</definedName>
    <definedName name="GRAFI">#REF!</definedName>
    <definedName name="GRAFICO" localSheetId="0">#REF!</definedName>
    <definedName name="GRAFICO" localSheetId="1">#REF!</definedName>
    <definedName name="GRAFICO">#REF!</definedName>
    <definedName name="Pal_Workbook_GUID" hidden="1">"SNACALFFU33J7YCCQVL3BDG8"</definedName>
    <definedName name="POA_21" localSheetId="0">#REF!</definedName>
    <definedName name="POA_21" localSheetId="1">#REF!</definedName>
    <definedName name="POA_21">#REF!</definedName>
    <definedName name="Pres" localSheetId="0">#REF!</definedName>
    <definedName name="Pres" localSheetId="1">#REF!</definedName>
    <definedName name="Pres">#REF!</definedName>
    <definedName name="Reesumen" localSheetId="0">#REF!</definedName>
    <definedName name="Reesumen" localSheetId="1">#REF!</definedName>
    <definedName name="Reesumen">#REF!</definedName>
    <definedName name="Resumen" localSheetId="0">#REF!</definedName>
    <definedName name="Resumen" localSheetId="1">#REF!</definedName>
    <definedName name="Resumen">#REF!</definedName>
    <definedName name="resumencito" localSheetId="0">#REF!</definedName>
    <definedName name="resumencito" localSheetId="1">#REF!</definedName>
    <definedName name="resumencito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FGH" localSheetId="0">#REF!</definedName>
    <definedName name="SFGH" localSheetId="1">#REF!</definedName>
    <definedName name="SFGH">#REF!</definedName>
    <definedName name="Tabla_asignación" localSheetId="0">#REF!</definedName>
    <definedName name="Tabla_asignación" localSheetId="1">#REF!</definedName>
    <definedName name="Tabla_asignación">#REF!</definedName>
    <definedName name="Tabla_Recursos" localSheetId="0">#REF!</definedName>
    <definedName name="Tabla_Recursos" localSheetId="1">#REF!</definedName>
    <definedName name="Tabla_Recursos">#REF!</definedName>
  </definedNames>
  <calcPr calcId="145621"/>
</workbook>
</file>

<file path=xl/calcChain.xml><?xml version="1.0" encoding="utf-8"?>
<calcChain xmlns="http://schemas.openxmlformats.org/spreadsheetml/2006/main">
  <c r="BW70" i="1" l="1"/>
  <c r="D3" i="2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D58" i="1"/>
  <c r="E58" i="1"/>
  <c r="F58" i="1"/>
  <c r="F57" i="1" s="1"/>
  <c r="G58" i="1"/>
  <c r="H58" i="1"/>
  <c r="I58" i="1"/>
  <c r="J58" i="1"/>
  <c r="J57" i="1" s="1"/>
  <c r="K58" i="1"/>
  <c r="K57" i="1" s="1"/>
  <c r="L58" i="1"/>
  <c r="M58" i="1"/>
  <c r="N58" i="1"/>
  <c r="O58" i="1"/>
  <c r="O57" i="1" s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Q58" i="1" s="1"/>
  <c r="BD58" i="1"/>
  <c r="BE58" i="1"/>
  <c r="BF58" i="1"/>
  <c r="BF57" i="1" s="1"/>
  <c r="BG58" i="1"/>
  <c r="BG57" i="1" s="1"/>
  <c r="BH58" i="1"/>
  <c r="BI58" i="1"/>
  <c r="BJ58" i="1"/>
  <c r="BJ57" i="1" s="1"/>
  <c r="BK58" i="1"/>
  <c r="BK57" i="1" s="1"/>
  <c r="BL58" i="1"/>
  <c r="BM58" i="1"/>
  <c r="BN58" i="1"/>
  <c r="BO58" i="1"/>
  <c r="BO57" i="1" s="1"/>
  <c r="BP5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P49" i="1"/>
  <c r="D134" i="1"/>
  <c r="E134" i="1"/>
  <c r="F134" i="1"/>
  <c r="F133" i="1" s="1"/>
  <c r="G134" i="1"/>
  <c r="H134" i="1"/>
  <c r="I134" i="1"/>
  <c r="J134" i="1"/>
  <c r="K134" i="1"/>
  <c r="L134" i="1"/>
  <c r="M134" i="1"/>
  <c r="N134" i="1"/>
  <c r="N133" i="1" s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H134" i="2" s="1"/>
  <c r="BG134" i="1"/>
  <c r="BG133" i="1" s="1"/>
  <c r="BH134" i="1"/>
  <c r="BI134" i="1"/>
  <c r="BJ134" i="1"/>
  <c r="BK134" i="1"/>
  <c r="BK133" i="1" s="1"/>
  <c r="BL134" i="1"/>
  <c r="BM134" i="1"/>
  <c r="BN134" i="1"/>
  <c r="BN133" i="1" s="1"/>
  <c r="BO134" i="1"/>
  <c r="D132" i="1"/>
  <c r="E132" i="1"/>
  <c r="F132" i="1"/>
  <c r="F131" i="1" s="1"/>
  <c r="G132" i="1"/>
  <c r="G131" i="1" s="1"/>
  <c r="H132" i="1"/>
  <c r="I132" i="1"/>
  <c r="J132" i="1"/>
  <c r="K132" i="1"/>
  <c r="K131" i="1" s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L131" i="1" s="1"/>
  <c r="AM132" i="1"/>
  <c r="AN132" i="1"/>
  <c r="AO132" i="1"/>
  <c r="AP132" i="1"/>
  <c r="AQ132" i="1"/>
  <c r="AQ131" i="1" s="1"/>
  <c r="AR132" i="1"/>
  <c r="AS132" i="1"/>
  <c r="AT132" i="1"/>
  <c r="AT131" i="1" s="1"/>
  <c r="AU132" i="1"/>
  <c r="AU131" i="1" s="1"/>
  <c r="AV132" i="1"/>
  <c r="AW132" i="1"/>
  <c r="AX132" i="1"/>
  <c r="AY132" i="1"/>
  <c r="AY131" i="1" s="1"/>
  <c r="AZ132" i="1"/>
  <c r="BA132" i="1"/>
  <c r="BB132" i="1"/>
  <c r="BB131" i="1" s="1"/>
  <c r="BC132" i="1"/>
  <c r="BD132" i="1"/>
  <c r="BE132" i="1"/>
  <c r="BF132" i="1"/>
  <c r="BG132" i="1"/>
  <c r="BH132" i="1"/>
  <c r="BI132" i="1"/>
  <c r="BJ132" i="1"/>
  <c r="BJ131" i="1" s="1"/>
  <c r="BK132" i="1"/>
  <c r="BK131" i="1" s="1"/>
  <c r="BL132" i="1"/>
  <c r="BM132" i="1"/>
  <c r="BN132" i="1"/>
  <c r="BN131" i="1" s="1"/>
  <c r="BO132" i="1"/>
  <c r="BO131" i="1" s="1"/>
  <c r="D128" i="1"/>
  <c r="E128" i="1"/>
  <c r="F128" i="1"/>
  <c r="F127" i="1" s="1"/>
  <c r="G128" i="1"/>
  <c r="G127" i="1" s="1"/>
  <c r="G126" i="1" s="1"/>
  <c r="G125" i="1" s="1"/>
  <c r="H128" i="1"/>
  <c r="I128" i="1"/>
  <c r="J128" i="1"/>
  <c r="K128" i="1"/>
  <c r="K127" i="1" s="1"/>
  <c r="L128" i="1"/>
  <c r="M128" i="1"/>
  <c r="N128" i="1"/>
  <c r="N127" i="1" s="1"/>
  <c r="N126" i="1" s="1"/>
  <c r="O128" i="1"/>
  <c r="O127" i="1" s="1"/>
  <c r="P128" i="1"/>
  <c r="Q128" i="1"/>
  <c r="R128" i="1"/>
  <c r="R127" i="1" s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D122" i="1"/>
  <c r="E122" i="1"/>
  <c r="F122" i="1"/>
  <c r="G122" i="1"/>
  <c r="G121" i="1" s="1"/>
  <c r="H122" i="1"/>
  <c r="I122" i="1"/>
  <c r="J122" i="1"/>
  <c r="K122" i="1"/>
  <c r="K121" i="1" s="1"/>
  <c r="L122" i="1"/>
  <c r="M122" i="1"/>
  <c r="N122" i="1"/>
  <c r="N121" i="1" s="1"/>
  <c r="O122" i="1"/>
  <c r="O121" i="1" s="1"/>
  <c r="P122" i="1"/>
  <c r="Q122" i="1"/>
  <c r="R122" i="1"/>
  <c r="R121" i="1" s="1"/>
  <c r="S122" i="1"/>
  <c r="S121" i="1" s="1"/>
  <c r="T122" i="1"/>
  <c r="U122" i="1"/>
  <c r="V122" i="1"/>
  <c r="V121" i="1" s="1"/>
  <c r="W122" i="1"/>
  <c r="W121" i="1" s="1"/>
  <c r="X122" i="1"/>
  <c r="Y122" i="1"/>
  <c r="Z122" i="1"/>
  <c r="Z121" i="1" s="1"/>
  <c r="AA122" i="1"/>
  <c r="AA121" i="1" s="1"/>
  <c r="AB122" i="1"/>
  <c r="AC122" i="1"/>
  <c r="AD122" i="1"/>
  <c r="AE122" i="1"/>
  <c r="AE121" i="1" s="1"/>
  <c r="AF122" i="1"/>
  <c r="AG122" i="1"/>
  <c r="AH122" i="1"/>
  <c r="AI122" i="1"/>
  <c r="AI121" i="1" s="1"/>
  <c r="AJ122" i="1"/>
  <c r="AK122" i="1"/>
  <c r="AL122" i="1"/>
  <c r="AM122" i="1"/>
  <c r="AM121" i="1" s="1"/>
  <c r="AN122" i="1"/>
  <c r="AO122" i="1"/>
  <c r="AP122" i="1"/>
  <c r="AQ122" i="1"/>
  <c r="AQ121" i="1" s="1"/>
  <c r="AR122" i="1"/>
  <c r="AS122" i="1"/>
  <c r="AT122" i="1"/>
  <c r="AT121" i="1" s="1"/>
  <c r="AU122" i="1"/>
  <c r="AU121" i="1" s="1"/>
  <c r="AV122" i="1"/>
  <c r="AW122" i="1"/>
  <c r="AX122" i="1"/>
  <c r="AX121" i="1" s="1"/>
  <c r="AY122" i="1"/>
  <c r="AY121" i="1" s="1"/>
  <c r="AZ122" i="1"/>
  <c r="BA122" i="1"/>
  <c r="BB122" i="1"/>
  <c r="BB121" i="1" s="1"/>
  <c r="BC122" i="1"/>
  <c r="BD122" i="1"/>
  <c r="BE122" i="1"/>
  <c r="BF122" i="1"/>
  <c r="BG122" i="1"/>
  <c r="BG121" i="1" s="1"/>
  <c r="BH122" i="1"/>
  <c r="BI122" i="1"/>
  <c r="BJ122" i="1"/>
  <c r="BK122" i="1"/>
  <c r="BK121" i="1" s="1"/>
  <c r="BL122" i="1"/>
  <c r="BM122" i="1"/>
  <c r="BN122" i="1"/>
  <c r="BO122" i="1"/>
  <c r="BO121" i="1" s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D108" i="1"/>
  <c r="E108" i="1"/>
  <c r="F108" i="1"/>
  <c r="D108" i="2" s="1"/>
  <c r="G108" i="1"/>
  <c r="G107" i="1" s="1"/>
  <c r="H108" i="1"/>
  <c r="I108" i="1"/>
  <c r="J108" i="1"/>
  <c r="K108" i="1"/>
  <c r="K107" i="1" s="1"/>
  <c r="L108" i="1"/>
  <c r="M108" i="1"/>
  <c r="N108" i="1"/>
  <c r="N107" i="1" s="1"/>
  <c r="O108" i="1"/>
  <c r="P108" i="1"/>
  <c r="Q108" i="1"/>
  <c r="R108" i="1"/>
  <c r="R107" i="1" s="1"/>
  <c r="S108" i="1"/>
  <c r="S107" i="1" s="1"/>
  <c r="T108" i="1"/>
  <c r="U108" i="1"/>
  <c r="V108" i="1"/>
  <c r="V107" i="1" s="1"/>
  <c r="W108" i="1"/>
  <c r="W107" i="1" s="1"/>
  <c r="X108" i="1"/>
  <c r="Y108" i="1"/>
  <c r="Z108" i="1"/>
  <c r="AA108" i="1"/>
  <c r="AA107" i="1" s="1"/>
  <c r="AB108" i="1"/>
  <c r="AC108" i="1"/>
  <c r="AD108" i="1"/>
  <c r="AE108" i="1"/>
  <c r="AE107" i="1" s="1"/>
  <c r="AF108" i="1"/>
  <c r="AG108" i="1"/>
  <c r="AH108" i="1"/>
  <c r="AH107" i="1" s="1"/>
  <c r="AI108" i="1"/>
  <c r="AI107" i="1" s="1"/>
  <c r="AJ108" i="1"/>
  <c r="AK108" i="1"/>
  <c r="AL108" i="1"/>
  <c r="AL107" i="1" s="1"/>
  <c r="AM108" i="1"/>
  <c r="AM107" i="1" s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F107" i="1" s="1"/>
  <c r="BG108" i="1"/>
  <c r="BH108" i="1"/>
  <c r="BI108" i="1"/>
  <c r="BJ108" i="1"/>
  <c r="BJ107" i="1" s="1"/>
  <c r="BK108" i="1"/>
  <c r="BK107" i="1" s="1"/>
  <c r="BL108" i="1"/>
  <c r="BM108" i="1"/>
  <c r="BN108" i="1"/>
  <c r="BO108" i="1"/>
  <c r="BO107" i="1" s="1"/>
  <c r="D106" i="1"/>
  <c r="E106" i="1"/>
  <c r="F106" i="1"/>
  <c r="F105" i="1" s="1"/>
  <c r="G106" i="1"/>
  <c r="G105" i="1" s="1"/>
  <c r="H106" i="1"/>
  <c r="I106" i="1"/>
  <c r="J106" i="1"/>
  <c r="K106" i="1"/>
  <c r="L106" i="1"/>
  <c r="M106" i="1"/>
  <c r="N106" i="1"/>
  <c r="O106" i="1"/>
  <c r="O105" i="1" s="1"/>
  <c r="P106" i="1"/>
  <c r="Q106" i="1"/>
  <c r="R106" i="1"/>
  <c r="S106" i="1"/>
  <c r="T106" i="1"/>
  <c r="U106" i="1"/>
  <c r="V106" i="1"/>
  <c r="V105" i="1" s="1"/>
  <c r="W106" i="1"/>
  <c r="W105" i="1" s="1"/>
  <c r="X106" i="1"/>
  <c r="Y106" i="1"/>
  <c r="Z106" i="1"/>
  <c r="AA106" i="1"/>
  <c r="AA105" i="1" s="1"/>
  <c r="AB106" i="1"/>
  <c r="AC106" i="1"/>
  <c r="AD106" i="1"/>
  <c r="AE106" i="1"/>
  <c r="AE105" i="1" s="1"/>
  <c r="AF106" i="1"/>
  <c r="AG106" i="1"/>
  <c r="AH106" i="1"/>
  <c r="AI106" i="1"/>
  <c r="AI105" i="1" s="1"/>
  <c r="AJ106" i="1"/>
  <c r="AK106" i="1"/>
  <c r="AL106" i="1"/>
  <c r="AL105" i="1" s="1"/>
  <c r="AM106" i="1"/>
  <c r="AM105" i="1" s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H106" i="2" s="1"/>
  <c r="BG106" i="1"/>
  <c r="BG105" i="1" s="1"/>
  <c r="BH106" i="1"/>
  <c r="BI106" i="1"/>
  <c r="BJ106" i="1"/>
  <c r="BK106" i="1"/>
  <c r="BK105" i="1" s="1"/>
  <c r="BL106" i="1"/>
  <c r="BM106" i="1"/>
  <c r="BN106" i="1"/>
  <c r="BN105" i="1" s="1"/>
  <c r="BO106" i="1"/>
  <c r="BO105" i="1" s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D94" i="1"/>
  <c r="E94" i="1"/>
  <c r="E93" i="1" s="1"/>
  <c r="E92" i="1" s="1"/>
  <c r="E91" i="1" s="1"/>
  <c r="F94" i="1"/>
  <c r="G94" i="1"/>
  <c r="H94" i="1"/>
  <c r="I94" i="1"/>
  <c r="J94" i="1"/>
  <c r="K94" i="1"/>
  <c r="K93" i="1" s="1"/>
  <c r="K92" i="1" s="1"/>
  <c r="K91" i="1" s="1"/>
  <c r="L94" i="1"/>
  <c r="M94" i="1"/>
  <c r="N94" i="1"/>
  <c r="O94" i="1"/>
  <c r="O93" i="1" s="1"/>
  <c r="P94" i="1"/>
  <c r="Q94" i="1"/>
  <c r="E94" i="2" s="1"/>
  <c r="R94" i="1"/>
  <c r="S94" i="1"/>
  <c r="S93" i="1" s="1"/>
  <c r="T94" i="1"/>
  <c r="U94" i="1"/>
  <c r="V94" i="1"/>
  <c r="W94" i="1"/>
  <c r="W93" i="1" s="1"/>
  <c r="W92" i="1" s="1"/>
  <c r="W91" i="1" s="1"/>
  <c r="X94" i="1"/>
  <c r="Y94" i="1"/>
  <c r="Z94" i="1"/>
  <c r="AA94" i="1"/>
  <c r="AA93" i="1" s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Q93" i="1" s="1"/>
  <c r="AR94" i="1"/>
  <c r="AS94" i="1"/>
  <c r="AT94" i="1"/>
  <c r="AU94" i="1"/>
  <c r="AU93" i="1" s="1"/>
  <c r="AU92" i="1" s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O93" i="1" s="1"/>
  <c r="D90" i="1"/>
  <c r="E90" i="1"/>
  <c r="E89" i="1" s="1"/>
  <c r="F90" i="1"/>
  <c r="G90" i="1"/>
  <c r="H90" i="1"/>
  <c r="I90" i="1"/>
  <c r="I89" i="1" s="1"/>
  <c r="I88" i="1" s="1"/>
  <c r="J90" i="1"/>
  <c r="K90" i="1"/>
  <c r="K89" i="1" s="1"/>
  <c r="K88" i="1" s="1"/>
  <c r="L90" i="1"/>
  <c r="M90" i="1"/>
  <c r="M89" i="1" s="1"/>
  <c r="M88" i="1" s="1"/>
  <c r="M87" i="1" s="1"/>
  <c r="N90" i="1"/>
  <c r="O90" i="1"/>
  <c r="P90" i="1"/>
  <c r="Q90" i="1"/>
  <c r="E90" i="2" s="1"/>
  <c r="R90" i="1"/>
  <c r="S90" i="1"/>
  <c r="S89" i="1" s="1"/>
  <c r="S88" i="1" s="1"/>
  <c r="S87" i="1" s="1"/>
  <c r="T90" i="1"/>
  <c r="U90" i="1"/>
  <c r="U89" i="1" s="1"/>
  <c r="U88" i="1" s="1"/>
  <c r="U87" i="1" s="1"/>
  <c r="V90" i="1"/>
  <c r="W90" i="1"/>
  <c r="X90" i="1"/>
  <c r="Y90" i="1"/>
  <c r="Y89" i="1" s="1"/>
  <c r="Y88" i="1" s="1"/>
  <c r="Y87" i="1" s="1"/>
  <c r="Z90" i="1"/>
  <c r="AA90" i="1"/>
  <c r="AA89" i="1" s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O89" i="1" s="1"/>
  <c r="BO88" i="1" s="1"/>
  <c r="BO87" i="1" s="1"/>
  <c r="D86" i="1"/>
  <c r="E86" i="1"/>
  <c r="E85" i="1" s="1"/>
  <c r="F86" i="1"/>
  <c r="G86" i="1"/>
  <c r="G85" i="1" s="1"/>
  <c r="H86" i="1"/>
  <c r="I86" i="1"/>
  <c r="J86" i="1"/>
  <c r="K86" i="1"/>
  <c r="L86" i="1"/>
  <c r="M86" i="1"/>
  <c r="N86" i="1"/>
  <c r="O86" i="1"/>
  <c r="O85" i="1" s="1"/>
  <c r="O84" i="1" s="1"/>
  <c r="O83" i="1" s="1"/>
  <c r="P86" i="1"/>
  <c r="Q86" i="1"/>
  <c r="R86" i="1"/>
  <c r="S86" i="1"/>
  <c r="T86" i="1"/>
  <c r="U86" i="1"/>
  <c r="V86" i="1"/>
  <c r="W86" i="1"/>
  <c r="W85" i="1" s="1"/>
  <c r="W84" i="1" s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Y85" i="1" s="1"/>
  <c r="AZ86" i="1"/>
  <c r="BA86" i="1"/>
  <c r="BB86" i="1"/>
  <c r="BC86" i="1"/>
  <c r="BD86" i="1"/>
  <c r="BE86" i="1"/>
  <c r="BF86" i="1"/>
  <c r="BG86" i="1"/>
  <c r="BG85" i="1" s="1"/>
  <c r="BH86" i="1"/>
  <c r="BI86" i="1"/>
  <c r="BJ86" i="1"/>
  <c r="BK86" i="1"/>
  <c r="BL86" i="1"/>
  <c r="BM86" i="1"/>
  <c r="BN86" i="1"/>
  <c r="BO86" i="1"/>
  <c r="BO85" i="1" s="1"/>
  <c r="BO84" i="1" s="1"/>
  <c r="D82" i="1"/>
  <c r="E82" i="1"/>
  <c r="F82" i="1"/>
  <c r="G82" i="1"/>
  <c r="G81" i="1" s="1"/>
  <c r="G80" i="1" s="1"/>
  <c r="H82" i="1"/>
  <c r="I82" i="1"/>
  <c r="J82" i="1"/>
  <c r="K82" i="1"/>
  <c r="L82" i="1"/>
  <c r="M82" i="1"/>
  <c r="M81" i="1" s="1"/>
  <c r="N82" i="1"/>
  <c r="O82" i="1"/>
  <c r="O81" i="1" s="1"/>
  <c r="P82" i="1"/>
  <c r="Q82" i="1"/>
  <c r="E82" i="2" s="1"/>
  <c r="R82" i="1"/>
  <c r="S82" i="1"/>
  <c r="T82" i="1"/>
  <c r="U82" i="1"/>
  <c r="U81" i="1" s="1"/>
  <c r="U80" i="1" s="1"/>
  <c r="V82" i="1"/>
  <c r="W82" i="1"/>
  <c r="X82" i="1"/>
  <c r="Y82" i="1"/>
  <c r="Y81" i="1" s="1"/>
  <c r="Y80" i="1" s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M81" i="1" s="1"/>
  <c r="BM80" i="1" s="1"/>
  <c r="BN82" i="1"/>
  <c r="BO82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D76" i="1"/>
  <c r="E76" i="1"/>
  <c r="E75" i="1" s="1"/>
  <c r="E74" i="1" s="1"/>
  <c r="F76" i="1"/>
  <c r="G76" i="1"/>
  <c r="G75" i="1" s="1"/>
  <c r="G74" i="1" s="1"/>
  <c r="H76" i="1"/>
  <c r="I76" i="1"/>
  <c r="J76" i="1"/>
  <c r="K76" i="1"/>
  <c r="K75" i="1" s="1"/>
  <c r="K74" i="1" s="1"/>
  <c r="L76" i="1"/>
  <c r="M76" i="1"/>
  <c r="N76" i="1"/>
  <c r="O76" i="1"/>
  <c r="O75" i="1" s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E75" i="1" s="1"/>
  <c r="BF76" i="1"/>
  <c r="BG76" i="1"/>
  <c r="BG75" i="1" s="1"/>
  <c r="BH76" i="1"/>
  <c r="BI76" i="1"/>
  <c r="BI75" i="1" s="1"/>
  <c r="BI74" i="1" s="1"/>
  <c r="BJ76" i="1"/>
  <c r="BK76" i="1"/>
  <c r="BK75" i="1" s="1"/>
  <c r="BK74" i="1" s="1"/>
  <c r="BL76" i="1"/>
  <c r="BM76" i="1"/>
  <c r="BM75" i="1" s="1"/>
  <c r="BM74" i="1" s="1"/>
  <c r="BN76" i="1"/>
  <c r="BO76" i="1"/>
  <c r="BO75" i="1" s="1"/>
  <c r="D69" i="1"/>
  <c r="E69" i="1"/>
  <c r="D69" i="2" s="1"/>
  <c r="F69" i="1"/>
  <c r="F68" i="1" s="1"/>
  <c r="G69" i="1"/>
  <c r="H69" i="1"/>
  <c r="I69" i="1"/>
  <c r="J69" i="1"/>
  <c r="J68" i="1" s="1"/>
  <c r="K69" i="1"/>
  <c r="L69" i="1"/>
  <c r="M69" i="1"/>
  <c r="N69" i="1"/>
  <c r="N68" i="1" s="1"/>
  <c r="O69" i="1"/>
  <c r="P69" i="1"/>
  <c r="Q69" i="1"/>
  <c r="R69" i="1"/>
  <c r="R68" i="1" s="1"/>
  <c r="S69" i="1"/>
  <c r="T69" i="1"/>
  <c r="U69" i="1"/>
  <c r="U68" i="1" s="1"/>
  <c r="V69" i="1"/>
  <c r="V68" i="1" s="1"/>
  <c r="W69" i="1"/>
  <c r="X69" i="1"/>
  <c r="Y69" i="1"/>
  <c r="Z69" i="1"/>
  <c r="Z68" i="1" s="1"/>
  <c r="AA69" i="1"/>
  <c r="AB69" i="1"/>
  <c r="AC69" i="1"/>
  <c r="AC68" i="1" s="1"/>
  <c r="AD69" i="1"/>
  <c r="AD68" i="1" s="1"/>
  <c r="AE69" i="1"/>
  <c r="AF69" i="1"/>
  <c r="AG69" i="1"/>
  <c r="AH69" i="1"/>
  <c r="AH68" i="1" s="1"/>
  <c r="AI69" i="1"/>
  <c r="AJ69" i="1"/>
  <c r="AK69" i="1"/>
  <c r="AK68" i="1" s="1"/>
  <c r="AL69" i="1"/>
  <c r="AL68" i="1" s="1"/>
  <c r="AM69" i="1"/>
  <c r="AN69" i="1"/>
  <c r="AO69" i="1"/>
  <c r="AP69" i="1"/>
  <c r="AQ69" i="1"/>
  <c r="AR69" i="1"/>
  <c r="AS69" i="1"/>
  <c r="AS68" i="1" s="1"/>
  <c r="AT69" i="1"/>
  <c r="AU69" i="1"/>
  <c r="AV69" i="1"/>
  <c r="AW69" i="1"/>
  <c r="AW68" i="1" s="1"/>
  <c r="AX69" i="1"/>
  <c r="AY69" i="1"/>
  <c r="AZ69" i="1"/>
  <c r="BA69" i="1"/>
  <c r="BA68" i="1" s="1"/>
  <c r="BB69" i="1"/>
  <c r="BC69" i="1"/>
  <c r="BD69" i="1"/>
  <c r="BE69" i="1"/>
  <c r="H69" i="2" s="1"/>
  <c r="BF69" i="1"/>
  <c r="BG69" i="1"/>
  <c r="BH69" i="1"/>
  <c r="BI69" i="1"/>
  <c r="BJ69" i="1"/>
  <c r="BJ68" i="1" s="1"/>
  <c r="BK69" i="1"/>
  <c r="BL69" i="1"/>
  <c r="BM69" i="1"/>
  <c r="BM68" i="1" s="1"/>
  <c r="BN69" i="1"/>
  <c r="BO69" i="1"/>
  <c r="D67" i="1"/>
  <c r="E67" i="1"/>
  <c r="F67" i="1"/>
  <c r="F66" i="1" s="1"/>
  <c r="G67" i="1"/>
  <c r="H67" i="1"/>
  <c r="I67" i="1"/>
  <c r="I66" i="1" s="1"/>
  <c r="J67" i="1"/>
  <c r="J66" i="1" s="1"/>
  <c r="K67" i="1"/>
  <c r="L67" i="1"/>
  <c r="M67" i="1"/>
  <c r="M66" i="1" s="1"/>
  <c r="N67" i="1"/>
  <c r="O67" i="1"/>
  <c r="P67" i="1"/>
  <c r="Q67" i="1"/>
  <c r="Q66" i="1" s="1"/>
  <c r="R67" i="1"/>
  <c r="R66" i="1" s="1"/>
  <c r="S67" i="1"/>
  <c r="S66" i="1" s="1"/>
  <c r="T67" i="1"/>
  <c r="U67" i="1"/>
  <c r="U66" i="1" s="1"/>
  <c r="V67" i="1"/>
  <c r="V66" i="1" s="1"/>
  <c r="W67" i="1"/>
  <c r="W66" i="1" s="1"/>
  <c r="X67" i="1"/>
  <c r="Y67" i="1"/>
  <c r="Y66" i="1" s="1"/>
  <c r="Z67" i="1"/>
  <c r="AA67" i="1"/>
  <c r="AA66" i="1" s="1"/>
  <c r="AB67" i="1"/>
  <c r="AC67" i="1"/>
  <c r="AD67" i="1"/>
  <c r="AD66" i="1" s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Q66" i="1" s="1"/>
  <c r="AR67" i="1"/>
  <c r="AS67" i="1"/>
  <c r="AS66" i="1" s="1"/>
  <c r="AT67" i="1"/>
  <c r="AU67" i="1"/>
  <c r="AV67" i="1"/>
  <c r="AW67" i="1"/>
  <c r="AW66" i="1" s="1"/>
  <c r="AX67" i="1"/>
  <c r="AX66" i="1" s="1"/>
  <c r="AY67" i="1"/>
  <c r="AZ67" i="1"/>
  <c r="BA67" i="1"/>
  <c r="BB67" i="1"/>
  <c r="BB66" i="1" s="1"/>
  <c r="BC67" i="1"/>
  <c r="BC66" i="1" s="1"/>
  <c r="BD67" i="1"/>
  <c r="BE67" i="1"/>
  <c r="BE66" i="1" s="1"/>
  <c r="BF67" i="1"/>
  <c r="BF66" i="1" s="1"/>
  <c r="BG67" i="1"/>
  <c r="BG66" i="1" s="1"/>
  <c r="BH67" i="1"/>
  <c r="BI67" i="1"/>
  <c r="BI66" i="1" s="1"/>
  <c r="BJ67" i="1"/>
  <c r="BJ66" i="1" s="1"/>
  <c r="BK67" i="1"/>
  <c r="BK66" i="1" s="1"/>
  <c r="BL67" i="1"/>
  <c r="BM67" i="1"/>
  <c r="BM66" i="1" s="1"/>
  <c r="BN67" i="1"/>
  <c r="BN66" i="1" s="1"/>
  <c r="BO67" i="1"/>
  <c r="BO66" i="1" s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D56" i="1"/>
  <c r="E56" i="1"/>
  <c r="F56" i="1"/>
  <c r="F55" i="1" s="1"/>
  <c r="G56" i="1"/>
  <c r="H56" i="1"/>
  <c r="I56" i="1"/>
  <c r="J56" i="1"/>
  <c r="J55" i="1" s="1"/>
  <c r="K56" i="1"/>
  <c r="L56" i="1"/>
  <c r="M56" i="1"/>
  <c r="N56" i="1"/>
  <c r="N55" i="1" s="1"/>
  <c r="O56" i="1"/>
  <c r="P56" i="1"/>
  <c r="Q56" i="1"/>
  <c r="Q55" i="1" s="1"/>
  <c r="R56" i="1"/>
  <c r="R55" i="1" s="1"/>
  <c r="S56" i="1"/>
  <c r="T56" i="1"/>
  <c r="U56" i="1"/>
  <c r="U55" i="1" s="1"/>
  <c r="V56" i="1"/>
  <c r="V55" i="1" s="1"/>
  <c r="W56" i="1"/>
  <c r="X56" i="1"/>
  <c r="Y56" i="1"/>
  <c r="Y55" i="1" s="1"/>
  <c r="Z56" i="1"/>
  <c r="Z55" i="1" s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S55" i="1" s="1"/>
  <c r="AT56" i="1"/>
  <c r="AT55" i="1" s="1"/>
  <c r="AU56" i="1"/>
  <c r="AV56" i="1"/>
  <c r="AV55" i="1" s="1"/>
  <c r="AW56" i="1"/>
  <c r="AW55" i="1" s="1"/>
  <c r="AX56" i="1"/>
  <c r="AX55" i="1" s="1"/>
  <c r="AY56" i="1"/>
  <c r="AZ56" i="1"/>
  <c r="BA56" i="1"/>
  <c r="BB56" i="1"/>
  <c r="BB55" i="1" s="1"/>
  <c r="BC56" i="1"/>
  <c r="BD56" i="1"/>
  <c r="H56" i="2" s="1"/>
  <c r="BE56" i="1"/>
  <c r="BE55" i="1" s="1"/>
  <c r="BF56" i="1"/>
  <c r="BF55" i="1" s="1"/>
  <c r="BG56" i="1"/>
  <c r="BH56" i="1"/>
  <c r="BI56" i="1"/>
  <c r="BJ56" i="1"/>
  <c r="BJ55" i="1" s="1"/>
  <c r="BK56" i="1"/>
  <c r="BL56" i="1"/>
  <c r="BM56" i="1"/>
  <c r="BN56" i="1"/>
  <c r="BN55" i="1" s="1"/>
  <c r="BO56" i="1"/>
  <c r="D47" i="1"/>
  <c r="E47" i="1"/>
  <c r="F47" i="1"/>
  <c r="F46" i="1" s="1"/>
  <c r="G47" i="1"/>
  <c r="H47" i="1"/>
  <c r="H46" i="1" s="1"/>
  <c r="I47" i="1"/>
  <c r="J47" i="1"/>
  <c r="J46" i="1" s="1"/>
  <c r="K47" i="1"/>
  <c r="L47" i="1"/>
  <c r="L46" i="1" s="1"/>
  <c r="M47" i="1"/>
  <c r="N47" i="1"/>
  <c r="N46" i="1" s="1"/>
  <c r="O47" i="1"/>
  <c r="P47" i="1"/>
  <c r="P46" i="1" s="1"/>
  <c r="Q47" i="1"/>
  <c r="R47" i="1"/>
  <c r="R46" i="1" s="1"/>
  <c r="S47" i="1"/>
  <c r="T47" i="1"/>
  <c r="T46" i="1" s="1"/>
  <c r="U47" i="1"/>
  <c r="V47" i="1"/>
  <c r="V46" i="1" s="1"/>
  <c r="W47" i="1"/>
  <c r="X47" i="1"/>
  <c r="X46" i="1" s="1"/>
  <c r="Y47" i="1"/>
  <c r="Z47" i="1"/>
  <c r="Z46" i="1" s="1"/>
  <c r="AA47" i="1"/>
  <c r="AB47" i="1"/>
  <c r="AB46" i="1" s="1"/>
  <c r="AC47" i="1"/>
  <c r="AD47" i="1"/>
  <c r="AD46" i="1" s="1"/>
  <c r="AE47" i="1"/>
  <c r="AF47" i="1"/>
  <c r="AF46" i="1" s="1"/>
  <c r="AG47" i="1"/>
  <c r="AH47" i="1"/>
  <c r="AH46" i="1" s="1"/>
  <c r="AI47" i="1"/>
  <c r="AJ47" i="1"/>
  <c r="AK47" i="1"/>
  <c r="AL47" i="1"/>
  <c r="AM47" i="1"/>
  <c r="AN47" i="1"/>
  <c r="AO47" i="1"/>
  <c r="AP47" i="1"/>
  <c r="AQ47" i="1"/>
  <c r="AR47" i="1"/>
  <c r="AR46" i="1" s="1"/>
  <c r="AS47" i="1"/>
  <c r="AT47" i="1"/>
  <c r="AT46" i="1" s="1"/>
  <c r="AU47" i="1"/>
  <c r="AV47" i="1"/>
  <c r="AV46" i="1" s="1"/>
  <c r="AW47" i="1"/>
  <c r="AX47" i="1"/>
  <c r="AX46" i="1" s="1"/>
  <c r="AY47" i="1"/>
  <c r="AZ47" i="1"/>
  <c r="AZ46" i="1" s="1"/>
  <c r="BA47" i="1"/>
  <c r="BB47" i="1"/>
  <c r="BB46" i="1" s="1"/>
  <c r="BC47" i="1"/>
  <c r="BD47" i="1"/>
  <c r="BD46" i="1" s="1"/>
  <c r="BE47" i="1"/>
  <c r="BF47" i="1"/>
  <c r="BF46" i="1" s="1"/>
  <c r="BG47" i="1"/>
  <c r="BH47" i="1"/>
  <c r="BH46" i="1" s="1"/>
  <c r="BI47" i="1"/>
  <c r="BJ47" i="1"/>
  <c r="BK47" i="1"/>
  <c r="BL47" i="1"/>
  <c r="BL46" i="1" s="1"/>
  <c r="BM47" i="1"/>
  <c r="BN47" i="1"/>
  <c r="BN46" i="1" s="1"/>
  <c r="BO4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H39" i="2" s="1"/>
  <c r="BG39" i="1"/>
  <c r="BH39" i="1"/>
  <c r="BI39" i="1"/>
  <c r="BJ39" i="1"/>
  <c r="BK39" i="1"/>
  <c r="BL39" i="1"/>
  <c r="BM39" i="1"/>
  <c r="BN39" i="1"/>
  <c r="BO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H41" i="2" s="1"/>
  <c r="BF41" i="1"/>
  <c r="BG41" i="1"/>
  <c r="BH41" i="1"/>
  <c r="BI41" i="1"/>
  <c r="BJ41" i="1"/>
  <c r="BK41" i="1"/>
  <c r="BL41" i="1"/>
  <c r="BM41" i="1"/>
  <c r="BN41" i="1"/>
  <c r="BO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H42" i="2" s="1"/>
  <c r="BF42" i="1"/>
  <c r="BG42" i="1"/>
  <c r="BH42" i="1"/>
  <c r="BI42" i="1"/>
  <c r="BJ42" i="1"/>
  <c r="BK42" i="1"/>
  <c r="BL42" i="1"/>
  <c r="BM42" i="1"/>
  <c r="BN42" i="1"/>
  <c r="BO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H43" i="2" s="1"/>
  <c r="BG43" i="1"/>
  <c r="BH43" i="1"/>
  <c r="BI43" i="1"/>
  <c r="BJ43" i="1"/>
  <c r="BK43" i="1"/>
  <c r="BL43" i="1"/>
  <c r="BM43" i="1"/>
  <c r="BN43" i="1"/>
  <c r="BO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D45" i="1"/>
  <c r="E45" i="1"/>
  <c r="F45" i="1"/>
  <c r="G45" i="1"/>
  <c r="D45" i="2" s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G45" i="2" s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H45" i="2" s="1"/>
  <c r="BG45" i="1"/>
  <c r="BH45" i="1"/>
  <c r="BI45" i="1"/>
  <c r="BJ45" i="1"/>
  <c r="BK45" i="1"/>
  <c r="BL45" i="1"/>
  <c r="BM45" i="1"/>
  <c r="BN45" i="1"/>
  <c r="BO4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D30" i="1"/>
  <c r="E30" i="1"/>
  <c r="F30" i="1"/>
  <c r="D30" i="2" s="1"/>
  <c r="G30" i="1"/>
  <c r="H30" i="1"/>
  <c r="I30" i="1"/>
  <c r="J30" i="1"/>
  <c r="K30" i="1"/>
  <c r="L30" i="1"/>
  <c r="M30" i="1"/>
  <c r="N30" i="1"/>
  <c r="O30" i="1"/>
  <c r="P30" i="1"/>
  <c r="Q30" i="1"/>
  <c r="R30" i="1"/>
  <c r="R29" i="1" s="1"/>
  <c r="S30" i="1"/>
  <c r="S29" i="1" s="1"/>
  <c r="T30" i="1"/>
  <c r="U30" i="1"/>
  <c r="V30" i="1"/>
  <c r="V29" i="1" s="1"/>
  <c r="W30" i="1"/>
  <c r="W29" i="1" s="1"/>
  <c r="X30" i="1"/>
  <c r="Y30" i="1"/>
  <c r="Z30" i="1"/>
  <c r="Z29" i="1" s="1"/>
  <c r="AA30" i="1"/>
  <c r="AA29" i="1" s="1"/>
  <c r="AB30" i="1"/>
  <c r="AC30" i="1"/>
  <c r="AD30" i="1"/>
  <c r="AE30" i="1"/>
  <c r="AE29" i="1" s="1"/>
  <c r="AF30" i="1"/>
  <c r="AG30" i="1"/>
  <c r="AH30" i="1"/>
  <c r="AI30" i="1"/>
  <c r="AJ30" i="1"/>
  <c r="AK30" i="1"/>
  <c r="AL30" i="1"/>
  <c r="AM30" i="1"/>
  <c r="AN30" i="1"/>
  <c r="AO30" i="1"/>
  <c r="AP30" i="1"/>
  <c r="AQ30" i="1"/>
  <c r="G30" i="2" s="1"/>
  <c r="AR30" i="1"/>
  <c r="AS30" i="1"/>
  <c r="AT30" i="1"/>
  <c r="AT29" i="1" s="1"/>
  <c r="AU30" i="1"/>
  <c r="AV30" i="1"/>
  <c r="AW30" i="1"/>
  <c r="AX30" i="1"/>
  <c r="AX29" i="1" s="1"/>
  <c r="AY30" i="1"/>
  <c r="AY29" i="1" s="1"/>
  <c r="AZ30" i="1"/>
  <c r="BA30" i="1"/>
  <c r="BB30" i="1"/>
  <c r="BB29" i="1" s="1"/>
  <c r="BC30" i="1"/>
  <c r="BD30" i="1"/>
  <c r="BE30" i="1"/>
  <c r="BF30" i="1"/>
  <c r="BF29" i="1" s="1"/>
  <c r="BG30" i="1"/>
  <c r="BH30" i="1"/>
  <c r="BI30" i="1"/>
  <c r="BJ30" i="1"/>
  <c r="BK30" i="1"/>
  <c r="BK29" i="1" s="1"/>
  <c r="BL30" i="1"/>
  <c r="BM30" i="1"/>
  <c r="BN30" i="1"/>
  <c r="BN29" i="1" s="1"/>
  <c r="BO30" i="1"/>
  <c r="BO29" i="1" s="1"/>
  <c r="D31" i="1"/>
  <c r="E31" i="1"/>
  <c r="F31" i="1"/>
  <c r="D31" i="2" s="1"/>
  <c r="G31" i="1"/>
  <c r="H31" i="1"/>
  <c r="I31" i="1"/>
  <c r="J31" i="1"/>
  <c r="K31" i="1"/>
  <c r="L31" i="1"/>
  <c r="M31" i="1"/>
  <c r="N31" i="1"/>
  <c r="O31" i="1"/>
  <c r="P31" i="1"/>
  <c r="Q31" i="1"/>
  <c r="R31" i="1"/>
  <c r="E31" i="2" s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G31" i="2" s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D32" i="1"/>
  <c r="E32" i="1"/>
  <c r="F32" i="1"/>
  <c r="D32" i="2" s="1"/>
  <c r="G32" i="1"/>
  <c r="H32" i="1"/>
  <c r="I32" i="1"/>
  <c r="J32" i="1"/>
  <c r="K32" i="1"/>
  <c r="L32" i="1"/>
  <c r="M32" i="1"/>
  <c r="N32" i="1"/>
  <c r="O32" i="1"/>
  <c r="P32" i="1"/>
  <c r="Q32" i="1"/>
  <c r="R32" i="1"/>
  <c r="E32" i="2" s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G32" i="2" s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G23" i="2" s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N15" i="1" s="1"/>
  <c r="BO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D19" i="1"/>
  <c r="E19" i="1"/>
  <c r="F19" i="1"/>
  <c r="D19" i="2" s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G20" i="2" s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D14" i="1"/>
  <c r="E14" i="1"/>
  <c r="F14" i="1"/>
  <c r="G14" i="1"/>
  <c r="G13" i="1" s="1"/>
  <c r="H14" i="1"/>
  <c r="I14" i="1"/>
  <c r="J14" i="1"/>
  <c r="J13" i="1" s="1"/>
  <c r="K14" i="1"/>
  <c r="K13" i="1" s="1"/>
  <c r="L14" i="1"/>
  <c r="M14" i="1"/>
  <c r="N14" i="1"/>
  <c r="O14" i="1"/>
  <c r="O13" i="1" s="1"/>
  <c r="P14" i="1"/>
  <c r="Q14" i="1"/>
  <c r="R14" i="1"/>
  <c r="S14" i="1"/>
  <c r="S13" i="1" s="1"/>
  <c r="T14" i="1"/>
  <c r="U14" i="1"/>
  <c r="V14" i="1"/>
  <c r="W14" i="1"/>
  <c r="W13" i="1" s="1"/>
  <c r="X14" i="1"/>
  <c r="Y14" i="1"/>
  <c r="Z14" i="1"/>
  <c r="AA14" i="1"/>
  <c r="AB14" i="1"/>
  <c r="AC14" i="1"/>
  <c r="AD14" i="1"/>
  <c r="AD13" i="1" s="1"/>
  <c r="AE14" i="1"/>
  <c r="AE13" i="1" s="1"/>
  <c r="AF14" i="1"/>
  <c r="AG14" i="1"/>
  <c r="AH14" i="1"/>
  <c r="AI14" i="1"/>
  <c r="AI13" i="1" s="1"/>
  <c r="AJ14" i="1"/>
  <c r="AK14" i="1"/>
  <c r="AL14" i="1"/>
  <c r="AM14" i="1"/>
  <c r="AM13" i="1" s="1"/>
  <c r="AN14" i="1"/>
  <c r="AO14" i="1"/>
  <c r="AP14" i="1"/>
  <c r="AQ14" i="1"/>
  <c r="AQ13" i="1" s="1"/>
  <c r="AR14" i="1"/>
  <c r="AS14" i="1"/>
  <c r="AT14" i="1"/>
  <c r="AT13" i="1" s="1"/>
  <c r="AU14" i="1"/>
  <c r="AU13" i="1" s="1"/>
  <c r="AV14" i="1"/>
  <c r="AW14" i="1"/>
  <c r="AX14" i="1"/>
  <c r="AX13" i="1" s="1"/>
  <c r="AY14" i="1"/>
  <c r="AY13" i="1" s="1"/>
  <c r="AZ14" i="1"/>
  <c r="BA14" i="1"/>
  <c r="BB14" i="1"/>
  <c r="BB13" i="1" s="1"/>
  <c r="BC14" i="1"/>
  <c r="BC13" i="1" s="1"/>
  <c r="BD14" i="1"/>
  <c r="BE14" i="1"/>
  <c r="BF14" i="1"/>
  <c r="BG14" i="1"/>
  <c r="BG13" i="1" s="1"/>
  <c r="BH14" i="1"/>
  <c r="BI14" i="1"/>
  <c r="BJ14" i="1"/>
  <c r="BK14" i="1"/>
  <c r="BK13" i="1" s="1"/>
  <c r="BL14" i="1"/>
  <c r="BM14" i="1"/>
  <c r="BN14" i="1"/>
  <c r="BO14" i="1"/>
  <c r="BO13" i="1" s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P134" i="1"/>
  <c r="BP132" i="1"/>
  <c r="BP128" i="1"/>
  <c r="BP124" i="1"/>
  <c r="BP122" i="1"/>
  <c r="BP116" i="1"/>
  <c r="BP117" i="1"/>
  <c r="BP118" i="1"/>
  <c r="BP110" i="1"/>
  <c r="BP108" i="1"/>
  <c r="BP106" i="1"/>
  <c r="BP103" i="1"/>
  <c r="BP98" i="1"/>
  <c r="BP94" i="1"/>
  <c r="BP90" i="1"/>
  <c r="BP86" i="1"/>
  <c r="BP82" i="1"/>
  <c r="BP79" i="1"/>
  <c r="BP76" i="1"/>
  <c r="BP69" i="1"/>
  <c r="BP67" i="1"/>
  <c r="BP66" i="1" s="1"/>
  <c r="BP65" i="1"/>
  <c r="BP64" i="1"/>
  <c r="BP63" i="1"/>
  <c r="BP56" i="1"/>
  <c r="BP47" i="1"/>
  <c r="BP45" i="1"/>
  <c r="BP44" i="1"/>
  <c r="BP43" i="1"/>
  <c r="BP42" i="1"/>
  <c r="BP41" i="1"/>
  <c r="BP40" i="1"/>
  <c r="BP39" i="1"/>
  <c r="BP37" i="1"/>
  <c r="BP36" i="1"/>
  <c r="BP35" i="1"/>
  <c r="BP34" i="1"/>
  <c r="BP32" i="1"/>
  <c r="BP31" i="1"/>
  <c r="BP30" i="1"/>
  <c r="BP28" i="1"/>
  <c r="BP27" i="1"/>
  <c r="BP26" i="1"/>
  <c r="BP25" i="1"/>
  <c r="BP24" i="1"/>
  <c r="BP23" i="1"/>
  <c r="BP22" i="1"/>
  <c r="BP20" i="1"/>
  <c r="BP19" i="1"/>
  <c r="BP18" i="1"/>
  <c r="BP17" i="1"/>
  <c r="BP16" i="1"/>
  <c r="BP14" i="1"/>
  <c r="BP10" i="1"/>
  <c r="CO74" i="3"/>
  <c r="BV71" i="3"/>
  <c r="BV70" i="3"/>
  <c r="E1" i="3"/>
  <c r="F1" i="3"/>
  <c r="G1" i="3"/>
  <c r="H1" i="3"/>
  <c r="I1" i="3"/>
  <c r="J1" i="3"/>
  <c r="K1" i="3"/>
  <c r="L1" i="3"/>
  <c r="M1" i="3"/>
  <c r="N1" i="3"/>
  <c r="O1" i="3"/>
  <c r="Q1" i="3"/>
  <c r="R1" i="3"/>
  <c r="S1" i="3"/>
  <c r="T1" i="3"/>
  <c r="U1" i="3"/>
  <c r="V1" i="3"/>
  <c r="W1" i="3"/>
  <c r="X1" i="3"/>
  <c r="Y1" i="3"/>
  <c r="Z1" i="3"/>
  <c r="AA1" i="3"/>
  <c r="AB1" i="3"/>
  <c r="AD1" i="3"/>
  <c r="AE1" i="3"/>
  <c r="AF1" i="3"/>
  <c r="AG1" i="3"/>
  <c r="AH1" i="3"/>
  <c r="AI1" i="3"/>
  <c r="AJ1" i="3"/>
  <c r="AK1" i="3"/>
  <c r="AL1" i="3"/>
  <c r="AM1" i="3"/>
  <c r="AN1" i="3"/>
  <c r="AO1" i="3"/>
  <c r="AQ1" i="3"/>
  <c r="AR1" i="3"/>
  <c r="AS1" i="3"/>
  <c r="AT1" i="3"/>
  <c r="AU1" i="3"/>
  <c r="AV1" i="3"/>
  <c r="AW1" i="3"/>
  <c r="AX1" i="3"/>
  <c r="AY1" i="3"/>
  <c r="AZ1" i="3"/>
  <c r="BA1" i="3"/>
  <c r="BB1" i="3"/>
  <c r="BD1" i="3"/>
  <c r="BE1" i="3"/>
  <c r="BF1" i="3"/>
  <c r="BG1" i="3"/>
  <c r="BH1" i="3"/>
  <c r="BI1" i="3"/>
  <c r="BJ1" i="3"/>
  <c r="BK1" i="3"/>
  <c r="BL1" i="3"/>
  <c r="BM1" i="3"/>
  <c r="BN1" i="3"/>
  <c r="BO1" i="3"/>
  <c r="J72" i="2"/>
  <c r="O71" i="1"/>
  <c r="N71" i="1"/>
  <c r="M71" i="1"/>
  <c r="L71" i="1"/>
  <c r="K71" i="1"/>
  <c r="J71" i="1"/>
  <c r="I71" i="1"/>
  <c r="BW71" i="1"/>
  <c r="BL113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V113" i="1"/>
  <c r="AO114" i="1"/>
  <c r="AO112" i="1" s="1"/>
  <c r="AN114" i="1"/>
  <c r="AM114" i="1"/>
  <c r="AL114" i="1"/>
  <c r="AK114" i="1"/>
  <c r="AJ114" i="1"/>
  <c r="AI114" i="1"/>
  <c r="AH114" i="1"/>
  <c r="AG114" i="1"/>
  <c r="AF114" i="1"/>
  <c r="AE114" i="1"/>
  <c r="AD114" i="1"/>
  <c r="AE113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M113" i="1"/>
  <c r="K114" i="1"/>
  <c r="L114" i="1"/>
  <c r="M114" i="1"/>
  <c r="N114" i="1"/>
  <c r="O114" i="1"/>
  <c r="J114" i="1"/>
  <c r="I114" i="1"/>
  <c r="H114" i="1"/>
  <c r="H112" i="1" s="1"/>
  <c r="I113" i="1"/>
  <c r="Q71" i="1"/>
  <c r="R71" i="1"/>
  <c r="S71" i="1"/>
  <c r="T71" i="1"/>
  <c r="U71" i="1"/>
  <c r="V71" i="1"/>
  <c r="W71" i="1"/>
  <c r="X71" i="1"/>
  <c r="Y71" i="1"/>
  <c r="Z71" i="1"/>
  <c r="CP74" i="1"/>
  <c r="CP73" i="1"/>
  <c r="CP75" i="1" s="1"/>
  <c r="AA71" i="1"/>
  <c r="AB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R113" i="1"/>
  <c r="AI113" i="1"/>
  <c r="AZ113" i="1"/>
  <c r="V113" i="1"/>
  <c r="AM113" i="1"/>
  <c r="BF113" i="1"/>
  <c r="Z113" i="1"/>
  <c r="AR113" i="1"/>
  <c r="BK113" i="1"/>
  <c r="L113" i="1"/>
  <c r="S113" i="1"/>
  <c r="W113" i="1"/>
  <c r="AA113" i="1"/>
  <c r="AF113" i="1"/>
  <c r="AJ113" i="1"/>
  <c r="AN113" i="1"/>
  <c r="AS113" i="1"/>
  <c r="AW113" i="1"/>
  <c r="BA113" i="1"/>
  <c r="BA112" i="1"/>
  <c r="BG113" i="1"/>
  <c r="BM113" i="1"/>
  <c r="O113" i="1"/>
  <c r="K113" i="1"/>
  <c r="T113" i="1"/>
  <c r="X113" i="1"/>
  <c r="AB113" i="1"/>
  <c r="AG113" i="1"/>
  <c r="AK113" i="1"/>
  <c r="AO113" i="1"/>
  <c r="AT113" i="1"/>
  <c r="AX113" i="1"/>
  <c r="BB113" i="1"/>
  <c r="BI113" i="1"/>
  <c r="BN113" i="1"/>
  <c r="J113" i="1"/>
  <c r="N113" i="1"/>
  <c r="Q113" i="1"/>
  <c r="U113" i="1"/>
  <c r="Y113" i="1"/>
  <c r="AD113" i="1"/>
  <c r="AH113" i="1"/>
  <c r="AL113" i="1"/>
  <c r="AQ113" i="1"/>
  <c r="AU113" i="1"/>
  <c r="AY113" i="1"/>
  <c r="BE113" i="1"/>
  <c r="BJ113" i="1"/>
  <c r="BO113" i="1"/>
  <c r="BD113" i="1"/>
  <c r="BH113" i="1"/>
  <c r="BO70" i="1"/>
  <c r="BD70" i="1"/>
  <c r="BE70" i="1"/>
  <c r="BF70" i="1"/>
  <c r="BG70" i="1"/>
  <c r="BH70" i="1"/>
  <c r="BI70" i="1"/>
  <c r="BJ70" i="1"/>
  <c r="BK70" i="1"/>
  <c r="BL70" i="1"/>
  <c r="BM70" i="1"/>
  <c r="BN70" i="1"/>
  <c r="E27" i="2"/>
  <c r="D70" i="1"/>
  <c r="E70" i="1"/>
  <c r="F70" i="1"/>
  <c r="G70" i="1"/>
  <c r="H70" i="1"/>
  <c r="I70" i="1"/>
  <c r="J70" i="1"/>
  <c r="K70" i="1"/>
  <c r="L70" i="1"/>
  <c r="M70" i="1"/>
  <c r="N70" i="1"/>
  <c r="O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B70" i="1"/>
  <c r="AA70" i="1"/>
  <c r="Z70" i="1"/>
  <c r="Y70" i="1"/>
  <c r="X70" i="1"/>
  <c r="W70" i="1"/>
  <c r="V70" i="1"/>
  <c r="U70" i="1"/>
  <c r="T70" i="1"/>
  <c r="S70" i="1"/>
  <c r="R70" i="1"/>
  <c r="Q70" i="1"/>
  <c r="AQ9" i="1"/>
  <c r="AQ46" i="1"/>
  <c r="AR9" i="1"/>
  <c r="AR13" i="1"/>
  <c r="AR15" i="1"/>
  <c r="AR21" i="1"/>
  <c r="AR29" i="1"/>
  <c r="AR33" i="1"/>
  <c r="AR38" i="1"/>
  <c r="AR55" i="1"/>
  <c r="AS9" i="1"/>
  <c r="AS13" i="1"/>
  <c r="AS15" i="1"/>
  <c r="AS21" i="1"/>
  <c r="AS29" i="1"/>
  <c r="AS33" i="1"/>
  <c r="AS38" i="1"/>
  <c r="AS46" i="1"/>
  <c r="AT9" i="1"/>
  <c r="AT15" i="1"/>
  <c r="AT33" i="1"/>
  <c r="AU9" i="1"/>
  <c r="AU15" i="1"/>
  <c r="AU29" i="1"/>
  <c r="AU33" i="1"/>
  <c r="AU46" i="1"/>
  <c r="AU55" i="1"/>
  <c r="AV9" i="1"/>
  <c r="AV13" i="1"/>
  <c r="AV15" i="1"/>
  <c r="AV21" i="1"/>
  <c r="AV29" i="1"/>
  <c r="AV33" i="1"/>
  <c r="AV38" i="1"/>
  <c r="AW9" i="1"/>
  <c r="AW13" i="1"/>
  <c r="AW15" i="1"/>
  <c r="AW21" i="1"/>
  <c r="AW29" i="1"/>
  <c r="AW33" i="1"/>
  <c r="AW46" i="1"/>
  <c r="AX9" i="1"/>
  <c r="AX21" i="1"/>
  <c r="AX33" i="1"/>
  <c r="AY9" i="1"/>
  <c r="AY33" i="1"/>
  <c r="AY46" i="1"/>
  <c r="AY55" i="1"/>
  <c r="AZ9" i="1"/>
  <c r="AZ13" i="1"/>
  <c r="AZ15" i="1"/>
  <c r="AZ21" i="1"/>
  <c r="AZ29" i="1"/>
  <c r="AZ33" i="1"/>
  <c r="AZ38" i="1"/>
  <c r="AZ55" i="1"/>
  <c r="BA9" i="1"/>
  <c r="BA13" i="1"/>
  <c r="BA15" i="1"/>
  <c r="BA21" i="1"/>
  <c r="BA29" i="1"/>
  <c r="BA33" i="1"/>
  <c r="BA38" i="1"/>
  <c r="BA46" i="1"/>
  <c r="BA55" i="1"/>
  <c r="BB9" i="1"/>
  <c r="BB15" i="1"/>
  <c r="BB21" i="1"/>
  <c r="BB33" i="1"/>
  <c r="BB57" i="1"/>
  <c r="BD9" i="1"/>
  <c r="BD13" i="1"/>
  <c r="BD15" i="1"/>
  <c r="BD21" i="1"/>
  <c r="BD29" i="1"/>
  <c r="BD33" i="1"/>
  <c r="BD38" i="1"/>
  <c r="BD55" i="1"/>
  <c r="BD57" i="1"/>
  <c r="BE9" i="1"/>
  <c r="BE13" i="1"/>
  <c r="BE15" i="1"/>
  <c r="BE21" i="1"/>
  <c r="BE29" i="1"/>
  <c r="BE33" i="1"/>
  <c r="BE46" i="1"/>
  <c r="BE57" i="1"/>
  <c r="BF9" i="1"/>
  <c r="BF13" i="1"/>
  <c r="BF33" i="1"/>
  <c r="BG9" i="1"/>
  <c r="BG29" i="1"/>
  <c r="BG46" i="1"/>
  <c r="BG55" i="1"/>
  <c r="BH9" i="1"/>
  <c r="BH13" i="1"/>
  <c r="BH15" i="1"/>
  <c r="BH21" i="1"/>
  <c r="BH29" i="1"/>
  <c r="BH33" i="1"/>
  <c r="BH38" i="1"/>
  <c r="BH55" i="1"/>
  <c r="BH57" i="1"/>
  <c r="BI9" i="1"/>
  <c r="BI13" i="1"/>
  <c r="BI15" i="1"/>
  <c r="BI21" i="1"/>
  <c r="BI29" i="1"/>
  <c r="BI33" i="1"/>
  <c r="BI46" i="1"/>
  <c r="BI55" i="1"/>
  <c r="BI57" i="1"/>
  <c r="BI54" i="1" s="1"/>
  <c r="BJ9" i="1"/>
  <c r="BJ13" i="1"/>
  <c r="BJ21" i="1"/>
  <c r="BJ29" i="1"/>
  <c r="BJ33" i="1"/>
  <c r="BJ46" i="1"/>
  <c r="BK9" i="1"/>
  <c r="BK21" i="1"/>
  <c r="BK33" i="1"/>
  <c r="BK46" i="1"/>
  <c r="BK55" i="1"/>
  <c r="BL9" i="1"/>
  <c r="BL13" i="1"/>
  <c r="BL15" i="1"/>
  <c r="BL21" i="1"/>
  <c r="BL29" i="1"/>
  <c r="BL33" i="1"/>
  <c r="BL38" i="1"/>
  <c r="BL55" i="1"/>
  <c r="BL57" i="1"/>
  <c r="BM9" i="1"/>
  <c r="BM13" i="1"/>
  <c r="BM15" i="1"/>
  <c r="BM21" i="1"/>
  <c r="BM29" i="1"/>
  <c r="BM33" i="1"/>
  <c r="BM46" i="1"/>
  <c r="BM55" i="1"/>
  <c r="BM57" i="1"/>
  <c r="BN9" i="1"/>
  <c r="BN13" i="1"/>
  <c r="BN33" i="1"/>
  <c r="BN57" i="1"/>
  <c r="BO9" i="1"/>
  <c r="BO46" i="1"/>
  <c r="BO55" i="1"/>
  <c r="D9" i="1"/>
  <c r="E9" i="1"/>
  <c r="F9" i="1"/>
  <c r="G9" i="1"/>
  <c r="H9" i="1"/>
  <c r="I9" i="1"/>
  <c r="J9" i="1"/>
  <c r="K9" i="1"/>
  <c r="L9" i="1"/>
  <c r="AB9" i="1"/>
  <c r="AD9" i="1"/>
  <c r="AE9" i="1"/>
  <c r="AF9" i="1"/>
  <c r="AG9" i="1"/>
  <c r="AH9" i="1"/>
  <c r="AI9" i="1"/>
  <c r="AJ9" i="1"/>
  <c r="AK9" i="1"/>
  <c r="AL9" i="1"/>
  <c r="AM9" i="1"/>
  <c r="AN9" i="1"/>
  <c r="AO9" i="1"/>
  <c r="F10" i="2"/>
  <c r="G10" i="2"/>
  <c r="H10" i="2"/>
  <c r="H14" i="2"/>
  <c r="D15" i="1"/>
  <c r="E15" i="1"/>
  <c r="H15" i="1"/>
  <c r="I15" i="1"/>
  <c r="L15" i="1"/>
  <c r="M15" i="1"/>
  <c r="G16" i="2"/>
  <c r="H17" i="2"/>
  <c r="D21" i="1"/>
  <c r="E21" i="1"/>
  <c r="H21" i="1"/>
  <c r="I21" i="1"/>
  <c r="L21" i="1"/>
  <c r="M21" i="1"/>
  <c r="D22" i="2"/>
  <c r="G22" i="2"/>
  <c r="H22" i="2"/>
  <c r="H23" i="2"/>
  <c r="D24" i="2"/>
  <c r="G24" i="2"/>
  <c r="H24" i="2"/>
  <c r="D25" i="2"/>
  <c r="G25" i="2"/>
  <c r="H25" i="2"/>
  <c r="D26" i="2"/>
  <c r="G26" i="2"/>
  <c r="H26" i="2"/>
  <c r="D27" i="2"/>
  <c r="G27" i="2"/>
  <c r="H27" i="2"/>
  <c r="D28" i="2"/>
  <c r="G28" i="2"/>
  <c r="H28" i="2"/>
  <c r="D29" i="1"/>
  <c r="E29" i="1"/>
  <c r="F29" i="1"/>
  <c r="G29" i="1"/>
  <c r="H29" i="1"/>
  <c r="I29" i="1"/>
  <c r="J29" i="1"/>
  <c r="K29" i="1"/>
  <c r="L29" i="1"/>
  <c r="M29" i="1"/>
  <c r="N29" i="1"/>
  <c r="O29" i="1"/>
  <c r="Q29" i="1"/>
  <c r="T29" i="1"/>
  <c r="U29" i="1"/>
  <c r="X29" i="1"/>
  <c r="Y29" i="1"/>
  <c r="AB29" i="1"/>
  <c r="H30" i="2"/>
  <c r="H31" i="2"/>
  <c r="H32" i="2"/>
  <c r="D33" i="1"/>
  <c r="E33" i="1"/>
  <c r="F33" i="1"/>
  <c r="H33" i="1"/>
  <c r="I33" i="1"/>
  <c r="J33" i="1"/>
  <c r="L33" i="1"/>
  <c r="M33" i="1"/>
  <c r="N33" i="1"/>
  <c r="D34" i="2"/>
  <c r="G35" i="2"/>
  <c r="H36" i="2"/>
  <c r="D38" i="1"/>
  <c r="H38" i="1"/>
  <c r="I38" i="1"/>
  <c r="L38" i="1"/>
  <c r="T38" i="1"/>
  <c r="X38" i="1"/>
  <c r="AB38" i="1"/>
  <c r="H40" i="2"/>
  <c r="H44" i="2"/>
  <c r="E46" i="1"/>
  <c r="G46" i="1"/>
  <c r="I46" i="1"/>
  <c r="K46" i="1"/>
  <c r="M46" i="1"/>
  <c r="O46" i="1"/>
  <c r="Q46" i="1"/>
  <c r="S46" i="1"/>
  <c r="U46" i="1"/>
  <c r="W46" i="1"/>
  <c r="Y46" i="1"/>
  <c r="AA46" i="1"/>
  <c r="G47" i="2"/>
  <c r="D48" i="2"/>
  <c r="E48" i="2"/>
  <c r="G48" i="2"/>
  <c r="H48" i="2"/>
  <c r="D49" i="2"/>
  <c r="E49" i="2"/>
  <c r="F49" i="2"/>
  <c r="G49" i="2"/>
  <c r="H49" i="2"/>
  <c r="D50" i="2"/>
  <c r="E50" i="2"/>
  <c r="F50" i="2"/>
  <c r="H50" i="2"/>
  <c r="I50" i="2" s="1"/>
  <c r="G50" i="2"/>
  <c r="D51" i="2"/>
  <c r="E51" i="2"/>
  <c r="F51" i="2"/>
  <c r="G51" i="2"/>
  <c r="H51" i="2"/>
  <c r="D55" i="1"/>
  <c r="D57" i="1"/>
  <c r="E55" i="1"/>
  <c r="E57" i="1"/>
  <c r="G55" i="1"/>
  <c r="G57" i="1"/>
  <c r="H55" i="1"/>
  <c r="H57" i="1"/>
  <c r="I55" i="1"/>
  <c r="I57" i="1"/>
  <c r="K55" i="1"/>
  <c r="L55" i="1"/>
  <c r="L57" i="1"/>
  <c r="M55" i="1"/>
  <c r="M57" i="1"/>
  <c r="N57" i="1"/>
  <c r="O55" i="1"/>
  <c r="S55" i="1"/>
  <c r="T55" i="1"/>
  <c r="W55" i="1"/>
  <c r="X55" i="1"/>
  <c r="AA55" i="1"/>
  <c r="D56" i="2"/>
  <c r="H58" i="2"/>
  <c r="D59" i="2"/>
  <c r="F59" i="2"/>
  <c r="G59" i="2"/>
  <c r="H59" i="2"/>
  <c r="D62" i="1"/>
  <c r="D66" i="1"/>
  <c r="D68" i="1"/>
  <c r="E62" i="1"/>
  <c r="E66" i="1"/>
  <c r="E68" i="1"/>
  <c r="F62" i="1"/>
  <c r="G62" i="1"/>
  <c r="G66" i="1"/>
  <c r="G68" i="1"/>
  <c r="H62" i="1"/>
  <c r="H66" i="1"/>
  <c r="H68" i="1"/>
  <c r="I62" i="1"/>
  <c r="I68" i="1"/>
  <c r="J62" i="1"/>
  <c r="K62" i="1"/>
  <c r="K66" i="1"/>
  <c r="K68" i="1"/>
  <c r="L62" i="1"/>
  <c r="L66" i="1"/>
  <c r="L68" i="1"/>
  <c r="M62" i="1"/>
  <c r="M68" i="1"/>
  <c r="N62" i="1"/>
  <c r="N66" i="1"/>
  <c r="O62" i="1"/>
  <c r="O66" i="1"/>
  <c r="O68" i="1"/>
  <c r="Q62" i="1"/>
  <c r="Q68" i="1"/>
  <c r="R62" i="1"/>
  <c r="S62" i="1"/>
  <c r="S68" i="1"/>
  <c r="T62" i="1"/>
  <c r="T66" i="1"/>
  <c r="T68" i="1"/>
  <c r="U62" i="1"/>
  <c r="V62" i="1"/>
  <c r="W62" i="1"/>
  <c r="W68" i="1"/>
  <c r="X62" i="1"/>
  <c r="X66" i="1"/>
  <c r="X68" i="1"/>
  <c r="Y62" i="1"/>
  <c r="Y68" i="1"/>
  <c r="Z62" i="1"/>
  <c r="Z66" i="1"/>
  <c r="AA62" i="1"/>
  <c r="AA68" i="1"/>
  <c r="AB62" i="1"/>
  <c r="AB66" i="1"/>
  <c r="E69" i="2"/>
  <c r="AD62" i="1"/>
  <c r="AE62" i="1"/>
  <c r="AE66" i="1"/>
  <c r="AE68" i="1"/>
  <c r="AF62" i="1"/>
  <c r="AF66" i="1"/>
  <c r="AF68" i="1"/>
  <c r="AG62" i="1"/>
  <c r="AG66" i="1"/>
  <c r="AG68" i="1"/>
  <c r="AI62" i="1"/>
  <c r="AI66" i="1"/>
  <c r="AI68" i="1"/>
  <c r="AJ62" i="1"/>
  <c r="AJ66" i="1"/>
  <c r="AJ68" i="1"/>
  <c r="AK62" i="1"/>
  <c r="AK66" i="1"/>
  <c r="AQ62" i="1"/>
  <c r="AR62" i="1"/>
  <c r="AR66" i="1"/>
  <c r="AR68" i="1"/>
  <c r="AS62" i="1"/>
  <c r="AT62" i="1"/>
  <c r="AT66" i="1"/>
  <c r="AT68" i="1"/>
  <c r="AU62" i="1"/>
  <c r="AU66" i="1"/>
  <c r="AU68" i="1"/>
  <c r="AV62" i="1"/>
  <c r="AV66" i="1"/>
  <c r="AV68" i="1"/>
  <c r="AW62" i="1"/>
  <c r="AX62" i="1"/>
  <c r="AX68" i="1"/>
  <c r="AY62" i="1"/>
  <c r="AY66" i="1"/>
  <c r="AY68" i="1"/>
  <c r="AZ62" i="1"/>
  <c r="AZ66" i="1"/>
  <c r="AZ68" i="1"/>
  <c r="BA62" i="1"/>
  <c r="BA66" i="1"/>
  <c r="BB62" i="1"/>
  <c r="BB68" i="1"/>
  <c r="BD62" i="1"/>
  <c r="BD66" i="1"/>
  <c r="BD68" i="1"/>
  <c r="BE62" i="1"/>
  <c r="BF62" i="1"/>
  <c r="BF68" i="1"/>
  <c r="BG62" i="1"/>
  <c r="BG68" i="1"/>
  <c r="BH62" i="1"/>
  <c r="BH66" i="1"/>
  <c r="BH68" i="1"/>
  <c r="BI62" i="1"/>
  <c r="BI68" i="1"/>
  <c r="BJ62" i="1"/>
  <c r="BK62" i="1"/>
  <c r="BK68" i="1"/>
  <c r="BL62" i="1"/>
  <c r="BL66" i="1"/>
  <c r="BL68" i="1"/>
  <c r="BM62" i="1"/>
  <c r="BN62" i="1"/>
  <c r="BN68" i="1"/>
  <c r="BO62" i="1"/>
  <c r="BO68" i="1"/>
  <c r="D63" i="2"/>
  <c r="E63" i="2"/>
  <c r="G63" i="2"/>
  <c r="H63" i="2"/>
  <c r="D64" i="2"/>
  <c r="E64" i="2"/>
  <c r="G64" i="2"/>
  <c r="H64" i="2"/>
  <c r="D65" i="2"/>
  <c r="E65" i="2"/>
  <c r="G65" i="2"/>
  <c r="H65" i="2"/>
  <c r="H67" i="2"/>
  <c r="D75" i="1"/>
  <c r="D78" i="1"/>
  <c r="D77" i="1" s="1"/>
  <c r="D81" i="1"/>
  <c r="D85" i="1"/>
  <c r="D84" i="1" s="1"/>
  <c r="D83" i="1" s="1"/>
  <c r="D89" i="1"/>
  <c r="D93" i="1"/>
  <c r="D92" i="1" s="1"/>
  <c r="D91" i="1" s="1"/>
  <c r="D97" i="1"/>
  <c r="D96" i="1" s="1"/>
  <c r="D95" i="1" s="1"/>
  <c r="D102" i="1"/>
  <c r="D105" i="1"/>
  <c r="D107" i="1"/>
  <c r="D109" i="1"/>
  <c r="E78" i="1"/>
  <c r="E81" i="1"/>
  <c r="E80" i="1" s="1"/>
  <c r="E97" i="1"/>
  <c r="E102" i="1"/>
  <c r="E105" i="1"/>
  <c r="E107" i="1"/>
  <c r="E109" i="1"/>
  <c r="F75" i="1"/>
  <c r="F74" i="1" s="1"/>
  <c r="F78" i="1"/>
  <c r="F77" i="1" s="1"/>
  <c r="F81" i="1"/>
  <c r="F80" i="1" s="1"/>
  <c r="F85" i="1"/>
  <c r="F84" i="1" s="1"/>
  <c r="F89" i="1"/>
  <c r="F88" i="1" s="1"/>
  <c r="F93" i="1"/>
  <c r="F92" i="1" s="1"/>
  <c r="F91" i="1" s="1"/>
  <c r="F97" i="1"/>
  <c r="F102" i="1"/>
  <c r="F109" i="1"/>
  <c r="G78" i="1"/>
  <c r="G89" i="1"/>
  <c r="G88" i="1" s="1"/>
  <c r="G93" i="1"/>
  <c r="G97" i="1"/>
  <c r="G96" i="1" s="1"/>
  <c r="G102" i="1"/>
  <c r="G101" i="1" s="1"/>
  <c r="G109" i="1"/>
  <c r="H75" i="1"/>
  <c r="H78" i="1"/>
  <c r="H77" i="1" s="1"/>
  <c r="H81" i="1"/>
  <c r="H85" i="1"/>
  <c r="H84" i="1" s="1"/>
  <c r="H89" i="1"/>
  <c r="H88" i="1"/>
  <c r="H87" i="1" s="1"/>
  <c r="H93" i="1"/>
  <c r="H97" i="1"/>
  <c r="H102" i="1"/>
  <c r="H101" i="1" s="1"/>
  <c r="H105" i="1"/>
  <c r="H107" i="1"/>
  <c r="H109" i="1"/>
  <c r="I75" i="1"/>
  <c r="I78" i="1"/>
  <c r="I77" i="1" s="1"/>
  <c r="I81" i="1"/>
  <c r="I80" i="1" s="1"/>
  <c r="I85" i="1"/>
  <c r="I93" i="1"/>
  <c r="I92" i="1" s="1"/>
  <c r="I97" i="1"/>
  <c r="I96" i="1" s="1"/>
  <c r="I95" i="1" s="1"/>
  <c r="I102" i="1"/>
  <c r="I105" i="1"/>
  <c r="I107" i="1"/>
  <c r="I109" i="1"/>
  <c r="J75" i="1"/>
  <c r="J74" i="1"/>
  <c r="J78" i="1"/>
  <c r="J81" i="1"/>
  <c r="J80" i="1" s="1"/>
  <c r="J85" i="1"/>
  <c r="J89" i="1"/>
  <c r="J88" i="1" s="1"/>
  <c r="J93" i="1"/>
  <c r="J92" i="1" s="1"/>
  <c r="J91" i="1" s="1"/>
  <c r="J97" i="1"/>
  <c r="J96" i="1" s="1"/>
  <c r="J95" i="1" s="1"/>
  <c r="J102" i="1"/>
  <c r="J105" i="1"/>
  <c r="J107" i="1"/>
  <c r="J109" i="1"/>
  <c r="K78" i="1"/>
  <c r="K77" i="1" s="1"/>
  <c r="K81" i="1"/>
  <c r="K80" i="1" s="1"/>
  <c r="K85" i="1"/>
  <c r="K84" i="1" s="1"/>
  <c r="K97" i="1"/>
  <c r="K102" i="1"/>
  <c r="K101" i="1" s="1"/>
  <c r="K105" i="1"/>
  <c r="K109" i="1"/>
  <c r="L75" i="1"/>
  <c r="L78" i="1"/>
  <c r="L77" i="1" s="1"/>
  <c r="L81" i="1"/>
  <c r="L85" i="1"/>
  <c r="L84" i="1" s="1"/>
  <c r="L89" i="1"/>
  <c r="L88" i="1" s="1"/>
  <c r="L87" i="1"/>
  <c r="L93" i="1"/>
  <c r="L97" i="1"/>
  <c r="L102" i="1"/>
  <c r="L101" i="1"/>
  <c r="L105" i="1"/>
  <c r="L107" i="1"/>
  <c r="L109" i="1"/>
  <c r="M75" i="1"/>
  <c r="M78" i="1"/>
  <c r="M77" i="1" s="1"/>
  <c r="M85" i="1"/>
  <c r="M84" i="1" s="1"/>
  <c r="M83" i="1" s="1"/>
  <c r="M93" i="1"/>
  <c r="M97" i="1"/>
  <c r="M102" i="1"/>
  <c r="M101" i="1"/>
  <c r="M105" i="1"/>
  <c r="M107" i="1"/>
  <c r="M109" i="1"/>
  <c r="N75" i="1"/>
  <c r="N78" i="1"/>
  <c r="N77" i="1" s="1"/>
  <c r="N81" i="1"/>
  <c r="N85" i="1"/>
  <c r="N84" i="1"/>
  <c r="N89" i="1"/>
  <c r="N88" i="1" s="1"/>
  <c r="N87" i="1" s="1"/>
  <c r="N93" i="1"/>
  <c r="N97" i="1"/>
  <c r="N96" i="1" s="1"/>
  <c r="N102" i="1"/>
  <c r="N101" i="1" s="1"/>
  <c r="N105" i="1"/>
  <c r="N109" i="1"/>
  <c r="O78" i="1"/>
  <c r="O77" i="1" s="1"/>
  <c r="O89" i="1"/>
  <c r="O88" i="1" s="1"/>
  <c r="O87" i="1" s="1"/>
  <c r="O97" i="1"/>
  <c r="O96" i="1" s="1"/>
  <c r="O102" i="1"/>
  <c r="O101" i="1" s="1"/>
  <c r="O107" i="1"/>
  <c r="O109" i="1"/>
  <c r="Q75" i="1"/>
  <c r="Q78" i="1"/>
  <c r="Q77" i="1" s="1"/>
  <c r="Q81" i="1"/>
  <c r="Q85" i="1"/>
  <c r="Q84" i="1" s="1"/>
  <c r="Q83" i="1" s="1"/>
  <c r="Q93" i="1"/>
  <c r="Q92" i="1" s="1"/>
  <c r="Q97" i="1"/>
  <c r="Q96" i="1" s="1"/>
  <c r="Q102" i="1"/>
  <c r="Q101" i="1" s="1"/>
  <c r="Q105" i="1"/>
  <c r="Q107" i="1"/>
  <c r="Q109" i="1"/>
  <c r="R75" i="1"/>
  <c r="R74" i="1" s="1"/>
  <c r="R78" i="1"/>
  <c r="R77" i="1" s="1"/>
  <c r="R81" i="1"/>
  <c r="R85" i="1"/>
  <c r="R84" i="1" s="1"/>
  <c r="R89" i="1"/>
  <c r="R88" i="1" s="1"/>
  <c r="R87" i="1" s="1"/>
  <c r="R93" i="1"/>
  <c r="R92" i="1" s="1"/>
  <c r="R91" i="1" s="1"/>
  <c r="R97" i="1"/>
  <c r="R102" i="1"/>
  <c r="R101" i="1" s="1"/>
  <c r="R105" i="1"/>
  <c r="R109" i="1"/>
  <c r="S75" i="1"/>
  <c r="S78" i="1"/>
  <c r="S77" i="1" s="1"/>
  <c r="S81" i="1"/>
  <c r="S80" i="1" s="1"/>
  <c r="S85" i="1"/>
  <c r="S84" i="1" s="1"/>
  <c r="S83" i="1" s="1"/>
  <c r="S97" i="1"/>
  <c r="S96" i="1" s="1"/>
  <c r="S95" i="1" s="1"/>
  <c r="S102" i="1"/>
  <c r="S101" i="1" s="1"/>
  <c r="S105" i="1"/>
  <c r="S109" i="1"/>
  <c r="T75" i="1"/>
  <c r="T74" i="1" s="1"/>
  <c r="T78" i="1"/>
  <c r="T81" i="1"/>
  <c r="T80" i="1" s="1"/>
  <c r="T85" i="1"/>
  <c r="T84" i="1" s="1"/>
  <c r="T89" i="1"/>
  <c r="T88" i="1" s="1"/>
  <c r="T93" i="1"/>
  <c r="T92" i="1" s="1"/>
  <c r="T91" i="1" s="1"/>
  <c r="T97" i="1"/>
  <c r="T96" i="1" s="1"/>
  <c r="T95" i="1" s="1"/>
  <c r="T102" i="1"/>
  <c r="T105" i="1"/>
  <c r="T107" i="1"/>
  <c r="T109" i="1"/>
  <c r="U78" i="1"/>
  <c r="U85" i="1"/>
  <c r="U93" i="1"/>
  <c r="U92" i="1" s="1"/>
  <c r="U91" i="1" s="1"/>
  <c r="U97" i="1"/>
  <c r="U102" i="1"/>
  <c r="U101" i="1" s="1"/>
  <c r="U105" i="1"/>
  <c r="U107" i="1"/>
  <c r="U109" i="1"/>
  <c r="V78" i="1"/>
  <c r="V77" i="1" s="1"/>
  <c r="V81" i="1"/>
  <c r="V85" i="1"/>
  <c r="V84" i="1" s="1"/>
  <c r="V83" i="1" s="1"/>
  <c r="V89" i="1"/>
  <c r="V88" i="1" s="1"/>
  <c r="V87" i="1" s="1"/>
  <c r="V93" i="1"/>
  <c r="V97" i="1"/>
  <c r="V102" i="1"/>
  <c r="V101" i="1" s="1"/>
  <c r="V109" i="1"/>
  <c r="W78" i="1"/>
  <c r="W77" i="1" s="1"/>
  <c r="W81" i="1"/>
  <c r="W80" i="1" s="1"/>
  <c r="W89" i="1"/>
  <c r="W88" i="1" s="1"/>
  <c r="W97" i="1"/>
  <c r="W102" i="1"/>
  <c r="W101" i="1" s="1"/>
  <c r="W109" i="1"/>
  <c r="X78" i="1"/>
  <c r="X81" i="1"/>
  <c r="X80" i="1" s="1"/>
  <c r="X89" i="1"/>
  <c r="X88" i="1" s="1"/>
  <c r="X87" i="1" s="1"/>
  <c r="X93" i="1"/>
  <c r="X97" i="1"/>
  <c r="X102" i="1"/>
  <c r="X101" i="1" s="1"/>
  <c r="X105" i="1"/>
  <c r="X107" i="1"/>
  <c r="X109" i="1"/>
  <c r="Y93" i="1"/>
  <c r="Y92" i="1" s="1"/>
  <c r="Y97" i="1"/>
  <c r="Y102" i="1"/>
  <c r="Y101" i="1" s="1"/>
  <c r="Y105" i="1"/>
  <c r="Y107" i="1"/>
  <c r="Y109" i="1"/>
  <c r="Z81" i="1"/>
  <c r="Z80" i="1" s="1"/>
  <c r="Z89" i="1"/>
  <c r="Z88" i="1" s="1"/>
  <c r="Z87" i="1" s="1"/>
  <c r="Z93" i="1"/>
  <c r="Z97" i="1"/>
  <c r="Z96" i="1" s="1"/>
  <c r="Z102" i="1"/>
  <c r="Z101" i="1" s="1"/>
  <c r="Z105" i="1"/>
  <c r="Z107" i="1"/>
  <c r="Z109" i="1"/>
  <c r="AA81" i="1"/>
  <c r="AA80" i="1" s="1"/>
  <c r="AA97" i="1"/>
  <c r="AA96" i="1" s="1"/>
  <c r="AA95" i="1" s="1"/>
  <c r="AA102" i="1"/>
  <c r="AA101" i="1" s="1"/>
  <c r="AA109" i="1"/>
  <c r="AB81" i="1"/>
  <c r="AB80" i="1" s="1"/>
  <c r="AB89" i="1"/>
  <c r="AB88" i="1" s="1"/>
  <c r="AB87" i="1" s="1"/>
  <c r="AB93" i="1"/>
  <c r="AB92" i="1" s="1"/>
  <c r="AB91" i="1" s="1"/>
  <c r="AB97" i="1"/>
  <c r="AB96" i="1" s="1"/>
  <c r="AB95" i="1" s="1"/>
  <c r="AB105" i="1"/>
  <c r="AB107" i="1"/>
  <c r="AB109" i="1"/>
  <c r="AD81" i="1"/>
  <c r="AD80" i="1" s="1"/>
  <c r="AD89" i="1"/>
  <c r="AD88" i="1" s="1"/>
  <c r="AD87" i="1" s="1"/>
  <c r="AD93" i="1"/>
  <c r="AD97" i="1"/>
  <c r="AD96" i="1" s="1"/>
  <c r="AD105" i="1"/>
  <c r="AD107" i="1"/>
  <c r="AD109" i="1"/>
  <c r="AE81" i="1"/>
  <c r="AE89" i="1"/>
  <c r="AE88" i="1" s="1"/>
  <c r="AE93" i="1"/>
  <c r="AE92" i="1" s="1"/>
  <c r="AE91" i="1" s="1"/>
  <c r="AE97" i="1"/>
  <c r="AE109" i="1"/>
  <c r="AF81" i="1"/>
  <c r="AF80" i="1" s="1"/>
  <c r="AF89" i="1"/>
  <c r="AF88" i="1"/>
  <c r="AF93" i="1"/>
  <c r="AF92" i="1" s="1"/>
  <c r="AF97" i="1"/>
  <c r="AF96" i="1" s="1"/>
  <c r="AF95" i="1" s="1"/>
  <c r="AF105" i="1"/>
  <c r="AF107" i="1"/>
  <c r="AF109" i="1"/>
  <c r="AG81" i="1"/>
  <c r="AG80" i="1" s="1"/>
  <c r="AG89" i="1"/>
  <c r="AG88" i="1" s="1"/>
  <c r="AG93" i="1"/>
  <c r="AG92" i="1" s="1"/>
  <c r="AG97" i="1"/>
  <c r="AG96" i="1" s="1"/>
  <c r="AG95" i="1" s="1"/>
  <c r="AG105" i="1"/>
  <c r="AG107" i="1"/>
  <c r="AG109" i="1"/>
  <c r="AH89" i="1"/>
  <c r="AH88" i="1" s="1"/>
  <c r="AH87" i="1" s="1"/>
  <c r="AH93" i="1"/>
  <c r="AH92" i="1" s="1"/>
  <c r="AH91" i="1" s="1"/>
  <c r="AH97" i="1"/>
  <c r="AH96" i="1" s="1"/>
  <c r="AH105" i="1"/>
  <c r="AH109" i="1"/>
  <c r="AI89" i="1"/>
  <c r="AI93" i="1"/>
  <c r="AI92" i="1" s="1"/>
  <c r="AI91" i="1" s="1"/>
  <c r="AI97" i="1"/>
  <c r="AI96" i="1" s="1"/>
  <c r="AI95" i="1" s="1"/>
  <c r="AI109" i="1"/>
  <c r="AJ93" i="1"/>
  <c r="AJ97" i="1"/>
  <c r="AJ96" i="1" s="1"/>
  <c r="AJ105" i="1"/>
  <c r="AJ107" i="1"/>
  <c r="AJ109" i="1"/>
  <c r="AK93" i="1"/>
  <c r="AK92" i="1" s="1"/>
  <c r="AK97" i="1"/>
  <c r="AK96" i="1" s="1"/>
  <c r="AK105" i="1"/>
  <c r="AK107" i="1"/>
  <c r="AK109" i="1"/>
  <c r="AL93" i="1"/>
  <c r="AL92" i="1" s="1"/>
  <c r="AL91" i="1" s="1"/>
  <c r="AL97" i="1"/>
  <c r="AL109" i="1"/>
  <c r="AM93" i="1"/>
  <c r="AM92" i="1" s="1"/>
  <c r="AM91" i="1" s="1"/>
  <c r="AM97" i="1"/>
  <c r="AM96" i="1" s="1"/>
  <c r="AM95" i="1" s="1"/>
  <c r="AM109" i="1"/>
  <c r="AN93" i="1"/>
  <c r="AN92" i="1" s="1"/>
  <c r="AN97" i="1"/>
  <c r="AN96" i="1" s="1"/>
  <c r="AN105" i="1"/>
  <c r="AN107" i="1"/>
  <c r="AN109" i="1"/>
  <c r="AO93" i="1"/>
  <c r="AO92" i="1" s="1"/>
  <c r="AO97" i="1"/>
  <c r="AO96" i="1" s="1"/>
  <c r="AO109" i="1"/>
  <c r="AQ97" i="1"/>
  <c r="AQ96" i="1" s="1"/>
  <c r="AQ102" i="1"/>
  <c r="AQ109" i="1"/>
  <c r="AR93" i="1"/>
  <c r="AR92" i="1" s="1"/>
  <c r="AR97" i="1"/>
  <c r="AR96" i="1" s="1"/>
  <c r="AR95" i="1" s="1"/>
  <c r="AR102" i="1"/>
  <c r="AR101" i="1" s="1"/>
  <c r="AR109" i="1"/>
  <c r="AS93" i="1"/>
  <c r="AS92" i="1" s="1"/>
  <c r="AS91" i="1" s="1"/>
  <c r="AS97" i="1"/>
  <c r="AS102" i="1"/>
  <c r="AS101" i="1" s="1"/>
  <c r="AS109" i="1"/>
  <c r="AT93" i="1"/>
  <c r="AT92" i="1" s="1"/>
  <c r="AT91" i="1" s="1"/>
  <c r="AT97" i="1"/>
  <c r="AT96" i="1" s="1"/>
  <c r="AT95" i="1" s="1"/>
  <c r="AT102" i="1"/>
  <c r="AT109" i="1"/>
  <c r="AU102" i="1"/>
  <c r="AU101" i="1" s="1"/>
  <c r="AU109" i="1"/>
  <c r="AV93" i="1"/>
  <c r="AV102" i="1"/>
  <c r="AV101" i="1" s="1"/>
  <c r="AV109" i="1"/>
  <c r="AW93" i="1"/>
  <c r="AW102" i="1"/>
  <c r="AW101" i="1" s="1"/>
  <c r="AW109" i="1"/>
  <c r="AX102" i="1"/>
  <c r="AX101" i="1" s="1"/>
  <c r="AX109" i="1"/>
  <c r="AY78" i="1"/>
  <c r="AY77" i="1" s="1"/>
  <c r="AY102" i="1"/>
  <c r="AY101" i="1" s="1"/>
  <c r="AY109" i="1"/>
  <c r="AZ78" i="1"/>
  <c r="AZ85" i="1"/>
  <c r="AZ84" i="1" s="1"/>
  <c r="AZ83" i="1" s="1"/>
  <c r="AZ102" i="1"/>
  <c r="AZ101" i="1" s="1"/>
  <c r="AZ109" i="1"/>
  <c r="BA75" i="1"/>
  <c r="BA78" i="1"/>
  <c r="BA77" i="1" s="1"/>
  <c r="BA85" i="1"/>
  <c r="BA102" i="1"/>
  <c r="BA109" i="1"/>
  <c r="BB75" i="1"/>
  <c r="BB74" i="1"/>
  <c r="BB78" i="1"/>
  <c r="BB85" i="1"/>
  <c r="BB84" i="1" s="1"/>
  <c r="BB83" i="1" s="1"/>
  <c r="BB102" i="1"/>
  <c r="BB101" i="1"/>
  <c r="BB109" i="1"/>
  <c r="BD75" i="1"/>
  <c r="BD74" i="1"/>
  <c r="BD78" i="1"/>
  <c r="BD77" i="1" s="1"/>
  <c r="BD85" i="1"/>
  <c r="BD84" i="1" s="1"/>
  <c r="BD83" i="1" s="1"/>
  <c r="BD102" i="1"/>
  <c r="BD105" i="1"/>
  <c r="BD107" i="1"/>
  <c r="BE78" i="1"/>
  <c r="BE77" i="1" s="1"/>
  <c r="BE85" i="1"/>
  <c r="BE102" i="1"/>
  <c r="BE101" i="1" s="1"/>
  <c r="BE105" i="1"/>
  <c r="BE107" i="1"/>
  <c r="BF75" i="1"/>
  <c r="BF74" i="1" s="1"/>
  <c r="BF78" i="1"/>
  <c r="BF85" i="1"/>
  <c r="BF84" i="1" s="1"/>
  <c r="BF83" i="1" s="1"/>
  <c r="BF102" i="1"/>
  <c r="BF105" i="1"/>
  <c r="BG78" i="1"/>
  <c r="BG77" i="1" s="1"/>
  <c r="BG102" i="1"/>
  <c r="BG101" i="1" s="1"/>
  <c r="BG107" i="1"/>
  <c r="BH75" i="1"/>
  <c r="BH78" i="1"/>
  <c r="BH85" i="1"/>
  <c r="BH84" i="1" s="1"/>
  <c r="BH83" i="1" s="1"/>
  <c r="BH102" i="1"/>
  <c r="BH101" i="1" s="1"/>
  <c r="BH105" i="1"/>
  <c r="BH107" i="1"/>
  <c r="BI78" i="1"/>
  <c r="BI77" i="1" s="1"/>
  <c r="BI85" i="1"/>
  <c r="BI84" i="1" s="1"/>
  <c r="BI83" i="1" s="1"/>
  <c r="BI102" i="1"/>
  <c r="BI101" i="1" s="1"/>
  <c r="BI105" i="1"/>
  <c r="BI107" i="1"/>
  <c r="BJ75" i="1"/>
  <c r="BJ74" i="1" s="1"/>
  <c r="BJ78" i="1"/>
  <c r="BJ77" i="1" s="1"/>
  <c r="BJ85" i="1"/>
  <c r="BJ84" i="1" s="1"/>
  <c r="BJ83" i="1" s="1"/>
  <c r="BJ102" i="1"/>
  <c r="BJ105" i="1"/>
  <c r="BK78" i="1"/>
  <c r="BK77" i="1" s="1"/>
  <c r="BK81" i="1"/>
  <c r="BK85" i="1"/>
  <c r="BK84" i="1" s="1"/>
  <c r="BK83" i="1" s="1"/>
  <c r="BK102" i="1"/>
  <c r="BK101" i="1" s="1"/>
  <c r="BL75" i="1"/>
  <c r="BL74" i="1" s="1"/>
  <c r="BL78" i="1"/>
  <c r="BL77" i="1" s="1"/>
  <c r="BL81" i="1"/>
  <c r="BL80" i="1" s="1"/>
  <c r="BL85" i="1"/>
  <c r="BL84" i="1" s="1"/>
  <c r="BL102" i="1"/>
  <c r="BL101" i="1" s="1"/>
  <c r="BL105" i="1"/>
  <c r="BL107" i="1"/>
  <c r="BM78" i="1"/>
  <c r="BM85" i="1"/>
  <c r="BM102" i="1"/>
  <c r="BM101" i="1" s="1"/>
  <c r="BM105" i="1"/>
  <c r="BM107" i="1"/>
  <c r="BN75" i="1"/>
  <c r="BN74" i="1" s="1"/>
  <c r="BN78" i="1"/>
  <c r="BN77" i="1" s="1"/>
  <c r="BN81" i="1"/>
  <c r="BN80" i="1" s="1"/>
  <c r="BN85" i="1"/>
  <c r="BN84" i="1" s="1"/>
  <c r="BN83" i="1" s="1"/>
  <c r="BN102" i="1"/>
  <c r="BN107" i="1"/>
  <c r="BO78" i="1"/>
  <c r="BO77" i="1" s="1"/>
  <c r="BO81" i="1"/>
  <c r="BO97" i="1"/>
  <c r="BO96" i="1" s="1"/>
  <c r="BO95" i="1" s="1"/>
  <c r="BO102" i="1"/>
  <c r="BO101" i="1" s="1"/>
  <c r="D76" i="2"/>
  <c r="D79" i="2"/>
  <c r="H79" i="2"/>
  <c r="D82" i="2"/>
  <c r="H86" i="2"/>
  <c r="D90" i="2"/>
  <c r="D94" i="2"/>
  <c r="F94" i="2"/>
  <c r="D98" i="2"/>
  <c r="E98" i="2"/>
  <c r="F98" i="2"/>
  <c r="D103" i="2"/>
  <c r="G103" i="2"/>
  <c r="H103" i="2"/>
  <c r="E106" i="2"/>
  <c r="H108" i="2"/>
  <c r="D110" i="2"/>
  <c r="E110" i="2"/>
  <c r="F110" i="2"/>
  <c r="D115" i="1"/>
  <c r="D121" i="1"/>
  <c r="D123" i="1"/>
  <c r="D120" i="1" s="1"/>
  <c r="D127" i="1"/>
  <c r="D131" i="1"/>
  <c r="D133" i="1"/>
  <c r="E115" i="1"/>
  <c r="E121" i="1"/>
  <c r="E120" i="1" s="1"/>
  <c r="E119" i="1" s="1"/>
  <c r="E123" i="1"/>
  <c r="E127" i="1"/>
  <c r="E126" i="1" s="1"/>
  <c r="E131" i="1"/>
  <c r="E133" i="1"/>
  <c r="F115" i="1"/>
  <c r="F121" i="1"/>
  <c r="F123" i="1"/>
  <c r="F120" i="1" s="1"/>
  <c r="G115" i="1"/>
  <c r="G123" i="1"/>
  <c r="G133" i="1"/>
  <c r="H115" i="1"/>
  <c r="H121" i="1"/>
  <c r="H123" i="1"/>
  <c r="H127" i="1"/>
  <c r="H126" i="1" s="1"/>
  <c r="H131" i="1"/>
  <c r="H133" i="1"/>
  <c r="I115" i="1"/>
  <c r="I121" i="1"/>
  <c r="I123" i="1"/>
  <c r="I127" i="1"/>
  <c r="I126" i="1" s="1"/>
  <c r="I125" i="1" s="1"/>
  <c r="I131" i="1"/>
  <c r="I133" i="1"/>
  <c r="J115" i="1"/>
  <c r="J121" i="1"/>
  <c r="J123" i="1"/>
  <c r="J127" i="1"/>
  <c r="J126" i="1" s="1"/>
  <c r="J131" i="1"/>
  <c r="K115" i="1"/>
  <c r="K123" i="1"/>
  <c r="L115" i="1"/>
  <c r="L121" i="1"/>
  <c r="L123" i="1"/>
  <c r="L120" i="1" s="1"/>
  <c r="L119" i="1" s="1"/>
  <c r="L127" i="1"/>
  <c r="L126" i="1" s="1"/>
  <c r="L131" i="1"/>
  <c r="L133" i="1"/>
  <c r="M115" i="1"/>
  <c r="M121" i="1"/>
  <c r="M123" i="1"/>
  <c r="M127" i="1"/>
  <c r="M126" i="1" s="1"/>
  <c r="M133" i="1"/>
  <c r="N115" i="1"/>
  <c r="N123" i="1"/>
  <c r="O115" i="1"/>
  <c r="O123" i="1"/>
  <c r="O133" i="1"/>
  <c r="Q115" i="1"/>
  <c r="Q121" i="1"/>
  <c r="Q123" i="1"/>
  <c r="Q127" i="1"/>
  <c r="Q126" i="1" s="1"/>
  <c r="Q133" i="1"/>
  <c r="R115" i="1"/>
  <c r="R123" i="1"/>
  <c r="S115" i="1"/>
  <c r="S123" i="1"/>
  <c r="T115" i="1"/>
  <c r="T121" i="1"/>
  <c r="T123" i="1"/>
  <c r="U115" i="1"/>
  <c r="U121" i="1"/>
  <c r="U123" i="1"/>
  <c r="V115" i="1"/>
  <c r="V123" i="1"/>
  <c r="W115" i="1"/>
  <c r="W123" i="1"/>
  <c r="X115" i="1"/>
  <c r="X121" i="1"/>
  <c r="X123" i="1"/>
  <c r="Y115" i="1"/>
  <c r="Y121" i="1"/>
  <c r="Y123" i="1"/>
  <c r="Y120" i="1" s="1"/>
  <c r="Y119" i="1" s="1"/>
  <c r="Z115" i="1"/>
  <c r="Z123" i="1"/>
  <c r="AA115" i="1"/>
  <c r="AA123" i="1"/>
  <c r="AB115" i="1"/>
  <c r="AB121" i="1"/>
  <c r="AB123" i="1"/>
  <c r="AD115" i="1"/>
  <c r="AD121" i="1"/>
  <c r="AD123" i="1"/>
  <c r="AE115" i="1"/>
  <c r="AE123" i="1"/>
  <c r="AF115" i="1"/>
  <c r="AF121" i="1"/>
  <c r="AF123" i="1"/>
  <c r="AG115" i="1"/>
  <c r="AG121" i="1"/>
  <c r="AG123" i="1"/>
  <c r="AH115" i="1"/>
  <c r="AH121" i="1"/>
  <c r="AH123" i="1"/>
  <c r="AI115" i="1"/>
  <c r="AI123" i="1"/>
  <c r="AJ115" i="1"/>
  <c r="AJ121" i="1"/>
  <c r="AJ123" i="1"/>
  <c r="AK115" i="1"/>
  <c r="AK121" i="1"/>
  <c r="AK123" i="1"/>
  <c r="AL115" i="1"/>
  <c r="AL123" i="1"/>
  <c r="AM115" i="1"/>
  <c r="AM123" i="1"/>
  <c r="AM131" i="1"/>
  <c r="AN115" i="1"/>
  <c r="AN121" i="1"/>
  <c r="AN123" i="1"/>
  <c r="AN131" i="1"/>
  <c r="AO115" i="1"/>
  <c r="AO121" i="1"/>
  <c r="AO123" i="1"/>
  <c r="AO131" i="1"/>
  <c r="AQ115" i="1"/>
  <c r="AQ123" i="1"/>
  <c r="AR115" i="1"/>
  <c r="AR121" i="1"/>
  <c r="AR123" i="1"/>
  <c r="AR131" i="1"/>
  <c r="AS115" i="1"/>
  <c r="AS121" i="1"/>
  <c r="AS123" i="1"/>
  <c r="AS131" i="1"/>
  <c r="AT115" i="1"/>
  <c r="AT123" i="1"/>
  <c r="AU115" i="1"/>
  <c r="AU123" i="1"/>
  <c r="AV115" i="1"/>
  <c r="AV121" i="1"/>
  <c r="AV123" i="1"/>
  <c r="AV131" i="1"/>
  <c r="AW115" i="1"/>
  <c r="AW121" i="1"/>
  <c r="AW123" i="1"/>
  <c r="AW131" i="1"/>
  <c r="AX115" i="1"/>
  <c r="AX123" i="1"/>
  <c r="AX131" i="1"/>
  <c r="AY115" i="1"/>
  <c r="AY123" i="1"/>
  <c r="AZ115" i="1"/>
  <c r="AZ121" i="1"/>
  <c r="AZ123" i="1"/>
  <c r="AZ131" i="1"/>
  <c r="BA115" i="1"/>
  <c r="BA121" i="1"/>
  <c r="BA123" i="1"/>
  <c r="BA131" i="1"/>
  <c r="BB115" i="1"/>
  <c r="BB123" i="1"/>
  <c r="BD115" i="1"/>
  <c r="BD121" i="1"/>
  <c r="BD123" i="1"/>
  <c r="BD131" i="1"/>
  <c r="BD133" i="1"/>
  <c r="BE115" i="1"/>
  <c r="BE121" i="1"/>
  <c r="BE123" i="1"/>
  <c r="BE131" i="1"/>
  <c r="BE133" i="1"/>
  <c r="BF115" i="1"/>
  <c r="BF121" i="1"/>
  <c r="BF123" i="1"/>
  <c r="BF131" i="1"/>
  <c r="BF133" i="1"/>
  <c r="BG115" i="1"/>
  <c r="BP123" i="1"/>
  <c r="BG131" i="1"/>
  <c r="BH115" i="1"/>
  <c r="BH121" i="1"/>
  <c r="BH131" i="1"/>
  <c r="BH133" i="1"/>
  <c r="BI115" i="1"/>
  <c r="BI121" i="1"/>
  <c r="BI123" i="1"/>
  <c r="BI131" i="1"/>
  <c r="BI133" i="1"/>
  <c r="BJ115" i="1"/>
  <c r="BJ121" i="1"/>
  <c r="BJ123" i="1"/>
  <c r="BJ133" i="1"/>
  <c r="BK115" i="1"/>
  <c r="BK123" i="1"/>
  <c r="BL115" i="1"/>
  <c r="BL121" i="1"/>
  <c r="BL123" i="1"/>
  <c r="BL120" i="1" s="1"/>
  <c r="BL119" i="1" s="1"/>
  <c r="BL131" i="1"/>
  <c r="BL133" i="1"/>
  <c r="BM115" i="1"/>
  <c r="BM121" i="1"/>
  <c r="BM123" i="1"/>
  <c r="BM131" i="1"/>
  <c r="BM133" i="1"/>
  <c r="BN115" i="1"/>
  <c r="BN121" i="1"/>
  <c r="BN123" i="1"/>
  <c r="BO115" i="1"/>
  <c r="BO123" i="1"/>
  <c r="BO133" i="1"/>
  <c r="D116" i="2"/>
  <c r="E116" i="2"/>
  <c r="F116" i="2"/>
  <c r="G116" i="2"/>
  <c r="H116" i="2"/>
  <c r="D117" i="2"/>
  <c r="E117" i="2"/>
  <c r="F117" i="2"/>
  <c r="G117" i="2"/>
  <c r="H117" i="2"/>
  <c r="D118" i="2"/>
  <c r="E118" i="2"/>
  <c r="F118" i="2"/>
  <c r="G118" i="2"/>
  <c r="H118" i="2"/>
  <c r="D122" i="2"/>
  <c r="D124" i="2"/>
  <c r="E124" i="2"/>
  <c r="F124" i="2"/>
  <c r="G124" i="2"/>
  <c r="H132" i="2"/>
  <c r="BP133" i="1"/>
  <c r="BP131" i="1"/>
  <c r="P127" i="1"/>
  <c r="BC123" i="1"/>
  <c r="AC123" i="1"/>
  <c r="P123" i="1"/>
  <c r="BC121" i="1"/>
  <c r="BC118" i="1"/>
  <c r="AP118" i="1"/>
  <c r="AC118" i="1"/>
  <c r="P118" i="1"/>
  <c r="BC117" i="1"/>
  <c r="AP117" i="1"/>
  <c r="AC117" i="1"/>
  <c r="P117" i="1"/>
  <c r="BC116" i="1"/>
  <c r="AP116" i="1"/>
  <c r="AC116" i="1"/>
  <c r="P116" i="1"/>
  <c r="AP109" i="1"/>
  <c r="P109" i="1"/>
  <c r="BP107" i="1"/>
  <c r="AC107" i="1"/>
  <c r="BP105" i="1"/>
  <c r="AC105" i="1"/>
  <c r="P105" i="1"/>
  <c r="BP102" i="1"/>
  <c r="BC102" i="1"/>
  <c r="BC101" i="1" s="1"/>
  <c r="P102" i="1"/>
  <c r="P101" i="1" s="1"/>
  <c r="P97" i="1"/>
  <c r="P93" i="1"/>
  <c r="P85" i="1"/>
  <c r="P84" i="1" s="1"/>
  <c r="AC81" i="1"/>
  <c r="AC80" i="1" s="1"/>
  <c r="P81" i="1"/>
  <c r="BP78" i="1"/>
  <c r="BP77" i="1" s="1"/>
  <c r="P75" i="1"/>
  <c r="P74" i="1" s="1"/>
  <c r="BP68" i="1"/>
  <c r="P68" i="1"/>
  <c r="P66" i="1"/>
  <c r="BP62" i="1"/>
  <c r="BC62" i="1"/>
  <c r="P55" i="1"/>
  <c r="BC51" i="1"/>
  <c r="AP51" i="1"/>
  <c r="AC51" i="1"/>
  <c r="P51" i="1"/>
  <c r="BC50" i="1"/>
  <c r="AP50" i="1"/>
  <c r="AC50" i="1"/>
  <c r="P50" i="1"/>
  <c r="BC49" i="1"/>
  <c r="AP49" i="1"/>
  <c r="AC49" i="1"/>
  <c r="P49" i="1"/>
  <c r="AI46" i="1"/>
  <c r="AG46" i="1"/>
  <c r="AE46" i="1"/>
  <c r="AG38" i="1"/>
  <c r="AF38" i="1"/>
  <c r="AH33" i="1"/>
  <c r="AG33" i="1"/>
  <c r="AF33" i="1"/>
  <c r="AE33" i="1"/>
  <c r="AD33" i="1"/>
  <c r="AB33" i="1"/>
  <c r="Z33" i="1"/>
  <c r="Y33" i="1"/>
  <c r="U33" i="1"/>
  <c r="T33" i="1"/>
  <c r="S33" i="1"/>
  <c r="R33" i="1"/>
  <c r="R13" i="1"/>
  <c r="R21" i="1"/>
  <c r="Q33" i="1"/>
  <c r="AC29" i="1"/>
  <c r="AD29" i="1"/>
  <c r="Q21" i="1"/>
  <c r="T21" i="1"/>
  <c r="U21" i="1"/>
  <c r="V21" i="1"/>
  <c r="X21" i="1"/>
  <c r="Y21" i="1"/>
  <c r="Z21" i="1"/>
  <c r="X15" i="1"/>
  <c r="W15" i="1"/>
  <c r="U15" i="1"/>
  <c r="T15" i="1"/>
  <c r="S15" i="1"/>
  <c r="Q15" i="1"/>
  <c r="AG13" i="1"/>
  <c r="AO13" i="1"/>
  <c r="AN13" i="1"/>
  <c r="AL13" i="1"/>
  <c r="AK13" i="1"/>
  <c r="AJ13" i="1"/>
  <c r="AH13" i="1"/>
  <c r="AF13" i="1"/>
  <c r="AB13" i="1"/>
  <c r="Z13" i="1"/>
  <c r="Y13" i="1"/>
  <c r="V13" i="1"/>
  <c r="U13" i="1"/>
  <c r="T13" i="1"/>
  <c r="Q13" i="1"/>
  <c r="N13" i="1"/>
  <c r="M13" i="1"/>
  <c r="L13" i="1"/>
  <c r="I13" i="1"/>
  <c r="H13" i="1"/>
  <c r="F13" i="1"/>
  <c r="E13" i="1"/>
  <c r="D13" i="1"/>
  <c r="BC9" i="1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D1" i="1" s="1"/>
  <c r="F36" i="2"/>
  <c r="F37" i="2"/>
  <c r="AJ33" i="1"/>
  <c r="AK33" i="1"/>
  <c r="AK15" i="1"/>
  <c r="AK21" i="1"/>
  <c r="AL15" i="1"/>
  <c r="AL33" i="1"/>
  <c r="AL21" i="1"/>
  <c r="AN29" i="1"/>
  <c r="AN33" i="1"/>
  <c r="AN15" i="1"/>
  <c r="AN21" i="1"/>
  <c r="AO21" i="1"/>
  <c r="AO15" i="1"/>
  <c r="AO29" i="1"/>
  <c r="AO33" i="1"/>
  <c r="E96" i="1"/>
  <c r="E95" i="1" s="1"/>
  <c r="BG123" i="1"/>
  <c r="BP57" i="1"/>
  <c r="AB68" i="1"/>
  <c r="M9" i="1"/>
  <c r="BN112" i="1" l="1"/>
  <c r="N112" i="1"/>
  <c r="BO112" i="1"/>
  <c r="BF112" i="1"/>
  <c r="S112" i="1"/>
  <c r="AM112" i="1"/>
  <c r="G114" i="2"/>
  <c r="BP114" i="1"/>
  <c r="AS112" i="1"/>
  <c r="BK112" i="1"/>
  <c r="R112" i="1"/>
  <c r="AJ112" i="1"/>
  <c r="D47" i="2"/>
  <c r="P70" i="1"/>
  <c r="D71" i="2"/>
  <c r="E67" i="2"/>
  <c r="D67" i="2"/>
  <c r="BE68" i="1"/>
  <c r="BB61" i="1"/>
  <c r="BB60" i="1" s="1"/>
  <c r="D46" i="1"/>
  <c r="D46" i="2" s="1"/>
  <c r="E47" i="2"/>
  <c r="H47" i="2"/>
  <c r="BE54" i="1"/>
  <c r="E45" i="2"/>
  <c r="BO38" i="1"/>
  <c r="AU38" i="1"/>
  <c r="AU12" i="1" s="1"/>
  <c r="AE38" i="1"/>
  <c r="O38" i="1"/>
  <c r="J38" i="1"/>
  <c r="BI38" i="1"/>
  <c r="BI12" i="1" s="1"/>
  <c r="BE38" i="1"/>
  <c r="BE12" i="1" s="1"/>
  <c r="AW38" i="1"/>
  <c r="Y38" i="1"/>
  <c r="M38" i="1"/>
  <c r="E38" i="1"/>
  <c r="E12" i="1" s="1"/>
  <c r="AY38" i="1"/>
  <c r="K38" i="1"/>
  <c r="BJ38" i="1"/>
  <c r="N38" i="1"/>
  <c r="F38" i="1"/>
  <c r="G44" i="2"/>
  <c r="D44" i="2"/>
  <c r="E44" i="2"/>
  <c r="BB38" i="1"/>
  <c r="BB12" i="1" s="1"/>
  <c r="AT38" i="1"/>
  <c r="AT12" i="1" s="1"/>
  <c r="AD38" i="1"/>
  <c r="R38" i="1"/>
  <c r="G38" i="1"/>
  <c r="BM38" i="1"/>
  <c r="BM12" i="1" s="1"/>
  <c r="U38" i="1"/>
  <c r="U12" i="1" s="1"/>
  <c r="Q38" i="1"/>
  <c r="Q12" i="1" s="1"/>
  <c r="BN38" i="1"/>
  <c r="BN12" i="1" s="1"/>
  <c r="AX38" i="1"/>
  <c r="Z38" i="1"/>
  <c r="V38" i="1"/>
  <c r="BF38" i="1"/>
  <c r="G43" i="2"/>
  <c r="E43" i="2"/>
  <c r="D43" i="2"/>
  <c r="G42" i="2"/>
  <c r="E42" i="2"/>
  <c r="D42" i="2"/>
  <c r="G41" i="2"/>
  <c r="E41" i="2"/>
  <c r="D41" i="2"/>
  <c r="G40" i="2"/>
  <c r="E40" i="2"/>
  <c r="D40" i="2"/>
  <c r="BK38" i="1"/>
  <c r="BG38" i="1"/>
  <c r="AQ38" i="1"/>
  <c r="AA38" i="1"/>
  <c r="W38" i="1"/>
  <c r="E39" i="2"/>
  <c r="D39" i="2"/>
  <c r="H37" i="2"/>
  <c r="G37" i="2"/>
  <c r="D37" i="2"/>
  <c r="G36" i="2"/>
  <c r="I36" i="2" s="1"/>
  <c r="D36" i="2"/>
  <c r="H35" i="2"/>
  <c r="F35" i="2"/>
  <c r="D35" i="2"/>
  <c r="BO33" i="1"/>
  <c r="H34" i="2"/>
  <c r="AQ33" i="1"/>
  <c r="AM33" i="1"/>
  <c r="F33" i="2" s="1"/>
  <c r="AI33" i="1"/>
  <c r="F34" i="2"/>
  <c r="AA33" i="1"/>
  <c r="O33" i="1"/>
  <c r="K33" i="1"/>
  <c r="G33" i="1"/>
  <c r="D33" i="2" s="1"/>
  <c r="E30" i="2"/>
  <c r="AQ29" i="1"/>
  <c r="BO21" i="1"/>
  <c r="BG21" i="1"/>
  <c r="AY21" i="1"/>
  <c r="AU21" i="1"/>
  <c r="G21" i="2" s="1"/>
  <c r="AM21" i="1"/>
  <c r="W21" i="1"/>
  <c r="S21" i="1"/>
  <c r="O21" i="1"/>
  <c r="K21" i="1"/>
  <c r="G21" i="1"/>
  <c r="BN21" i="1"/>
  <c r="BF21" i="1"/>
  <c r="H21" i="2" s="1"/>
  <c r="AT21" i="1"/>
  <c r="N21" i="1"/>
  <c r="J21" i="1"/>
  <c r="F21" i="1"/>
  <c r="D23" i="2"/>
  <c r="AQ21" i="1"/>
  <c r="D20" i="2"/>
  <c r="G19" i="2"/>
  <c r="H18" i="2"/>
  <c r="G18" i="2"/>
  <c r="G17" i="2"/>
  <c r="BO15" i="1"/>
  <c r="BK15" i="1"/>
  <c r="BG15" i="1"/>
  <c r="AY15" i="1"/>
  <c r="AQ15" i="1"/>
  <c r="AM15" i="1"/>
  <c r="AA15" i="1"/>
  <c r="O15" i="1"/>
  <c r="K15" i="1"/>
  <c r="K12" i="1" s="1"/>
  <c r="D16" i="2"/>
  <c r="H20" i="2"/>
  <c r="H19" i="2"/>
  <c r="D18" i="2"/>
  <c r="D17" i="2"/>
  <c r="BJ15" i="1"/>
  <c r="H16" i="2"/>
  <c r="AX15" i="1"/>
  <c r="V15" i="1"/>
  <c r="R15" i="1"/>
  <c r="N15" i="1"/>
  <c r="J15" i="1"/>
  <c r="F15" i="1"/>
  <c r="BN130" i="1"/>
  <c r="BN129" i="1" s="1"/>
  <c r="F130" i="1"/>
  <c r="G132" i="2"/>
  <c r="D128" i="2"/>
  <c r="G120" i="1"/>
  <c r="Q120" i="1"/>
  <c r="M120" i="1"/>
  <c r="H122" i="2"/>
  <c r="G122" i="2"/>
  <c r="E122" i="2"/>
  <c r="F108" i="2"/>
  <c r="E108" i="2"/>
  <c r="F107" i="1"/>
  <c r="F104" i="1" s="1"/>
  <c r="D106" i="2"/>
  <c r="K104" i="1"/>
  <c r="Q89" i="1"/>
  <c r="Q88" i="1" s="1"/>
  <c r="Q87" i="1" s="1"/>
  <c r="D86" i="2"/>
  <c r="H76" i="2"/>
  <c r="BF61" i="1"/>
  <c r="BF60" i="1" s="1"/>
  <c r="G67" i="2"/>
  <c r="G39" i="2"/>
  <c r="S38" i="1"/>
  <c r="S12" i="1" s="1"/>
  <c r="BG33" i="1"/>
  <c r="BG12" i="1" s="1"/>
  <c r="G34" i="2"/>
  <c r="G15" i="1"/>
  <c r="BF15" i="1"/>
  <c r="H12" i="1"/>
  <c r="G14" i="2"/>
  <c r="D8" i="2"/>
  <c r="D7" i="1"/>
  <c r="I116" i="2"/>
  <c r="J120" i="1"/>
  <c r="J119" i="1" s="1"/>
  <c r="BM61" i="1"/>
  <c r="BM60" i="1" s="1"/>
  <c r="AD104" i="1"/>
  <c r="AB104" i="1"/>
  <c r="AF21" i="1"/>
  <c r="F123" i="2"/>
  <c r="AS61" i="1"/>
  <c r="AS60" i="1" s="1"/>
  <c r="BK120" i="1"/>
  <c r="BK119" i="1" s="1"/>
  <c r="BI130" i="1"/>
  <c r="BI129" i="1" s="1"/>
  <c r="BE130" i="1"/>
  <c r="BE129" i="1" s="1"/>
  <c r="G33" i="2"/>
  <c r="AP70" i="1"/>
  <c r="F70" i="2" s="1"/>
  <c r="BC70" i="1"/>
  <c r="G70" i="2" s="1"/>
  <c r="W33" i="1"/>
  <c r="W12" i="1" s="1"/>
  <c r="E19" i="2"/>
  <c r="AL121" i="1"/>
  <c r="AL120" i="1" s="1"/>
  <c r="G130" i="1"/>
  <c r="AW61" i="1"/>
  <c r="AW60" i="1" s="1"/>
  <c r="E66" i="2"/>
  <c r="L61" i="1"/>
  <c r="L60" i="1" s="1"/>
  <c r="E17" i="2"/>
  <c r="BP70" i="1"/>
  <c r="H70" i="2" s="1"/>
  <c r="K112" i="1"/>
  <c r="AP121" i="1"/>
  <c r="F122" i="2"/>
  <c r="I122" i="2" s="1"/>
  <c r="BC29" i="1"/>
  <c r="P33" i="1"/>
  <c r="L12" i="1"/>
  <c r="H133" i="2"/>
  <c r="BF120" i="1"/>
  <c r="BF119" i="1" s="1"/>
  <c r="BD130" i="1"/>
  <c r="BD129" i="1" s="1"/>
  <c r="G131" i="2"/>
  <c r="AA120" i="1"/>
  <c r="AA119" i="1" s="1"/>
  <c r="W120" i="1"/>
  <c r="W119" i="1" s="1"/>
  <c r="T120" i="1"/>
  <c r="T119" i="1" s="1"/>
  <c r="I130" i="1"/>
  <c r="I129" i="1" s="1"/>
  <c r="I120" i="1"/>
  <c r="I119" i="1" s="1"/>
  <c r="D104" i="1"/>
  <c r="H62" i="2"/>
  <c r="H66" i="2"/>
  <c r="AG61" i="1"/>
  <c r="AG60" i="1" s="1"/>
  <c r="G61" i="1"/>
  <c r="G60" i="1" s="1"/>
  <c r="H54" i="1"/>
  <c r="D54" i="1"/>
  <c r="BG54" i="1"/>
  <c r="H57" i="2"/>
  <c r="F14" i="2"/>
  <c r="E36" i="2"/>
  <c r="AW112" i="1"/>
  <c r="AP114" i="1"/>
  <c r="AP71" i="1"/>
  <c r="AA112" i="1"/>
  <c r="BL112" i="1"/>
  <c r="Y78" i="1"/>
  <c r="Y77" i="1" s="1"/>
  <c r="BQ122" i="1"/>
  <c r="BP121" i="1"/>
  <c r="D126" i="1"/>
  <c r="D125" i="1" s="1"/>
  <c r="D127" i="2"/>
  <c r="AN104" i="1"/>
  <c r="G104" i="1"/>
  <c r="G100" i="1" s="1"/>
  <c r="AB55" i="1"/>
  <c r="E55" i="2" s="1"/>
  <c r="D6" i="1"/>
  <c r="G29" i="2"/>
  <c r="X33" i="1"/>
  <c r="AU112" i="1"/>
  <c r="AJ46" i="1"/>
  <c r="AU97" i="1"/>
  <c r="AU96" i="1" s="1"/>
  <c r="AC55" i="1"/>
  <c r="BP130" i="1"/>
  <c r="BP129" i="1" s="1"/>
  <c r="AI120" i="1"/>
  <c r="AI119" i="1" s="1"/>
  <c r="AE120" i="1"/>
  <c r="AE119" i="1" s="1"/>
  <c r="Z120" i="1"/>
  <c r="Z119" i="1" s="1"/>
  <c r="N120" i="1"/>
  <c r="N119" i="1" s="1"/>
  <c r="L130" i="1"/>
  <c r="L129" i="1" s="1"/>
  <c r="AJ104" i="1"/>
  <c r="AG104" i="1"/>
  <c r="AA104" i="1"/>
  <c r="AA100" i="1" s="1"/>
  <c r="S104" i="1"/>
  <c r="K100" i="1"/>
  <c r="K99" i="1" s="1"/>
  <c r="BD61" i="1"/>
  <c r="BD60" i="1" s="1"/>
  <c r="AZ61" i="1"/>
  <c r="AZ60" i="1" s="1"/>
  <c r="AB61" i="1"/>
  <c r="AB60" i="1" s="1"/>
  <c r="Y61" i="1"/>
  <c r="Y60" i="1" s="1"/>
  <c r="D61" i="1"/>
  <c r="D60" i="1" s="1"/>
  <c r="F54" i="1"/>
  <c r="E22" i="2"/>
  <c r="E24" i="2"/>
  <c r="F22" i="2"/>
  <c r="AG21" i="1"/>
  <c r="X112" i="1"/>
  <c r="BM112" i="1"/>
  <c r="AH62" i="1"/>
  <c r="BK130" i="1"/>
  <c r="BK129" i="1" s="1"/>
  <c r="BG120" i="1"/>
  <c r="BG119" i="1" s="1"/>
  <c r="H78" i="2"/>
  <c r="H75" i="2"/>
  <c r="AH104" i="1"/>
  <c r="E56" i="2"/>
  <c r="BL12" i="1"/>
  <c r="H33" i="2"/>
  <c r="AZ12" i="1"/>
  <c r="AV12" i="1"/>
  <c r="AH15" i="1"/>
  <c r="AI15" i="1"/>
  <c r="AZ112" i="1"/>
  <c r="AL112" i="1"/>
  <c r="D13" i="2"/>
  <c r="T12" i="1"/>
  <c r="BI120" i="1"/>
  <c r="BI119" i="1" s="1"/>
  <c r="H124" i="2"/>
  <c r="I124" i="2" s="1"/>
  <c r="BF130" i="1"/>
  <c r="BF129" i="1" s="1"/>
  <c r="BD120" i="1"/>
  <c r="BD119" i="1" s="1"/>
  <c r="BB120" i="1"/>
  <c r="BB119" i="1" s="1"/>
  <c r="AG120" i="1"/>
  <c r="AG119" i="1" s="1"/>
  <c r="J104" i="1"/>
  <c r="E104" i="1"/>
  <c r="BJ61" i="1"/>
  <c r="BJ60" i="1" s="1"/>
  <c r="BH61" i="1"/>
  <c r="BH60" i="1" s="1"/>
  <c r="H68" i="2"/>
  <c r="M54" i="1"/>
  <c r="AH112" i="1"/>
  <c r="F113" i="2"/>
  <c r="M112" i="1"/>
  <c r="AL62" i="1"/>
  <c r="U75" i="1"/>
  <c r="U74" i="1" s="1"/>
  <c r="BQ124" i="1"/>
  <c r="D81" i="2"/>
  <c r="P57" i="1"/>
  <c r="AO105" i="1"/>
  <c r="F105" i="2" s="1"/>
  <c r="F106" i="2"/>
  <c r="F93" i="2"/>
  <c r="D89" i="2"/>
  <c r="E88" i="1"/>
  <c r="E87" i="1" s="1"/>
  <c r="AR61" i="1"/>
  <c r="AR60" i="1" s="1"/>
  <c r="I51" i="2"/>
  <c r="H9" i="2"/>
  <c r="E37" i="2"/>
  <c r="D14" i="2"/>
  <c r="P13" i="1"/>
  <c r="BH112" i="1"/>
  <c r="AD112" i="1"/>
  <c r="E113" i="2"/>
  <c r="H113" i="2"/>
  <c r="I117" i="2"/>
  <c r="H114" i="2"/>
  <c r="BJ130" i="1"/>
  <c r="BJ129" i="1" s="1"/>
  <c r="V61" i="1"/>
  <c r="V60" i="1" s="1"/>
  <c r="H61" i="1"/>
  <c r="H60" i="1" s="1"/>
  <c r="BO54" i="1"/>
  <c r="AE21" i="1"/>
  <c r="E26" i="2"/>
  <c r="E89" i="2"/>
  <c r="F97" i="2"/>
  <c r="F16" i="2"/>
  <c r="AY112" i="1"/>
  <c r="BM120" i="1"/>
  <c r="BM119" i="1" s="1"/>
  <c r="AL104" i="1"/>
  <c r="AB15" i="1"/>
  <c r="J112" i="1"/>
  <c r="AX112" i="1"/>
  <c r="H107" i="2"/>
  <c r="G66" i="2"/>
  <c r="F61" i="1"/>
  <c r="F60" i="1" s="1"/>
  <c r="AQ112" i="1"/>
  <c r="Z112" i="1"/>
  <c r="P71" i="1"/>
  <c r="BE1" i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T127" i="1"/>
  <c r="BP120" i="1"/>
  <c r="AC97" i="1"/>
  <c r="AC121" i="1"/>
  <c r="AP123" i="1"/>
  <c r="BL130" i="1"/>
  <c r="BH130" i="1"/>
  <c r="AW120" i="1"/>
  <c r="AU120" i="1"/>
  <c r="F115" i="2"/>
  <c r="R120" i="1"/>
  <c r="M131" i="1"/>
  <c r="F126" i="1"/>
  <c r="BH74" i="1"/>
  <c r="BG74" i="1"/>
  <c r="G110" i="2"/>
  <c r="AQ95" i="1"/>
  <c r="AE80" i="1"/>
  <c r="X92" i="1"/>
  <c r="U96" i="1"/>
  <c r="T101" i="1"/>
  <c r="Q74" i="1"/>
  <c r="O92" i="1"/>
  <c r="L83" i="1"/>
  <c r="J101" i="1"/>
  <c r="J77" i="1"/>
  <c r="I87" i="1"/>
  <c r="BN61" i="1"/>
  <c r="AV61" i="1"/>
  <c r="T61" i="1"/>
  <c r="I61" i="1"/>
  <c r="J54" i="1"/>
  <c r="BJ54" i="1"/>
  <c r="E34" i="2"/>
  <c r="I34" i="2" s="1"/>
  <c r="V33" i="1"/>
  <c r="F18" i="2"/>
  <c r="F19" i="2"/>
  <c r="F26" i="2"/>
  <c r="AD21" i="1"/>
  <c r="G119" i="1"/>
  <c r="AC62" i="1"/>
  <c r="P62" i="1"/>
  <c r="P83" i="1"/>
  <c r="AC102" i="1"/>
  <c r="BP101" i="1"/>
  <c r="P126" i="1"/>
  <c r="AZ120" i="1"/>
  <c r="AT120" i="1"/>
  <c r="Q125" i="1"/>
  <c r="O120" i="1"/>
  <c r="BN101" i="1"/>
  <c r="BL83" i="1"/>
  <c r="BH77" i="1"/>
  <c r="BF101" i="1"/>
  <c r="H85" i="2"/>
  <c r="BD101" i="1"/>
  <c r="H102" i="2"/>
  <c r="BA74" i="1"/>
  <c r="AH95" i="1"/>
  <c r="AF104" i="1"/>
  <c r="AF91" i="1"/>
  <c r="Y91" i="1"/>
  <c r="X104" i="1"/>
  <c r="S92" i="1"/>
  <c r="N74" i="1"/>
  <c r="J87" i="1"/>
  <c r="G95" i="1"/>
  <c r="G77" i="1"/>
  <c r="D101" i="1"/>
  <c r="D102" i="2"/>
  <c r="D75" i="2"/>
  <c r="AK61" i="1"/>
  <c r="E62" i="2"/>
  <c r="N61" i="1"/>
  <c r="E61" i="1"/>
  <c r="D62" i="2"/>
  <c r="L54" i="1"/>
  <c r="BD12" i="1"/>
  <c r="E35" i="2"/>
  <c r="E20" i="2"/>
  <c r="AB112" i="1"/>
  <c r="L112" i="1"/>
  <c r="D114" i="2"/>
  <c r="E114" i="2"/>
  <c r="AC114" i="1"/>
  <c r="AG112" i="1"/>
  <c r="S127" i="1"/>
  <c r="BH12" i="1"/>
  <c r="M125" i="1"/>
  <c r="AL119" i="1"/>
  <c r="AJ61" i="1"/>
  <c r="BC21" i="1"/>
  <c r="BP75" i="1"/>
  <c r="P92" i="1"/>
  <c r="AP93" i="1"/>
  <c r="D70" i="2"/>
  <c r="S100" i="1"/>
  <c r="F13" i="2"/>
  <c r="G121" i="2"/>
  <c r="F119" i="1"/>
  <c r="J12" i="1"/>
  <c r="P38" i="1"/>
  <c r="BC46" i="1"/>
  <c r="BQ117" i="1"/>
  <c r="AP115" i="1"/>
  <c r="BQ118" i="1"/>
  <c r="BC120" i="1"/>
  <c r="AR120" i="1"/>
  <c r="AQ120" i="1"/>
  <c r="AK120" i="1"/>
  <c r="AH120" i="1"/>
  <c r="O126" i="1"/>
  <c r="J125" i="1"/>
  <c r="D119" i="1"/>
  <c r="AR91" i="1"/>
  <c r="AD95" i="1"/>
  <c r="AB102" i="1"/>
  <c r="E103" i="2"/>
  <c r="W87" i="1"/>
  <c r="M96" i="1"/>
  <c r="M80" i="1"/>
  <c r="K83" i="1"/>
  <c r="H96" i="1"/>
  <c r="H80" i="1"/>
  <c r="F101" i="1"/>
  <c r="F83" i="1"/>
  <c r="D109" i="2"/>
  <c r="BE61" i="1"/>
  <c r="AD61" i="1"/>
  <c r="AC70" i="1"/>
  <c r="E25" i="2"/>
  <c r="F24" i="2"/>
  <c r="I24" i="2" s="1"/>
  <c r="F25" i="2"/>
  <c r="F28" i="2"/>
  <c r="E71" i="2"/>
  <c r="P21" i="1"/>
  <c r="BP55" i="1"/>
  <c r="AC109" i="1"/>
  <c r="BM130" i="1"/>
  <c r="BA120" i="1"/>
  <c r="AY120" i="1"/>
  <c r="V120" i="1"/>
  <c r="E123" i="2"/>
  <c r="L125" i="1"/>
  <c r="K120" i="1"/>
  <c r="H125" i="1"/>
  <c r="BF77" i="1"/>
  <c r="AQ101" i="1"/>
  <c r="G102" i="2"/>
  <c r="AO95" i="1"/>
  <c r="AN91" i="1"/>
  <c r="AM104" i="1"/>
  <c r="AI88" i="1"/>
  <c r="AG87" i="1"/>
  <c r="AD92" i="1"/>
  <c r="Z92" i="1"/>
  <c r="Y104" i="1"/>
  <c r="Y100" i="1" s="1"/>
  <c r="W83" i="1"/>
  <c r="V104" i="1"/>
  <c r="U84" i="1"/>
  <c r="T87" i="1"/>
  <c r="L104" i="1"/>
  <c r="K87" i="1"/>
  <c r="Z61" i="1"/>
  <c r="M61" i="1"/>
  <c r="N54" i="1"/>
  <c r="G54" i="1"/>
  <c r="BN54" i="1"/>
  <c r="BH54" i="1"/>
  <c r="BB54" i="1"/>
  <c r="AE55" i="1"/>
  <c r="Z15" i="1"/>
  <c r="E16" i="2"/>
  <c r="AJ15" i="1"/>
  <c r="E28" i="2"/>
  <c r="F23" i="2"/>
  <c r="U112" i="1"/>
  <c r="BB112" i="1"/>
  <c r="P113" i="1"/>
  <c r="N9" i="1"/>
  <c r="D29" i="2"/>
  <c r="Q61" i="1"/>
  <c r="F129" i="1"/>
  <c r="E115" i="2"/>
  <c r="AY61" i="1"/>
  <c r="U61" i="1"/>
  <c r="Q119" i="1"/>
  <c r="H55" i="2"/>
  <c r="AP113" i="1"/>
  <c r="AP107" i="1"/>
  <c r="AP33" i="1"/>
  <c r="P89" i="1"/>
  <c r="G123" i="2"/>
  <c r="BO130" i="1"/>
  <c r="S120" i="1"/>
  <c r="E130" i="1"/>
  <c r="E93" i="2"/>
  <c r="BO74" i="1"/>
  <c r="BM77" i="1"/>
  <c r="BJ101" i="1"/>
  <c r="BD109" i="1"/>
  <c r="BD104" i="1" s="1"/>
  <c r="BA84" i="1"/>
  <c r="AV97" i="1"/>
  <c r="AO107" i="1"/>
  <c r="F107" i="2" s="1"/>
  <c r="AK95" i="1"/>
  <c r="AJ92" i="1"/>
  <c r="AA92" i="1"/>
  <c r="T77" i="1"/>
  <c r="Q95" i="1"/>
  <c r="N95" i="1"/>
  <c r="N80" i="1"/>
  <c r="G84" i="1"/>
  <c r="AU61" i="1"/>
  <c r="AH66" i="1"/>
  <c r="AA61" i="1"/>
  <c r="S61" i="1"/>
  <c r="J61" i="1"/>
  <c r="D68" i="2"/>
  <c r="E54" i="1"/>
  <c r="D55" i="2"/>
  <c r="I49" i="2"/>
  <c r="E46" i="2"/>
  <c r="G9" i="2"/>
  <c r="AR12" i="1"/>
  <c r="AD55" i="1"/>
  <c r="F27" i="2"/>
  <c r="I27" i="2" s="1"/>
  <c r="AF29" i="1"/>
  <c r="BP113" i="1"/>
  <c r="BD112" i="1"/>
  <c r="Q112" i="1"/>
  <c r="BG112" i="1"/>
  <c r="W112" i="1"/>
  <c r="AA78" i="1"/>
  <c r="Z78" i="1"/>
  <c r="H13" i="2"/>
  <c r="D123" i="2"/>
  <c r="BC38" i="1"/>
  <c r="H131" i="2"/>
  <c r="AJ95" i="1"/>
  <c r="R61" i="1"/>
  <c r="BK54" i="1"/>
  <c r="AV120" i="1"/>
  <c r="E29" i="2"/>
  <c r="AJ120" i="1"/>
  <c r="E97" i="2"/>
  <c r="AP9" i="1"/>
  <c r="M12" i="1"/>
  <c r="P15" i="1"/>
  <c r="BC15" i="1"/>
  <c r="AC38" i="1"/>
  <c r="AC46" i="1"/>
  <c r="BQ59" i="1"/>
  <c r="P78" i="1"/>
  <c r="AC115" i="1"/>
  <c r="BC131" i="1"/>
  <c r="I118" i="2"/>
  <c r="AS120" i="1"/>
  <c r="AN120" i="1"/>
  <c r="F121" i="2"/>
  <c r="AF120" i="1"/>
  <c r="AD120" i="1"/>
  <c r="AB120" i="1"/>
  <c r="X120" i="1"/>
  <c r="H130" i="1"/>
  <c r="AY84" i="1"/>
  <c r="AT101" i="1"/>
  <c r="AN95" i="1"/>
  <c r="AL96" i="1"/>
  <c r="AG91" i="1"/>
  <c r="AF87" i="1"/>
  <c r="AA88" i="1"/>
  <c r="Z95" i="1"/>
  <c r="U104" i="1"/>
  <c r="R96" i="1"/>
  <c r="R80" i="1"/>
  <c r="E105" i="2"/>
  <c r="Q104" i="1"/>
  <c r="Q80" i="1"/>
  <c r="N104" i="1"/>
  <c r="L74" i="1"/>
  <c r="J84" i="1"/>
  <c r="I104" i="1"/>
  <c r="G92" i="1"/>
  <c r="D93" i="2"/>
  <c r="D97" i="2"/>
  <c r="E84" i="1"/>
  <c r="D85" i="2"/>
  <c r="D105" i="2"/>
  <c r="BA61" i="1"/>
  <c r="AM62" i="1"/>
  <c r="F9" i="2"/>
  <c r="O54" i="1"/>
  <c r="G13" i="2"/>
  <c r="AA13" i="1"/>
  <c r="E18" i="2"/>
  <c r="AG15" i="1"/>
  <c r="E23" i="2"/>
  <c r="AC21" i="1"/>
  <c r="AB21" i="1"/>
  <c r="AI21" i="1"/>
  <c r="AK112" i="1"/>
  <c r="AI112" i="1"/>
  <c r="H71" i="2"/>
  <c r="BP71" i="1"/>
  <c r="G71" i="2"/>
  <c r="BC71" i="1"/>
  <c r="F71" i="2"/>
  <c r="I112" i="1"/>
  <c r="D113" i="2"/>
  <c r="R126" i="1"/>
  <c r="E68" i="2"/>
  <c r="F64" i="2"/>
  <c r="I64" i="2" s="1"/>
  <c r="AS12" i="1"/>
  <c r="G62" i="2"/>
  <c r="BO12" i="1"/>
  <c r="AE61" i="1"/>
  <c r="D66" i="2"/>
  <c r="D57" i="2"/>
  <c r="X85" i="1"/>
  <c r="AJ89" i="1"/>
  <c r="F109" i="2"/>
  <c r="H105" i="2"/>
  <c r="G115" i="2"/>
  <c r="AM120" i="1"/>
  <c r="E121" i="2"/>
  <c r="D121" i="2"/>
  <c r="AC113" i="1"/>
  <c r="AW12" i="1"/>
  <c r="I54" i="1"/>
  <c r="AT61" i="1"/>
  <c r="BO61" i="1"/>
  <c r="X77" i="1"/>
  <c r="M119" i="1"/>
  <c r="AO120" i="1"/>
  <c r="AA21" i="1"/>
  <c r="AI104" i="1"/>
  <c r="BP61" i="1"/>
  <c r="BC33" i="1"/>
  <c r="AH38" i="1"/>
  <c r="AC66" i="1"/>
  <c r="AP105" i="1"/>
  <c r="P115" i="1"/>
  <c r="BQ116" i="1"/>
  <c r="BP115" i="1"/>
  <c r="P121" i="1"/>
  <c r="BO120" i="1"/>
  <c r="BN120" i="1"/>
  <c r="BH123" i="1"/>
  <c r="BG130" i="1"/>
  <c r="BE120" i="1"/>
  <c r="N125" i="1"/>
  <c r="K126" i="1"/>
  <c r="J133" i="1"/>
  <c r="H120" i="1"/>
  <c r="G129" i="1"/>
  <c r="E125" i="1"/>
  <c r="D115" i="2"/>
  <c r="BO92" i="1"/>
  <c r="BO83" i="1"/>
  <c r="BK80" i="1"/>
  <c r="BE84" i="1"/>
  <c r="BE74" i="1"/>
  <c r="BB77" i="1"/>
  <c r="BA101" i="1"/>
  <c r="AZ77" i="1"/>
  <c r="AW92" i="1"/>
  <c r="AU91" i="1"/>
  <c r="AQ92" i="1"/>
  <c r="AK104" i="1"/>
  <c r="AK91" i="1"/>
  <c r="AH81" i="1"/>
  <c r="AE87" i="1"/>
  <c r="Z104" i="1"/>
  <c r="Y96" i="1"/>
  <c r="X96" i="1"/>
  <c r="V96" i="1"/>
  <c r="V80" i="1"/>
  <c r="U77" i="1"/>
  <c r="T104" i="1"/>
  <c r="E81" i="2"/>
  <c r="S74" i="1"/>
  <c r="R104" i="1"/>
  <c r="R83" i="1"/>
  <c r="Q91" i="1"/>
  <c r="O95" i="1"/>
  <c r="O74" i="1"/>
  <c r="N83" i="1"/>
  <c r="M104" i="1"/>
  <c r="M100" i="1" s="1"/>
  <c r="M92" i="1"/>
  <c r="L96" i="1"/>
  <c r="L80" i="1"/>
  <c r="I91" i="1"/>
  <c r="I84" i="1"/>
  <c r="I74" i="1"/>
  <c r="H104" i="1"/>
  <c r="H92" i="1"/>
  <c r="H83" i="1"/>
  <c r="G87" i="1"/>
  <c r="F96" i="1"/>
  <c r="F87" i="1"/>
  <c r="D107" i="2"/>
  <c r="D88" i="1"/>
  <c r="D80" i="1"/>
  <c r="D74" i="1"/>
  <c r="BL61" i="1"/>
  <c r="BK61" i="1"/>
  <c r="BG61" i="1"/>
  <c r="AX61" i="1"/>
  <c r="AI61" i="1"/>
  <c r="AF61" i="1"/>
  <c r="E59" i="2"/>
  <c r="I59" i="2" s="1"/>
  <c r="BF54" i="1"/>
  <c r="H29" i="2"/>
  <c r="H46" i="2"/>
  <c r="AX12" i="1"/>
  <c r="D58" i="2"/>
  <c r="AF15" i="1"/>
  <c r="F20" i="2"/>
  <c r="AD15" i="1"/>
  <c r="BE112" i="1"/>
  <c r="Y112" i="1"/>
  <c r="T112" i="1"/>
  <c r="AN112" i="1"/>
  <c r="AR112" i="1"/>
  <c r="G113" i="2"/>
  <c r="BC113" i="1"/>
  <c r="P114" i="1"/>
  <c r="AE112" i="1"/>
  <c r="BC114" i="1"/>
  <c r="AV112" i="1"/>
  <c r="BI112" i="1"/>
  <c r="AP13" i="1"/>
  <c r="P29" i="1"/>
  <c r="P80" i="1"/>
  <c r="BP85" i="1"/>
  <c r="AC89" i="1"/>
  <c r="AC93" i="1"/>
  <c r="P96" i="1"/>
  <c r="AP97" i="1"/>
  <c r="P107" i="1"/>
  <c r="BC115" i="1"/>
  <c r="BJ120" i="1"/>
  <c r="BH120" i="1"/>
  <c r="H115" i="2"/>
  <c r="H121" i="2"/>
  <c r="AX120" i="1"/>
  <c r="U120" i="1"/>
  <c r="D130" i="1"/>
  <c r="BO80" i="1"/>
  <c r="BM84" i="1"/>
  <c r="BG84" i="1"/>
  <c r="AV92" i="1"/>
  <c r="AS96" i="1"/>
  <c r="G109" i="2"/>
  <c r="AO91" i="1"/>
  <c r="AE104" i="1"/>
  <c r="AE96" i="1"/>
  <c r="W104" i="1"/>
  <c r="W96" i="1"/>
  <c r="V92" i="1"/>
  <c r="E109" i="2"/>
  <c r="T83" i="1"/>
  <c r="E107" i="2"/>
  <c r="O104" i="1"/>
  <c r="O80" i="1"/>
  <c r="N92" i="1"/>
  <c r="M74" i="1"/>
  <c r="L92" i="1"/>
  <c r="K96" i="1"/>
  <c r="I101" i="1"/>
  <c r="H74" i="1"/>
  <c r="E101" i="1"/>
  <c r="E77" i="1"/>
  <c r="D78" i="2"/>
  <c r="BI61" i="1"/>
  <c r="X61" i="1"/>
  <c r="K61" i="1"/>
  <c r="K54" i="1"/>
  <c r="BM54" i="1"/>
  <c r="BL54" i="1"/>
  <c r="BD54" i="1"/>
  <c r="BA12" i="1"/>
  <c r="G46" i="2"/>
  <c r="Y15" i="1"/>
  <c r="F17" i="2"/>
  <c r="AE15" i="1"/>
  <c r="AJ21" i="1"/>
  <c r="X13" i="1"/>
  <c r="E14" i="2"/>
  <c r="BJ112" i="1"/>
  <c r="AT112" i="1"/>
  <c r="O112" i="1"/>
  <c r="AF112" i="1"/>
  <c r="AC71" i="1"/>
  <c r="F114" i="2"/>
  <c r="O61" i="1"/>
  <c r="V112" i="1"/>
  <c r="I12" i="1"/>
  <c r="W61" i="1"/>
  <c r="AH21" i="1"/>
  <c r="D12" i="1" l="1"/>
  <c r="N12" i="1"/>
  <c r="AY12" i="1"/>
  <c r="BJ12" i="1"/>
  <c r="D38" i="2"/>
  <c r="H38" i="2"/>
  <c r="BK12" i="1"/>
  <c r="G38" i="2"/>
  <c r="E38" i="2"/>
  <c r="R12" i="1"/>
  <c r="Z12" i="1"/>
  <c r="AQ12" i="1"/>
  <c r="G12" i="1"/>
  <c r="I37" i="2"/>
  <c r="O12" i="1"/>
  <c r="I35" i="2"/>
  <c r="F12" i="1"/>
  <c r="H15" i="2"/>
  <c r="D15" i="2"/>
  <c r="D21" i="2"/>
  <c r="G15" i="2"/>
  <c r="BF12" i="1"/>
  <c r="AF12" i="1"/>
  <c r="I17" i="2"/>
  <c r="E7" i="1"/>
  <c r="E6" i="1" s="1"/>
  <c r="I22" i="2"/>
  <c r="R73" i="1"/>
  <c r="I19" i="2"/>
  <c r="I26" i="2"/>
  <c r="I14" i="2"/>
  <c r="D120" i="2"/>
  <c r="I28" i="2"/>
  <c r="I113" i="2"/>
  <c r="AH61" i="1"/>
  <c r="AH60" i="1" s="1"/>
  <c r="AQ105" i="1"/>
  <c r="D134" i="2"/>
  <c r="E33" i="2"/>
  <c r="I33" i="2" s="1"/>
  <c r="P12" i="1"/>
  <c r="I20" i="2"/>
  <c r="AB12" i="1"/>
  <c r="I16" i="2"/>
  <c r="I23" i="2"/>
  <c r="I18" i="2"/>
  <c r="V75" i="1"/>
  <c r="V74" i="1" s="1"/>
  <c r="D10" i="2"/>
  <c r="P133" i="1"/>
  <c r="BQ63" i="1"/>
  <c r="I25" i="2"/>
  <c r="E92" i="2"/>
  <c r="F63" i="2"/>
  <c r="I63" i="2" s="1"/>
  <c r="AC78" i="1"/>
  <c r="W60" i="1"/>
  <c r="H54" i="2"/>
  <c r="K95" i="1"/>
  <c r="AV91" i="1"/>
  <c r="BM83" i="1"/>
  <c r="D129" i="1"/>
  <c r="P104" i="1"/>
  <c r="Q57" i="1"/>
  <c r="BK60" i="1"/>
  <c r="H91" i="1"/>
  <c r="M91" i="1"/>
  <c r="M73" i="1" s="1"/>
  <c r="Y95" i="1"/>
  <c r="U100" i="1"/>
  <c r="G112" i="2"/>
  <c r="Y99" i="1"/>
  <c r="E129" i="1"/>
  <c r="BO129" i="1"/>
  <c r="D96" i="2"/>
  <c r="F73" i="1"/>
  <c r="K73" i="1"/>
  <c r="G120" i="2"/>
  <c r="AQ119" i="1"/>
  <c r="BC119" i="1"/>
  <c r="S99" i="1"/>
  <c r="AP92" i="1"/>
  <c r="N60" i="1"/>
  <c r="D101" i="2"/>
  <c r="D100" i="1"/>
  <c r="AC61" i="1"/>
  <c r="T60" i="1"/>
  <c r="BC109" i="1"/>
  <c r="BL129" i="1"/>
  <c r="M99" i="1"/>
  <c r="X12" i="1"/>
  <c r="W100" i="1"/>
  <c r="AP96" i="1"/>
  <c r="AF60" i="1"/>
  <c r="F95" i="1"/>
  <c r="R100" i="1"/>
  <c r="BO91" i="1"/>
  <c r="BO73" i="1" s="1"/>
  <c r="H123" i="2"/>
  <c r="I123" i="2" s="1"/>
  <c r="BN119" i="1"/>
  <c r="AM119" i="1"/>
  <c r="BQ71" i="1"/>
  <c r="R95" i="1"/>
  <c r="AL95" i="1"/>
  <c r="AB119" i="1"/>
  <c r="P77" i="1"/>
  <c r="F112" i="2"/>
  <c r="AJ91" i="1"/>
  <c r="AW97" i="1"/>
  <c r="K119" i="1"/>
  <c r="BP54" i="1"/>
  <c r="E70" i="2"/>
  <c r="I70" i="2" s="1"/>
  <c r="AB101" i="1"/>
  <c r="E101" i="2" s="1"/>
  <c r="AK89" i="1"/>
  <c r="BP74" i="1"/>
  <c r="E13" i="2"/>
  <c r="I13" i="2" s="1"/>
  <c r="S126" i="1"/>
  <c r="AK60" i="1"/>
  <c r="R133" i="1"/>
  <c r="U95" i="1"/>
  <c r="X91" i="1"/>
  <c r="F125" i="1"/>
  <c r="D126" i="2"/>
  <c r="N131" i="1"/>
  <c r="R119" i="1"/>
  <c r="E120" i="2"/>
  <c r="AU119" i="1"/>
  <c r="BH129" i="1"/>
  <c r="AP120" i="1"/>
  <c r="AC15" i="1"/>
  <c r="AC13" i="1"/>
  <c r="AE12" i="1"/>
  <c r="N91" i="1"/>
  <c r="N73" i="1" s="1"/>
  <c r="BG83" i="1"/>
  <c r="BP84" i="1"/>
  <c r="AX60" i="1"/>
  <c r="D74" i="2"/>
  <c r="D104" i="2"/>
  <c r="H100" i="1"/>
  <c r="L95" i="1"/>
  <c r="AI81" i="1"/>
  <c r="BE83" i="1"/>
  <c r="H84" i="2"/>
  <c r="H119" i="1"/>
  <c r="BE119" i="1"/>
  <c r="H120" i="2"/>
  <c r="BG129" i="1"/>
  <c r="BP60" i="1"/>
  <c r="BO60" i="1"/>
  <c r="AT60" i="1"/>
  <c r="AC112" i="1"/>
  <c r="H130" i="2"/>
  <c r="AJ88" i="1"/>
  <c r="G99" i="1"/>
  <c r="AM68" i="1"/>
  <c r="BQ64" i="1"/>
  <c r="I71" i="2"/>
  <c r="AA12" i="1"/>
  <c r="N100" i="1"/>
  <c r="E80" i="2"/>
  <c r="X119" i="1"/>
  <c r="AS119" i="1"/>
  <c r="BC12" i="1"/>
  <c r="AJ119" i="1"/>
  <c r="Z77" i="1"/>
  <c r="H112" i="2"/>
  <c r="AU60" i="1"/>
  <c r="E96" i="2"/>
  <c r="AA91" i="1"/>
  <c r="BE109" i="1"/>
  <c r="AP112" i="1"/>
  <c r="U60" i="1"/>
  <c r="E61" i="2"/>
  <c r="Q60" i="1"/>
  <c r="L100" i="1"/>
  <c r="Z91" i="1"/>
  <c r="AD91" i="1"/>
  <c r="F92" i="2"/>
  <c r="AI38" i="1"/>
  <c r="BE60" i="1"/>
  <c r="H61" i="2"/>
  <c r="F100" i="1"/>
  <c r="AR119" i="1"/>
  <c r="AP21" i="1"/>
  <c r="AK46" i="1"/>
  <c r="P91" i="1"/>
  <c r="P54" i="1"/>
  <c r="AJ60" i="1"/>
  <c r="P9" i="1"/>
  <c r="X100" i="1"/>
  <c r="P125" i="1"/>
  <c r="AC101" i="1"/>
  <c r="P61" i="1"/>
  <c r="G111" i="1"/>
  <c r="O9" i="1"/>
  <c r="AV60" i="1"/>
  <c r="BN60" i="1"/>
  <c r="J100" i="1"/>
  <c r="Q73" i="1"/>
  <c r="E102" i="2"/>
  <c r="M130" i="1"/>
  <c r="BP119" i="1"/>
  <c r="T126" i="1"/>
  <c r="K60" i="1"/>
  <c r="D77" i="2"/>
  <c r="AS95" i="1"/>
  <c r="BH119" i="1"/>
  <c r="D87" i="1"/>
  <c r="D88" i="2"/>
  <c r="E111" i="1"/>
  <c r="K125" i="1"/>
  <c r="BQ115" i="1"/>
  <c r="AP104" i="1"/>
  <c r="I111" i="1"/>
  <c r="D112" i="2"/>
  <c r="Q100" i="1"/>
  <c r="E104" i="2"/>
  <c r="F120" i="2"/>
  <c r="AD119" i="1"/>
  <c r="R60" i="1"/>
  <c r="J60" i="1"/>
  <c r="S119" i="1"/>
  <c r="P88" i="1"/>
  <c r="AY60" i="1"/>
  <c r="P112" i="1"/>
  <c r="AF55" i="1"/>
  <c r="G101" i="2"/>
  <c r="M95" i="1"/>
  <c r="AH119" i="1"/>
  <c r="O119" i="1"/>
  <c r="AB78" i="1"/>
  <c r="I60" i="1"/>
  <c r="T100" i="1"/>
  <c r="AC96" i="1"/>
  <c r="O60" i="1"/>
  <c r="I115" i="2"/>
  <c r="AC92" i="1"/>
  <c r="AU95" i="1"/>
  <c r="AI60" i="1"/>
  <c r="BL60" i="1"/>
  <c r="I83" i="1"/>
  <c r="AH80" i="1"/>
  <c r="AQ91" i="1"/>
  <c r="AW91" i="1"/>
  <c r="H74" i="2"/>
  <c r="X84" i="1"/>
  <c r="AE60" i="1"/>
  <c r="D54" i="2"/>
  <c r="R125" i="1"/>
  <c r="G91" i="1"/>
  <c r="AQ107" i="1"/>
  <c r="AF119" i="1"/>
  <c r="AV119" i="1"/>
  <c r="AA77" i="1"/>
  <c r="AA60" i="1"/>
  <c r="AO104" i="1"/>
  <c r="BA83" i="1"/>
  <c r="V100" i="1"/>
  <c r="BA119" i="1"/>
  <c r="AD60" i="1"/>
  <c r="O125" i="1"/>
  <c r="AK119" i="1"/>
  <c r="AG29" i="1"/>
  <c r="AC33" i="1"/>
  <c r="E60" i="1"/>
  <c r="D61" i="2"/>
  <c r="S91" i="1"/>
  <c r="H101" i="2"/>
  <c r="BD100" i="1"/>
  <c r="AT119" i="1"/>
  <c r="AX93" i="1"/>
  <c r="I114" i="2"/>
  <c r="E15" i="2"/>
  <c r="X60" i="1"/>
  <c r="BI60" i="1"/>
  <c r="E100" i="1"/>
  <c r="H73" i="1"/>
  <c r="I100" i="1"/>
  <c r="L91" i="1"/>
  <c r="O100" i="1"/>
  <c r="T73" i="1"/>
  <c r="V91" i="1"/>
  <c r="W95" i="1"/>
  <c r="AE95" i="1"/>
  <c r="F96" i="2"/>
  <c r="U119" i="1"/>
  <c r="AX119" i="1"/>
  <c r="I121" i="2"/>
  <c r="BJ119" i="1"/>
  <c r="P95" i="1"/>
  <c r="AC88" i="1"/>
  <c r="BQ114" i="1"/>
  <c r="BC112" i="1"/>
  <c r="AD12" i="1"/>
  <c r="F15" i="2"/>
  <c r="BG60" i="1"/>
  <c r="D80" i="2"/>
  <c r="V95" i="1"/>
  <c r="X95" i="1"/>
  <c r="J130" i="1"/>
  <c r="BO119" i="1"/>
  <c r="P120" i="1"/>
  <c r="BQ121" i="1"/>
  <c r="AP15" i="1"/>
  <c r="AO119" i="1"/>
  <c r="AA99" i="1"/>
  <c r="E79" i="2"/>
  <c r="BA60" i="1"/>
  <c r="E83" i="1"/>
  <c r="D84" i="2"/>
  <c r="J83" i="1"/>
  <c r="AA87" i="1"/>
  <c r="E88" i="2"/>
  <c r="AY83" i="1"/>
  <c r="H129" i="1"/>
  <c r="AN119" i="1"/>
  <c r="E112" i="2"/>
  <c r="BP112" i="1"/>
  <c r="BQ113" i="1"/>
  <c r="BT113" i="1" s="1"/>
  <c r="S60" i="1"/>
  <c r="AL66" i="1"/>
  <c r="G83" i="1"/>
  <c r="AV96" i="1"/>
  <c r="M60" i="1"/>
  <c r="Z60" i="1"/>
  <c r="U83" i="1"/>
  <c r="U73" i="1" s="1"/>
  <c r="Z100" i="1"/>
  <c r="AI87" i="1"/>
  <c r="V119" i="1"/>
  <c r="AY119" i="1"/>
  <c r="BM129" i="1"/>
  <c r="AC104" i="1"/>
  <c r="H95" i="1"/>
  <c r="AD102" i="1"/>
  <c r="E21" i="2"/>
  <c r="D92" i="2"/>
  <c r="BQ70" i="1"/>
  <c r="L111" i="1"/>
  <c r="K133" i="1"/>
  <c r="D133" i="2" s="1"/>
  <c r="AZ119" i="1"/>
  <c r="Y12" i="1"/>
  <c r="F21" i="2"/>
  <c r="I21" i="2" s="1"/>
  <c r="V12" i="1"/>
  <c r="O91" i="1"/>
  <c r="O73" i="1" s="1"/>
  <c r="Y85" i="1"/>
  <c r="AW119" i="1"/>
  <c r="AC120" i="1"/>
  <c r="BQ123" i="1"/>
  <c r="U127" i="1"/>
  <c r="H77" i="2"/>
  <c r="BQ112" i="1" l="1"/>
  <c r="BT112" i="1" s="1"/>
  <c r="G12" i="2"/>
  <c r="H12" i="2"/>
  <c r="D12" i="2"/>
  <c r="F7" i="1"/>
  <c r="I15" i="2"/>
  <c r="F95" i="2"/>
  <c r="D125" i="2"/>
  <c r="D119" i="2"/>
  <c r="AR105" i="1"/>
  <c r="BQ120" i="1"/>
  <c r="H129" i="2"/>
  <c r="W75" i="1"/>
  <c r="W74" i="1" s="1"/>
  <c r="W73" i="1" s="1"/>
  <c r="E12" i="2"/>
  <c r="V127" i="1"/>
  <c r="AV95" i="1"/>
  <c r="AL61" i="1"/>
  <c r="BS113" i="3"/>
  <c r="D83" i="2"/>
  <c r="O99" i="1"/>
  <c r="AY93" i="1"/>
  <c r="V99" i="1"/>
  <c r="AD78" i="1"/>
  <c r="F119" i="2"/>
  <c r="Q99" i="1"/>
  <c r="Q72" i="1" s="1"/>
  <c r="Q9" i="1"/>
  <c r="AJ87" i="1"/>
  <c r="S125" i="1"/>
  <c r="R99" i="1"/>
  <c r="R72" i="1" s="1"/>
  <c r="U99" i="1"/>
  <c r="U72" i="1" s="1"/>
  <c r="AC77" i="1"/>
  <c r="AC119" i="1"/>
  <c r="AC87" i="1"/>
  <c r="I99" i="1"/>
  <c r="AC91" i="1"/>
  <c r="AB77" i="1"/>
  <c r="E78" i="2"/>
  <c r="AG55" i="1"/>
  <c r="P87" i="1"/>
  <c r="P73" i="1" s="1"/>
  <c r="H60" i="2"/>
  <c r="BE104" i="1"/>
  <c r="I112" i="2"/>
  <c r="H83" i="2"/>
  <c r="AJ81" i="1"/>
  <c r="D99" i="1"/>
  <c r="D100" i="2"/>
  <c r="K130" i="1"/>
  <c r="AG12" i="1"/>
  <c r="BD99" i="1"/>
  <c r="E95" i="2"/>
  <c r="AR107" i="1"/>
  <c r="T99" i="1"/>
  <c r="T72" i="1" s="1"/>
  <c r="J99" i="1"/>
  <c r="AL46" i="1"/>
  <c r="F99" i="1"/>
  <c r="F72" i="1" s="1"/>
  <c r="AJ38" i="1"/>
  <c r="F91" i="2"/>
  <c r="L99" i="1"/>
  <c r="BF109" i="1"/>
  <c r="L73" i="1"/>
  <c r="H99" i="1"/>
  <c r="AC12" i="1"/>
  <c r="O131" i="1"/>
  <c r="D131" i="2" s="1"/>
  <c r="D132" i="2"/>
  <c r="E87" i="2"/>
  <c r="AL89" i="1"/>
  <c r="AB100" i="1"/>
  <c r="AP95" i="1"/>
  <c r="W99" i="1"/>
  <c r="R57" i="1"/>
  <c r="P100" i="1"/>
  <c r="Z85" i="1"/>
  <c r="AE102" i="1"/>
  <c r="E99" i="1"/>
  <c r="D60" i="2"/>
  <c r="F104" i="2"/>
  <c r="E73" i="1"/>
  <c r="AN68" i="1"/>
  <c r="M72" i="1"/>
  <c r="N130" i="1"/>
  <c r="AK88" i="1"/>
  <c r="AW96" i="1"/>
  <c r="G119" i="2"/>
  <c r="E91" i="2"/>
  <c r="I73" i="1"/>
  <c r="U126" i="1"/>
  <c r="J73" i="1"/>
  <c r="AX92" i="1"/>
  <c r="X83" i="1"/>
  <c r="D87" i="2"/>
  <c r="P60" i="1"/>
  <c r="BP83" i="1"/>
  <c r="Q131" i="1"/>
  <c r="AX97" i="1"/>
  <c r="AC60" i="1"/>
  <c r="G73" i="1"/>
  <c r="AD101" i="1"/>
  <c r="Y84" i="1"/>
  <c r="Z99" i="1"/>
  <c r="AM66" i="1"/>
  <c r="P119" i="1"/>
  <c r="J129" i="1"/>
  <c r="AH29" i="1"/>
  <c r="AQ104" i="1"/>
  <c r="D91" i="2"/>
  <c r="AN62" i="1"/>
  <c r="AC95" i="1"/>
  <c r="F111" i="1"/>
  <c r="T125" i="1"/>
  <c r="M129" i="1"/>
  <c r="AC100" i="1"/>
  <c r="X99" i="1"/>
  <c r="D111" i="1"/>
  <c r="E60" i="2"/>
  <c r="E119" i="2"/>
  <c r="H119" i="2"/>
  <c r="V73" i="1"/>
  <c r="N99" i="1"/>
  <c r="D9" i="2"/>
  <c r="I120" i="2"/>
  <c r="H111" i="1"/>
  <c r="AI80" i="1"/>
  <c r="S73" i="1"/>
  <c r="D73" i="1"/>
  <c r="AP119" i="1"/>
  <c r="S133" i="1"/>
  <c r="D95" i="2"/>
  <c r="AP91" i="1"/>
  <c r="K72" i="1"/>
  <c r="Q54" i="1"/>
  <c r="F6" i="1" l="1"/>
  <c r="G7" i="1"/>
  <c r="G6" i="1" s="1"/>
  <c r="AS105" i="1"/>
  <c r="BQ119" i="1"/>
  <c r="X75" i="1"/>
  <c r="X74" i="1" s="1"/>
  <c r="X73" i="1" s="1"/>
  <c r="AP68" i="1"/>
  <c r="T133" i="1"/>
  <c r="D72" i="1"/>
  <c r="D73" i="2"/>
  <c r="AQ100" i="1"/>
  <c r="AD100" i="1"/>
  <c r="AX96" i="1"/>
  <c r="AW95" i="1"/>
  <c r="AE101" i="1"/>
  <c r="AB99" i="1"/>
  <c r="E99" i="2" s="1"/>
  <c r="AM89" i="1"/>
  <c r="AK38" i="1"/>
  <c r="F42" i="2"/>
  <c r="I42" i="2" s="1"/>
  <c r="AD77" i="1"/>
  <c r="AL60" i="1"/>
  <c r="W127" i="1"/>
  <c r="S72" i="1"/>
  <c r="AJ29" i="1"/>
  <c r="P99" i="1"/>
  <c r="P72" i="1" s="1"/>
  <c r="AE78" i="1"/>
  <c r="AY92" i="1"/>
  <c r="V72" i="1"/>
  <c r="Y83" i="1"/>
  <c r="R131" i="1"/>
  <c r="I72" i="1"/>
  <c r="F40" i="2"/>
  <c r="I40" i="2" s="1"/>
  <c r="AA85" i="1"/>
  <c r="L72" i="1"/>
  <c r="BF104" i="1"/>
  <c r="D99" i="2"/>
  <c r="AK81" i="1"/>
  <c r="AH55" i="1"/>
  <c r="E77" i="2"/>
  <c r="R9" i="1"/>
  <c r="AZ93" i="1"/>
  <c r="AC99" i="1"/>
  <c r="M111" i="1"/>
  <c r="AO62" i="1"/>
  <c r="F65" i="2"/>
  <c r="I65" i="2" s="1"/>
  <c r="AM61" i="1"/>
  <c r="S57" i="1"/>
  <c r="AR104" i="1"/>
  <c r="K129" i="1"/>
  <c r="BE100" i="1"/>
  <c r="N72" i="1"/>
  <c r="E100" i="2"/>
  <c r="AN66" i="1"/>
  <c r="AN61" i="1" s="1"/>
  <c r="AK87" i="1"/>
  <c r="AO68" i="1"/>
  <c r="F68" i="2" s="1"/>
  <c r="AF102" i="1"/>
  <c r="R54" i="1"/>
  <c r="P131" i="1"/>
  <c r="BG109" i="1"/>
  <c r="AM46" i="1"/>
  <c r="W72" i="1"/>
  <c r="AJ80" i="1"/>
  <c r="BS112" i="3"/>
  <c r="CO73" i="3"/>
  <c r="CO75" i="3" s="1"/>
  <c r="F69" i="2"/>
  <c r="I119" i="2"/>
  <c r="AH12" i="1"/>
  <c r="J111" i="1"/>
  <c r="G72" i="1"/>
  <c r="AY97" i="1"/>
  <c r="Q130" i="1"/>
  <c r="AX91" i="1"/>
  <c r="J72" i="1"/>
  <c r="U125" i="1"/>
  <c r="N129" i="1"/>
  <c r="E72" i="1"/>
  <c r="AI29" i="1"/>
  <c r="Z84" i="1"/>
  <c r="AL88" i="1"/>
  <c r="O130" i="1"/>
  <c r="AS107" i="1"/>
  <c r="H72" i="1"/>
  <c r="O72" i="1"/>
  <c r="V126" i="1"/>
  <c r="H7" i="1" l="1"/>
  <c r="H6" i="1" s="1"/>
  <c r="AT105" i="1"/>
  <c r="Y75" i="1"/>
  <c r="Y74" i="1" s="1"/>
  <c r="Y73" i="1" s="1"/>
  <c r="AN60" i="1"/>
  <c r="AL87" i="1"/>
  <c r="AP66" i="1"/>
  <c r="BQ67" i="1"/>
  <c r="BH109" i="1"/>
  <c r="AF101" i="1"/>
  <c r="T57" i="1"/>
  <c r="AM60" i="1"/>
  <c r="AI55" i="1"/>
  <c r="AE77" i="1"/>
  <c r="N111" i="1"/>
  <c r="F62" i="2"/>
  <c r="I62" i="2" s="1"/>
  <c r="AO66" i="1"/>
  <c r="AR100" i="1"/>
  <c r="S9" i="1"/>
  <c r="AK80" i="1"/>
  <c r="AA84" i="1"/>
  <c r="AX95" i="1"/>
  <c r="F67" i="2"/>
  <c r="I67" i="2" s="1"/>
  <c r="AT107" i="1"/>
  <c r="O129" i="1"/>
  <c r="D129" i="2" s="1"/>
  <c r="AY96" i="1"/>
  <c r="AQ68" i="1"/>
  <c r="G69" i="2"/>
  <c r="I69" i="2" s="1"/>
  <c r="D130" i="2"/>
  <c r="S54" i="1"/>
  <c r="G94" i="2"/>
  <c r="BA93" i="1"/>
  <c r="AL81" i="1"/>
  <c r="BF100" i="1"/>
  <c r="AB85" i="1"/>
  <c r="E86" i="2"/>
  <c r="X127" i="1"/>
  <c r="AN89" i="1"/>
  <c r="AQ99" i="1"/>
  <c r="D72" i="2"/>
  <c r="U133" i="1"/>
  <c r="AJ12" i="1"/>
  <c r="S131" i="1"/>
  <c r="AE100" i="1"/>
  <c r="X72" i="1"/>
  <c r="BG104" i="1"/>
  <c r="AG102" i="1"/>
  <c r="AZ92" i="1"/>
  <c r="V125" i="1"/>
  <c r="AL38" i="1"/>
  <c r="AS104" i="1"/>
  <c r="F44" i="2"/>
  <c r="I44" i="2" s="1"/>
  <c r="Z83" i="1"/>
  <c r="AI12" i="1"/>
  <c r="Q129" i="1"/>
  <c r="AZ97" i="1"/>
  <c r="AN46" i="1"/>
  <c r="P130" i="1"/>
  <c r="BE99" i="1"/>
  <c r="K111" i="1"/>
  <c r="BQ65" i="1"/>
  <c r="AP62" i="1"/>
  <c r="R130" i="1"/>
  <c r="AY91" i="1"/>
  <c r="AF78" i="1"/>
  <c r="W126" i="1"/>
  <c r="AM88" i="1"/>
  <c r="AD99" i="1"/>
  <c r="F66" i="2"/>
  <c r="I66" i="2" s="1"/>
  <c r="I7" i="1" l="1"/>
  <c r="I6" i="1" s="1"/>
  <c r="AU105" i="1"/>
  <c r="Z75" i="1"/>
  <c r="Z74" i="1" s="1"/>
  <c r="Z73" i="1" s="1"/>
  <c r="AP89" i="1"/>
  <c r="R129" i="1"/>
  <c r="AP46" i="1"/>
  <c r="BA97" i="1"/>
  <c r="AH102" i="1"/>
  <c r="AB84" i="1"/>
  <c r="G68" i="2"/>
  <c r="I68" i="2" s="1"/>
  <c r="AQ61" i="1"/>
  <c r="AA83" i="1"/>
  <c r="U57" i="1"/>
  <c r="BI109" i="1"/>
  <c r="AM87" i="1"/>
  <c r="AG78" i="1"/>
  <c r="AS100" i="1"/>
  <c r="AG101" i="1"/>
  <c r="S130" i="1"/>
  <c r="Y127" i="1"/>
  <c r="AL80" i="1"/>
  <c r="AK29" i="1"/>
  <c r="AR99" i="1"/>
  <c r="AJ55" i="1"/>
  <c r="BH104" i="1"/>
  <c r="AP61" i="1"/>
  <c r="BQ62" i="1"/>
  <c r="AO46" i="1"/>
  <c r="F46" i="2" s="1"/>
  <c r="I46" i="2" s="1"/>
  <c r="F47" i="2"/>
  <c r="I47" i="2" s="1"/>
  <c r="V133" i="1"/>
  <c r="AC85" i="1"/>
  <c r="BF99" i="1"/>
  <c r="BA92" i="1"/>
  <c r="BQ69" i="1"/>
  <c r="BC68" i="1"/>
  <c r="E85" i="2"/>
  <c r="AU107" i="1"/>
  <c r="Y72" i="1"/>
  <c r="T9" i="1"/>
  <c r="AL29" i="1"/>
  <c r="BQ66" i="1"/>
  <c r="W125" i="1"/>
  <c r="BG100" i="1"/>
  <c r="T131" i="1"/>
  <c r="AN88" i="1"/>
  <c r="X126" i="1"/>
  <c r="BC93" i="1"/>
  <c r="O111" i="1"/>
  <c r="P129" i="1"/>
  <c r="AZ91" i="1"/>
  <c r="AT104" i="1"/>
  <c r="AF77" i="1"/>
  <c r="AZ96" i="1"/>
  <c r="Q111" i="1"/>
  <c r="AE99" i="1"/>
  <c r="AM38" i="1"/>
  <c r="AO89" i="1"/>
  <c r="F90" i="2"/>
  <c r="AD85" i="1"/>
  <c r="AM81" i="1"/>
  <c r="BB93" i="1"/>
  <c r="AY95" i="1"/>
  <c r="F39" i="2"/>
  <c r="I39" i="2" s="1"/>
  <c r="AO61" i="1"/>
  <c r="T54" i="1"/>
  <c r="AF100" i="1"/>
  <c r="J7" i="1" l="1"/>
  <c r="J6" i="1" s="1"/>
  <c r="AV105" i="1"/>
  <c r="AA75" i="1"/>
  <c r="AA74" i="1" s="1"/>
  <c r="BB92" i="1"/>
  <c r="G93" i="2"/>
  <c r="AM80" i="1"/>
  <c r="AE85" i="1"/>
  <c r="Z72" i="1"/>
  <c r="AN87" i="1"/>
  <c r="AL12" i="1"/>
  <c r="AG77" i="1"/>
  <c r="AI102" i="1"/>
  <c r="AP88" i="1"/>
  <c r="BD93" i="1"/>
  <c r="AN81" i="1"/>
  <c r="F82" i="2"/>
  <c r="AT100" i="1"/>
  <c r="AK12" i="1"/>
  <c r="Z127" i="1"/>
  <c r="U54" i="1"/>
  <c r="BC92" i="1"/>
  <c r="T130" i="1"/>
  <c r="AC84" i="1"/>
  <c r="BI104" i="1"/>
  <c r="AB83" i="1"/>
  <c r="BB97" i="1"/>
  <c r="R111" i="1"/>
  <c r="AF99" i="1"/>
  <c r="AA73" i="1"/>
  <c r="AP60" i="1"/>
  <c r="F32" i="2"/>
  <c r="I32" i="2" s="1"/>
  <c r="Y126" i="1"/>
  <c r="S129" i="1"/>
  <c r="AG100" i="1"/>
  <c r="AS99" i="1"/>
  <c r="AH78" i="1"/>
  <c r="AH101" i="1"/>
  <c r="BA96" i="1"/>
  <c r="AO60" i="1"/>
  <c r="F61" i="2"/>
  <c r="F31" i="2"/>
  <c r="I31" i="2" s="1"/>
  <c r="AD84" i="1"/>
  <c r="AO88" i="1"/>
  <c r="F89" i="2"/>
  <c r="AZ95" i="1"/>
  <c r="E84" i="2"/>
  <c r="X125" i="1"/>
  <c r="BG99" i="1"/>
  <c r="F48" i="2"/>
  <c r="I48" i="2" s="1"/>
  <c r="F41" i="2"/>
  <c r="I41" i="2" s="1"/>
  <c r="U9" i="1"/>
  <c r="AU104" i="1"/>
  <c r="BA91" i="1"/>
  <c r="W133" i="1"/>
  <c r="F43" i="2"/>
  <c r="I43" i="2" s="1"/>
  <c r="AQ89" i="1"/>
  <c r="P111" i="1"/>
  <c r="U131" i="1"/>
  <c r="F30" i="2"/>
  <c r="I30" i="2" s="1"/>
  <c r="AV107" i="1"/>
  <c r="BC61" i="1"/>
  <c r="BQ68" i="1"/>
  <c r="BH100" i="1"/>
  <c r="AK55" i="1"/>
  <c r="AN38" i="1"/>
  <c r="BJ109" i="1"/>
  <c r="V57" i="1"/>
  <c r="G61" i="2"/>
  <c r="AQ60" i="1"/>
  <c r="G98" i="2"/>
  <c r="D111" i="2"/>
  <c r="K7" i="1" l="1"/>
  <c r="K6" i="1" s="1"/>
  <c r="AW105" i="1"/>
  <c r="AM29" i="1"/>
  <c r="F29" i="2" s="1"/>
  <c r="I29" i="2" s="1"/>
  <c r="AC75" i="1"/>
  <c r="AC74" i="1" s="1"/>
  <c r="AB75" i="1"/>
  <c r="E76" i="2"/>
  <c r="BK109" i="1"/>
  <c r="AM12" i="1"/>
  <c r="BA95" i="1"/>
  <c r="S111" i="1"/>
  <c r="BI100" i="1"/>
  <c r="AC83" i="1"/>
  <c r="AN80" i="1"/>
  <c r="BH99" i="1"/>
  <c r="AV104" i="1"/>
  <c r="AP81" i="1"/>
  <c r="BQ48" i="1"/>
  <c r="AP29" i="1"/>
  <c r="AA127" i="1"/>
  <c r="G60" i="2"/>
  <c r="W57" i="1"/>
  <c r="F45" i="2"/>
  <c r="I45" i="2" s="1"/>
  <c r="AP38" i="1"/>
  <c r="AO38" i="1"/>
  <c r="AL55" i="1"/>
  <c r="AW107" i="1"/>
  <c r="V131" i="1"/>
  <c r="AU100" i="1"/>
  <c r="AO87" i="1"/>
  <c r="F88" i="2"/>
  <c r="F60" i="2"/>
  <c r="AI78" i="1"/>
  <c r="AG99" i="1"/>
  <c r="Y125" i="1"/>
  <c r="E83" i="2"/>
  <c r="BC91" i="1"/>
  <c r="Z126" i="1"/>
  <c r="BD92" i="1"/>
  <c r="AE84" i="1"/>
  <c r="AQ88" i="1"/>
  <c r="V9" i="1"/>
  <c r="AD83" i="1"/>
  <c r="AA72" i="1"/>
  <c r="BD97" i="1"/>
  <c r="T129" i="1"/>
  <c r="AI101" i="1"/>
  <c r="BJ104" i="1"/>
  <c r="AN12" i="1"/>
  <c r="AR89" i="1"/>
  <c r="BE93" i="1"/>
  <c r="BB91" i="1"/>
  <c r="G92" i="2"/>
  <c r="I61" i="2"/>
  <c r="V54" i="1"/>
  <c r="BC60" i="1"/>
  <c r="BQ61" i="1"/>
  <c r="U130" i="1"/>
  <c r="X133" i="1"/>
  <c r="AH100" i="1"/>
  <c r="AH77" i="1"/>
  <c r="BC97" i="1"/>
  <c r="BB96" i="1"/>
  <c r="G97" i="2"/>
  <c r="AT99" i="1"/>
  <c r="AO81" i="1"/>
  <c r="F81" i="2" s="1"/>
  <c r="AP87" i="1"/>
  <c r="AJ102" i="1"/>
  <c r="AF85" i="1"/>
  <c r="L7" i="1" l="1"/>
  <c r="L6" i="1" s="1"/>
  <c r="AX105" i="1"/>
  <c r="AD75" i="1"/>
  <c r="AD74" i="1" s="1"/>
  <c r="AD73" i="1" s="1"/>
  <c r="AB74" i="1"/>
  <c r="E75" i="2"/>
  <c r="AJ101" i="1"/>
  <c r="G91" i="2"/>
  <c r="AR88" i="1"/>
  <c r="AI100" i="1"/>
  <c r="BD96" i="1"/>
  <c r="V130" i="1"/>
  <c r="AX107" i="1"/>
  <c r="BL109" i="1"/>
  <c r="AK102" i="1"/>
  <c r="BB95" i="1"/>
  <c r="G96" i="2"/>
  <c r="BJ100" i="1"/>
  <c r="Z125" i="1"/>
  <c r="AI77" i="1"/>
  <c r="F87" i="2"/>
  <c r="AB127" i="1"/>
  <c r="BI99" i="1"/>
  <c r="BK104" i="1"/>
  <c r="AG85" i="1"/>
  <c r="AQ81" i="1"/>
  <c r="BC96" i="1"/>
  <c r="BF93" i="1"/>
  <c r="T111" i="1"/>
  <c r="AC73" i="1"/>
  <c r="BD91" i="1"/>
  <c r="AJ78" i="1"/>
  <c r="BQ60" i="1"/>
  <c r="AE83" i="1"/>
  <c r="AP12" i="1"/>
  <c r="W54" i="1"/>
  <c r="AA126" i="1"/>
  <c r="AP80" i="1"/>
  <c r="AH99" i="1"/>
  <c r="U129" i="1"/>
  <c r="AS89" i="1"/>
  <c r="W9" i="1"/>
  <c r="AU99" i="1"/>
  <c r="W131" i="1"/>
  <c r="AW104" i="1"/>
  <c r="AM55" i="1"/>
  <c r="X57" i="1"/>
  <c r="AF84" i="1"/>
  <c r="AO80" i="1"/>
  <c r="Y133" i="1"/>
  <c r="BE92" i="1"/>
  <c r="BE97" i="1"/>
  <c r="AQ87" i="1"/>
  <c r="AO12" i="1"/>
  <c r="F38" i="2"/>
  <c r="I38" i="2" s="1"/>
  <c r="I60" i="2"/>
  <c r="E128" i="2"/>
  <c r="AV100" i="1"/>
  <c r="M7" i="1" l="1"/>
  <c r="M6" i="1" s="1"/>
  <c r="AY105" i="1"/>
  <c r="E74" i="2"/>
  <c r="AB73" i="1"/>
  <c r="AE75" i="1"/>
  <c r="AE74" i="1" s="1"/>
  <c r="AE73" i="1" s="1"/>
  <c r="AN55" i="1"/>
  <c r="BJ99" i="1"/>
  <c r="AR87" i="1"/>
  <c r="AJ100" i="1"/>
  <c r="AV99" i="1"/>
  <c r="BF97" i="1"/>
  <c r="X131" i="1"/>
  <c r="BF92" i="1"/>
  <c r="AH85" i="1"/>
  <c r="AB126" i="1"/>
  <c r="E127" i="2"/>
  <c r="G95" i="2"/>
  <c r="AK101" i="1"/>
  <c r="Y57" i="1"/>
  <c r="W130" i="1"/>
  <c r="U111" i="1"/>
  <c r="F80" i="2"/>
  <c r="AC127" i="1"/>
  <c r="AC72" i="1"/>
  <c r="AG84" i="1"/>
  <c r="BL104" i="1"/>
  <c r="AX104" i="1"/>
  <c r="AI99" i="1"/>
  <c r="BE96" i="1"/>
  <c r="BE91" i="1"/>
  <c r="AT89" i="1"/>
  <c r="AK78" i="1"/>
  <c r="BG93" i="1"/>
  <c r="AR81" i="1"/>
  <c r="BK100" i="1"/>
  <c r="X54" i="1"/>
  <c r="AJ77" i="1"/>
  <c r="F12" i="2"/>
  <c r="I12" i="2" s="1"/>
  <c r="Z133" i="1"/>
  <c r="AD72" i="1"/>
  <c r="AF83" i="1"/>
  <c r="AW100" i="1"/>
  <c r="X9" i="1"/>
  <c r="AS88" i="1"/>
  <c r="AA125" i="1"/>
  <c r="BC95" i="1"/>
  <c r="AQ80" i="1"/>
  <c r="AD127" i="1"/>
  <c r="AL102" i="1"/>
  <c r="BM109" i="1"/>
  <c r="AY107" i="1"/>
  <c r="V129" i="1"/>
  <c r="BD95" i="1"/>
  <c r="N7" i="1" l="1"/>
  <c r="N6" i="1" s="1"/>
  <c r="AZ105" i="1"/>
  <c r="AF75" i="1"/>
  <c r="AF74" i="1" s="1"/>
  <c r="AF73" i="1" s="1"/>
  <c r="E73" i="2"/>
  <c r="AB72" i="1"/>
  <c r="E72" i="2" s="1"/>
  <c r="BN109" i="1"/>
  <c r="AE127" i="1"/>
  <c r="BK99" i="1"/>
  <c r="AT88" i="1"/>
  <c r="BE95" i="1"/>
  <c r="BM104" i="1"/>
  <c r="AK77" i="1"/>
  <c r="AX100" i="1"/>
  <c r="Z57" i="1"/>
  <c r="AH84" i="1"/>
  <c r="BF96" i="1"/>
  <c r="AY104" i="1"/>
  <c r="AD126" i="1"/>
  <c r="Y9" i="1"/>
  <c r="AW99" i="1"/>
  <c r="AA133" i="1"/>
  <c r="AR80" i="1"/>
  <c r="BG92" i="1"/>
  <c r="AL78" i="1"/>
  <c r="BL100" i="1"/>
  <c r="Y54" i="1"/>
  <c r="AB125" i="1"/>
  <c r="E126" i="2"/>
  <c r="BF91" i="1"/>
  <c r="X130" i="1"/>
  <c r="BG97" i="1"/>
  <c r="AJ99" i="1"/>
  <c r="AL101" i="1"/>
  <c r="AI85" i="1"/>
  <c r="AZ107" i="1"/>
  <c r="AE72" i="1"/>
  <c r="AK100" i="1"/>
  <c r="Y131" i="1"/>
  <c r="AO55" i="1"/>
  <c r="F56" i="2"/>
  <c r="V111" i="1"/>
  <c r="AM102" i="1"/>
  <c r="AS87" i="1"/>
  <c r="AS81" i="1"/>
  <c r="BH93" i="1"/>
  <c r="AU89" i="1"/>
  <c r="AG83" i="1"/>
  <c r="AC126" i="1"/>
  <c r="W129" i="1"/>
  <c r="O7" i="1" l="1"/>
  <c r="BB105" i="1"/>
  <c r="BA105" i="1"/>
  <c r="G105" i="2" s="1"/>
  <c r="I105" i="2" s="1"/>
  <c r="G106" i="2"/>
  <c r="I106" i="2" s="1"/>
  <c r="AG75" i="1"/>
  <c r="AG74" i="1" s="1"/>
  <c r="AG73" i="1" s="1"/>
  <c r="AV89" i="1"/>
  <c r="BI93" i="1"/>
  <c r="G56" i="2"/>
  <c r="I56" i="2" s="1"/>
  <c r="AQ55" i="1"/>
  <c r="Z131" i="1"/>
  <c r="AI84" i="1"/>
  <c r="AL100" i="1"/>
  <c r="X129" i="1"/>
  <c r="BG91" i="1"/>
  <c r="AB133" i="1"/>
  <c r="E134" i="2"/>
  <c r="AY100" i="1"/>
  <c r="Z54" i="1"/>
  <c r="AE126" i="1"/>
  <c r="AC125" i="1"/>
  <c r="AU88" i="1"/>
  <c r="AN102" i="1"/>
  <c r="AP55" i="1"/>
  <c r="Y130" i="1"/>
  <c r="AF72" i="1"/>
  <c r="BA107" i="1"/>
  <c r="BG96" i="1"/>
  <c r="E125" i="2"/>
  <c r="AL77" i="1"/>
  <c r="AH83" i="1"/>
  <c r="BM100" i="1"/>
  <c r="AS80" i="1"/>
  <c r="AM101" i="1"/>
  <c r="BH97" i="1"/>
  <c r="BL99" i="1"/>
  <c r="AM78" i="1"/>
  <c r="Z9" i="1"/>
  <c r="BN104" i="1"/>
  <c r="W111" i="1"/>
  <c r="BH92" i="1"/>
  <c r="AT81" i="1"/>
  <c r="F55" i="2"/>
  <c r="AK99" i="1"/>
  <c r="AZ104" i="1"/>
  <c r="AJ85" i="1"/>
  <c r="AD125" i="1"/>
  <c r="BF95" i="1"/>
  <c r="AA57" i="1"/>
  <c r="AX99" i="1"/>
  <c r="AT87" i="1"/>
  <c r="AF127" i="1"/>
  <c r="BO109" i="1"/>
  <c r="H110" i="2"/>
  <c r="I110" i="2" s="1"/>
  <c r="O6" i="1" l="1"/>
  <c r="D7" i="2"/>
  <c r="P7" i="1"/>
  <c r="P6" i="1" s="1"/>
  <c r="BQ106" i="1"/>
  <c r="BC105" i="1"/>
  <c r="BQ105" i="1" s="1"/>
  <c r="AH75" i="1"/>
  <c r="AH74" i="1" s="1"/>
  <c r="AH73" i="1" s="1"/>
  <c r="AG127" i="1"/>
  <c r="BI97" i="1"/>
  <c r="AO102" i="1"/>
  <c r="F103" i="2"/>
  <c r="I103" i="2" s="1"/>
  <c r="E133" i="2"/>
  <c r="AG72" i="1"/>
  <c r="AT80" i="1"/>
  <c r="BN100" i="1"/>
  <c r="BA104" i="1"/>
  <c r="Y129" i="1"/>
  <c r="AA131" i="1"/>
  <c r="BC55" i="1"/>
  <c r="BQ56" i="1"/>
  <c r="AV88" i="1"/>
  <c r="AJ84" i="1"/>
  <c r="AM77" i="1"/>
  <c r="BG95" i="1"/>
  <c r="AY99" i="1"/>
  <c r="AC133" i="1"/>
  <c r="X111" i="1"/>
  <c r="Z130" i="1"/>
  <c r="BI92" i="1"/>
  <c r="BQ110" i="1"/>
  <c r="BP109" i="1"/>
  <c r="AA54" i="1"/>
  <c r="AU81" i="1"/>
  <c r="BH91" i="1"/>
  <c r="BB107" i="1"/>
  <c r="G108" i="2"/>
  <c r="I108" i="2" s="1"/>
  <c r="AE125" i="1"/>
  <c r="AL99" i="1"/>
  <c r="G55" i="2"/>
  <c r="I55" i="2" s="1"/>
  <c r="AW89" i="1"/>
  <c r="BO104" i="1"/>
  <c r="H109" i="2"/>
  <c r="I109" i="2" s="1"/>
  <c r="AB57" i="1"/>
  <c r="E58" i="2"/>
  <c r="AZ100" i="1"/>
  <c r="BJ93" i="1"/>
  <c r="AF126" i="1"/>
  <c r="AK85" i="1"/>
  <c r="AA9" i="1"/>
  <c r="E10" i="2"/>
  <c r="I10" i="2" s="1"/>
  <c r="AN78" i="1"/>
  <c r="BH96" i="1"/>
  <c r="AM100" i="1"/>
  <c r="BM99" i="1"/>
  <c r="AN101" i="1"/>
  <c r="AU87" i="1"/>
  <c r="AD133" i="1"/>
  <c r="AI83" i="1"/>
  <c r="D6" i="2" l="1"/>
  <c r="Q7" i="1"/>
  <c r="E8" i="2"/>
  <c r="AI75" i="1"/>
  <c r="AI74" i="1" s="1"/>
  <c r="AE133" i="1"/>
  <c r="AC9" i="1"/>
  <c r="AL85" i="1"/>
  <c r="BK93" i="1"/>
  <c r="AC57" i="1"/>
  <c r="AW88" i="1"/>
  <c r="G107" i="2"/>
  <c r="I107" i="2" s="1"/>
  <c r="BB104" i="1"/>
  <c r="AU80" i="1"/>
  <c r="AJ83" i="1"/>
  <c r="BQ55" i="1"/>
  <c r="AO101" i="1"/>
  <c r="F102" i="2"/>
  <c r="I102" i="2" s="1"/>
  <c r="E9" i="2"/>
  <c r="I9" i="2" s="1"/>
  <c r="AZ99" i="1"/>
  <c r="BO100" i="1"/>
  <c r="H104" i="2"/>
  <c r="AV81" i="1"/>
  <c r="BA100" i="1"/>
  <c r="AF125" i="1"/>
  <c r="AD57" i="1"/>
  <c r="BC107" i="1"/>
  <c r="BQ108" i="1"/>
  <c r="BI91" i="1"/>
  <c r="AV87" i="1"/>
  <c r="AA130" i="1"/>
  <c r="BN99" i="1"/>
  <c r="AP102" i="1"/>
  <c r="BQ103" i="1"/>
  <c r="AG126" i="1"/>
  <c r="AM99" i="1"/>
  <c r="AO78" i="1"/>
  <c r="F79" i="2"/>
  <c r="BI96" i="1"/>
  <c r="BH95" i="1"/>
  <c r="AN77" i="1"/>
  <c r="AK84" i="1"/>
  <c r="BJ92" i="1"/>
  <c r="AB54" i="1"/>
  <c r="E57" i="2"/>
  <c r="Z129" i="1"/>
  <c r="AN100" i="1"/>
  <c r="AH72" i="1"/>
  <c r="AI73" i="1"/>
  <c r="AX89" i="1"/>
  <c r="BQ109" i="1"/>
  <c r="BP104" i="1"/>
  <c r="AB131" i="1"/>
  <c r="E132" i="2"/>
  <c r="Y111" i="1"/>
  <c r="BJ97" i="1"/>
  <c r="AH127" i="1"/>
  <c r="R7" i="1" l="1"/>
  <c r="R6" i="1" s="1"/>
  <c r="Q6" i="1"/>
  <c r="AJ75" i="1"/>
  <c r="AJ74" i="1" s="1"/>
  <c r="AI72" i="1"/>
  <c r="AP78" i="1"/>
  <c r="AW81" i="1"/>
  <c r="AY89" i="1"/>
  <c r="AN99" i="1"/>
  <c r="BA99" i="1"/>
  <c r="BO99" i="1"/>
  <c r="H100" i="2"/>
  <c r="AO100" i="1"/>
  <c r="F101" i="2"/>
  <c r="I101" i="2" s="1"/>
  <c r="AC54" i="1"/>
  <c r="BK92" i="1"/>
  <c r="AF133" i="1"/>
  <c r="AH126" i="1"/>
  <c r="AD131" i="1"/>
  <c r="AX88" i="1"/>
  <c r="Z111" i="1"/>
  <c r="BJ91" i="1"/>
  <c r="AQ78" i="1"/>
  <c r="AP101" i="1"/>
  <c r="BQ102" i="1"/>
  <c r="BQ107" i="1"/>
  <c r="BC104" i="1"/>
  <c r="AV80" i="1"/>
  <c r="BJ96" i="1"/>
  <c r="AE57" i="1"/>
  <c r="I104" i="2"/>
  <c r="BB100" i="1"/>
  <c r="G104" i="2"/>
  <c r="BL93" i="1"/>
  <c r="AL84" i="1"/>
  <c r="AJ73" i="1"/>
  <c r="AC131" i="1"/>
  <c r="AK83" i="1"/>
  <c r="BI95" i="1"/>
  <c r="AD54" i="1"/>
  <c r="AI127" i="1"/>
  <c r="BK97" i="1"/>
  <c r="AB130" i="1"/>
  <c r="E131" i="2"/>
  <c r="BP100" i="1"/>
  <c r="E54" i="2"/>
  <c r="AO77" i="1"/>
  <c r="F78" i="2"/>
  <c r="AG125" i="1"/>
  <c r="AA129" i="1"/>
  <c r="AW87" i="1"/>
  <c r="AM85" i="1"/>
  <c r="S7" i="1" l="1"/>
  <c r="AK75" i="1"/>
  <c r="AK74" i="1" s="1"/>
  <c r="AN85" i="1"/>
  <c r="BK96" i="1"/>
  <c r="BJ95" i="1"/>
  <c r="AO99" i="1"/>
  <c r="F100" i="2"/>
  <c r="AP77" i="1"/>
  <c r="AB129" i="1"/>
  <c r="E130" i="2"/>
  <c r="AC130" i="1"/>
  <c r="BC100" i="1"/>
  <c r="AR78" i="1"/>
  <c r="AX87" i="1"/>
  <c r="AH125" i="1"/>
  <c r="AG133" i="1"/>
  <c r="BO72" i="1"/>
  <c r="H99" i="2"/>
  <c r="AZ89" i="1"/>
  <c r="AW80" i="1"/>
  <c r="BQ104" i="1"/>
  <c r="AF57" i="1"/>
  <c r="AQ77" i="1"/>
  <c r="AD130" i="1"/>
  <c r="BK91" i="1"/>
  <c r="AY88" i="1"/>
  <c r="AX81" i="1"/>
  <c r="AK73" i="1"/>
  <c r="AM84" i="1"/>
  <c r="BP99" i="1"/>
  <c r="BL97" i="1"/>
  <c r="AJ127" i="1"/>
  <c r="AL83" i="1"/>
  <c r="BM93" i="1"/>
  <c r="AP100" i="1"/>
  <c r="BQ101" i="1"/>
  <c r="AA111" i="1"/>
  <c r="F77" i="2"/>
  <c r="AI126" i="1"/>
  <c r="AJ72" i="1"/>
  <c r="BL92" i="1"/>
  <c r="BB99" i="1"/>
  <c r="G100" i="2"/>
  <c r="I100" i="2" s="1"/>
  <c r="AE54" i="1"/>
  <c r="AE131" i="1"/>
  <c r="S6" i="1" l="1"/>
  <c r="T7" i="1"/>
  <c r="T6" i="1" s="1"/>
  <c r="AL75" i="1"/>
  <c r="AL74" i="1" s="1"/>
  <c r="AF131" i="1"/>
  <c r="BL91" i="1"/>
  <c r="AP99" i="1"/>
  <c r="BN93" i="1"/>
  <c r="H94" i="2"/>
  <c r="I94" i="2" s="1"/>
  <c r="BL96" i="1"/>
  <c r="AX80" i="1"/>
  <c r="AG57" i="1"/>
  <c r="AB111" i="1"/>
  <c r="E129" i="2"/>
  <c r="F99" i="2"/>
  <c r="AK127" i="1"/>
  <c r="AK72" i="1"/>
  <c r="AY81" i="1"/>
  <c r="AH133" i="1"/>
  <c r="AC129" i="1"/>
  <c r="AZ88" i="1"/>
  <c r="AL73" i="1"/>
  <c r="AR77" i="1"/>
  <c r="AO85" i="1"/>
  <c r="F86" i="2"/>
  <c r="AI125" i="1"/>
  <c r="AJ126" i="1"/>
  <c r="BQ100" i="1"/>
  <c r="AE130" i="1"/>
  <c r="G99" i="2"/>
  <c r="AS78" i="1"/>
  <c r="BM92" i="1"/>
  <c r="BM97" i="1"/>
  <c r="AM83" i="1"/>
  <c r="AY87" i="1"/>
  <c r="AD129" i="1"/>
  <c r="AF54" i="1"/>
  <c r="BA89" i="1"/>
  <c r="BC99" i="1"/>
  <c r="BK95" i="1"/>
  <c r="AN84" i="1"/>
  <c r="U7" i="1" l="1"/>
  <c r="U6" i="1" s="1"/>
  <c r="I99" i="2"/>
  <c r="AM75" i="1"/>
  <c r="AM74" i="1" s="1"/>
  <c r="BN97" i="1"/>
  <c r="H98" i="2"/>
  <c r="I98" i="2" s="1"/>
  <c r="AJ125" i="1"/>
  <c r="AZ87" i="1"/>
  <c r="AI133" i="1"/>
  <c r="AZ81" i="1"/>
  <c r="AK126" i="1"/>
  <c r="AF130" i="1"/>
  <c r="AC111" i="1"/>
  <c r="AY80" i="1"/>
  <c r="AL127" i="1"/>
  <c r="BP93" i="1"/>
  <c r="BQ94" i="1"/>
  <c r="BQ99" i="1"/>
  <c r="AS77" i="1"/>
  <c r="AE129" i="1"/>
  <c r="AO84" i="1"/>
  <c r="F85" i="2"/>
  <c r="AL72" i="1"/>
  <c r="E111" i="2"/>
  <c r="AG54" i="1"/>
  <c r="AN83" i="1"/>
  <c r="BB89" i="1"/>
  <c r="G90" i="2"/>
  <c r="BM96" i="1"/>
  <c r="AP85" i="1"/>
  <c r="BA88" i="1"/>
  <c r="AD111" i="1"/>
  <c r="BM91" i="1"/>
  <c r="AT78" i="1"/>
  <c r="AQ85" i="1"/>
  <c r="AM73" i="1"/>
  <c r="AH57" i="1"/>
  <c r="BL95" i="1"/>
  <c r="BN92" i="1"/>
  <c r="H93" i="2"/>
  <c r="I93" i="2" s="1"/>
  <c r="AG131" i="1"/>
  <c r="V7" i="1" l="1"/>
  <c r="V6" i="1" s="1"/>
  <c r="AN75" i="1"/>
  <c r="AN74" i="1" s="1"/>
  <c r="AN73" i="1" s="1"/>
  <c r="BD89" i="1"/>
  <c r="BQ93" i="1"/>
  <c r="BP92" i="1"/>
  <c r="BA81" i="1"/>
  <c r="AJ133" i="1"/>
  <c r="BN96" i="1"/>
  <c r="H97" i="2"/>
  <c r="I97" i="2" s="1"/>
  <c r="AQ84" i="1"/>
  <c r="AP84" i="1"/>
  <c r="AK125" i="1"/>
  <c r="AH131" i="1"/>
  <c r="AM72" i="1"/>
  <c r="AU78" i="1"/>
  <c r="BA87" i="1"/>
  <c r="BC89" i="1"/>
  <c r="AO83" i="1"/>
  <c r="F84" i="2"/>
  <c r="AE111" i="1"/>
  <c r="AL126" i="1"/>
  <c r="BQ98" i="1"/>
  <c r="BP97" i="1"/>
  <c r="BN91" i="1"/>
  <c r="H92" i="2"/>
  <c r="I92" i="2" s="1"/>
  <c r="AH54" i="1"/>
  <c r="AI57" i="1"/>
  <c r="AG130" i="1"/>
  <c r="AR85" i="1"/>
  <c r="AT77" i="1"/>
  <c r="BM95" i="1"/>
  <c r="BB88" i="1"/>
  <c r="G89" i="2"/>
  <c r="AM127" i="1"/>
  <c r="AF129" i="1"/>
  <c r="AZ80" i="1"/>
  <c r="W7" i="1" l="1"/>
  <c r="W6" i="1" s="1"/>
  <c r="AP75" i="1"/>
  <c r="F76" i="2"/>
  <c r="AO75" i="1"/>
  <c r="AM126" i="1"/>
  <c r="BB87" i="1"/>
  <c r="G88" i="2"/>
  <c r="AJ57" i="1"/>
  <c r="AP83" i="1"/>
  <c r="BA80" i="1"/>
  <c r="AS85" i="1"/>
  <c r="AI54" i="1"/>
  <c r="AV78" i="1"/>
  <c r="BB81" i="1"/>
  <c r="G82" i="2"/>
  <c r="BQ92" i="1"/>
  <c r="BP91" i="1"/>
  <c r="BE89" i="1"/>
  <c r="AN72" i="1"/>
  <c r="AU77" i="1"/>
  <c r="AK133" i="1"/>
  <c r="AP74" i="1"/>
  <c r="AR84" i="1"/>
  <c r="BQ97" i="1"/>
  <c r="BP96" i="1"/>
  <c r="F83" i="2"/>
  <c r="BC88" i="1"/>
  <c r="AH130" i="1"/>
  <c r="AQ83" i="1"/>
  <c r="H91" i="2"/>
  <c r="I91" i="2" s="1"/>
  <c r="AF111" i="1"/>
  <c r="AN127" i="1"/>
  <c r="AG129" i="1"/>
  <c r="AL125" i="1"/>
  <c r="AI131" i="1"/>
  <c r="BN95" i="1"/>
  <c r="H96" i="2"/>
  <c r="I96" i="2" s="1"/>
  <c r="BD88" i="1"/>
  <c r="X7" i="1" l="1"/>
  <c r="X6" i="1" s="1"/>
  <c r="AO74" i="1"/>
  <c r="F75" i="2"/>
  <c r="AQ75" i="1"/>
  <c r="AQ74" i="1" s="1"/>
  <c r="AQ73" i="1" s="1"/>
  <c r="BD87" i="1"/>
  <c r="AS84" i="1"/>
  <c r="AM125" i="1"/>
  <c r="BQ96" i="1"/>
  <c r="BP95" i="1"/>
  <c r="AP73" i="1"/>
  <c r="BE88" i="1"/>
  <c r="BD81" i="1"/>
  <c r="H95" i="2"/>
  <c r="I95" i="2" s="1"/>
  <c r="AI130" i="1"/>
  <c r="AN126" i="1"/>
  <c r="BC87" i="1"/>
  <c r="BF89" i="1"/>
  <c r="BB80" i="1"/>
  <c r="G81" i="2"/>
  <c r="AK57" i="1"/>
  <c r="G87" i="2"/>
  <c r="BC81" i="1"/>
  <c r="AW78" i="1"/>
  <c r="BQ91" i="1"/>
  <c r="AT85" i="1"/>
  <c r="AJ131" i="1"/>
  <c r="AG111" i="1"/>
  <c r="AO127" i="1"/>
  <c r="F128" i="2"/>
  <c r="AH129" i="1"/>
  <c r="AR83" i="1"/>
  <c r="AL133" i="1"/>
  <c r="AV77" i="1"/>
  <c r="BA73" i="1"/>
  <c r="AJ54" i="1"/>
  <c r="Y7" i="1" l="1"/>
  <c r="Y6" i="1" s="1"/>
  <c r="AR75" i="1"/>
  <c r="AR74" i="1" s="1"/>
  <c r="G79" i="2"/>
  <c r="I79" i="2" s="1"/>
  <c r="F74" i="2"/>
  <c r="AO73" i="1"/>
  <c r="BC78" i="1"/>
  <c r="BQ79" i="1"/>
  <c r="AR73" i="1"/>
  <c r="AQ127" i="1"/>
  <c r="BC80" i="1"/>
  <c r="AK54" i="1"/>
  <c r="BB73" i="1"/>
  <c r="G80" i="2"/>
  <c r="BE87" i="1"/>
  <c r="BA72" i="1"/>
  <c r="AL57" i="1"/>
  <c r="AI129" i="1"/>
  <c r="BE81" i="1"/>
  <c r="BQ95" i="1"/>
  <c r="AP127" i="1"/>
  <c r="AJ130" i="1"/>
  <c r="AU85" i="1"/>
  <c r="AW77" i="1"/>
  <c r="AQ72" i="1"/>
  <c r="BG89" i="1"/>
  <c r="AS83" i="1"/>
  <c r="AK131" i="1"/>
  <c r="F132" i="2"/>
  <c r="I132" i="2" s="1"/>
  <c r="AM133" i="1"/>
  <c r="AX78" i="1"/>
  <c r="G78" i="2" s="1"/>
  <c r="I78" i="2" s="1"/>
  <c r="AL130" i="1"/>
  <c r="AH111" i="1"/>
  <c r="AO126" i="1"/>
  <c r="F127" i="2"/>
  <c r="AT84" i="1"/>
  <c r="BF88" i="1"/>
  <c r="AN125" i="1"/>
  <c r="BD80" i="1"/>
  <c r="AP72" i="1"/>
  <c r="Z7" i="1" l="1"/>
  <c r="Z6" i="1" s="1"/>
  <c r="AS75" i="1"/>
  <c r="AS74" i="1" s="1"/>
  <c r="AO72" i="1"/>
  <c r="F72" i="2" s="1"/>
  <c r="F73" i="2"/>
  <c r="BD73" i="1"/>
  <c r="AL129" i="1"/>
  <c r="AP131" i="1"/>
  <c r="BQ132" i="1"/>
  <c r="AR127" i="1"/>
  <c r="AX77" i="1"/>
  <c r="AJ129" i="1"/>
  <c r="BF81" i="1"/>
  <c r="BB72" i="1"/>
  <c r="AT83" i="1"/>
  <c r="AS73" i="1"/>
  <c r="AK130" i="1"/>
  <c r="F131" i="2"/>
  <c r="I131" i="2" s="1"/>
  <c r="BH89" i="1"/>
  <c r="AV85" i="1"/>
  <c r="AM57" i="1"/>
  <c r="BC77" i="1"/>
  <c r="BQ78" i="1"/>
  <c r="AM130" i="1"/>
  <c r="BE80" i="1"/>
  <c r="AN133" i="1"/>
  <c r="AL54" i="1"/>
  <c r="BF87" i="1"/>
  <c r="AO125" i="1"/>
  <c r="F126" i="2"/>
  <c r="BG88" i="1"/>
  <c r="AU84" i="1"/>
  <c r="AP126" i="1"/>
  <c r="AI111" i="1"/>
  <c r="AQ126" i="1"/>
  <c r="AR72" i="1"/>
  <c r="AA7" i="1" l="1"/>
  <c r="AA6" i="1" s="1"/>
  <c r="AT75" i="1"/>
  <c r="AT74" i="1" s="1"/>
  <c r="AT73" i="1" s="1"/>
  <c r="AP125" i="1"/>
  <c r="AN130" i="1"/>
  <c r="BF80" i="1"/>
  <c r="AR126" i="1"/>
  <c r="BD72" i="1"/>
  <c r="BG87" i="1"/>
  <c r="AW85" i="1"/>
  <c r="BE73" i="1"/>
  <c r="AV84" i="1"/>
  <c r="BQ131" i="1"/>
  <c r="AO133" i="1"/>
  <c r="F134" i="2"/>
  <c r="AS72" i="1"/>
  <c r="BG81" i="1"/>
  <c r="AU83" i="1"/>
  <c r="F125" i="2"/>
  <c r="AM129" i="1"/>
  <c r="BQ77" i="1"/>
  <c r="AN57" i="1"/>
  <c r="BH88" i="1"/>
  <c r="AL111" i="1"/>
  <c r="AQ125" i="1"/>
  <c r="AM54" i="1"/>
  <c r="BI89" i="1"/>
  <c r="AK129" i="1"/>
  <c r="AJ111" i="1"/>
  <c r="AS127" i="1"/>
  <c r="G77" i="2"/>
  <c r="I77" i="2" s="1"/>
  <c r="AB7" i="1" l="1"/>
  <c r="AU75" i="1"/>
  <c r="AU74" i="1" s="1"/>
  <c r="BI88" i="1"/>
  <c r="BF73" i="1"/>
  <c r="AO57" i="1"/>
  <c r="F58" i="2"/>
  <c r="AR125" i="1"/>
  <c r="AS126" i="1"/>
  <c r="AN54" i="1"/>
  <c r="BH81" i="1"/>
  <c r="AO130" i="1"/>
  <c r="F133" i="2"/>
  <c r="AX85" i="1"/>
  <c r="G86" i="2"/>
  <c r="I86" i="2" s="1"/>
  <c r="AU73" i="1"/>
  <c r="AP133" i="1"/>
  <c r="AK111" i="1"/>
  <c r="BJ89" i="1"/>
  <c r="BE72" i="1"/>
  <c r="BC85" i="1"/>
  <c r="BQ86" i="1"/>
  <c r="AM111" i="1"/>
  <c r="AT127" i="1"/>
  <c r="BH87" i="1"/>
  <c r="BG80" i="1"/>
  <c r="AQ133" i="1"/>
  <c r="AV83" i="1"/>
  <c r="AW84" i="1"/>
  <c r="AT72" i="1"/>
  <c r="AN129" i="1"/>
  <c r="AB6" i="1" l="1"/>
  <c r="E7" i="2"/>
  <c r="AC7" i="1"/>
  <c r="AC6" i="1" s="1"/>
  <c r="AV75" i="1"/>
  <c r="AV74" i="1" s="1"/>
  <c r="AP57" i="1"/>
  <c r="AW83" i="1"/>
  <c r="AR133" i="1"/>
  <c r="AU127" i="1"/>
  <c r="AX84" i="1"/>
  <c r="G84" i="2" s="1"/>
  <c r="I84" i="2" s="1"/>
  <c r="G85" i="2"/>
  <c r="I85" i="2" s="1"/>
  <c r="BF72" i="1"/>
  <c r="BG73" i="1"/>
  <c r="AT126" i="1"/>
  <c r="BJ88" i="1"/>
  <c r="AU72" i="1"/>
  <c r="AV73" i="1"/>
  <c r="AS125" i="1"/>
  <c r="AQ57" i="1"/>
  <c r="AP130" i="1"/>
  <c r="BH80" i="1"/>
  <c r="BI87" i="1"/>
  <c r="AO129" i="1"/>
  <c r="F129" i="2" s="1"/>
  <c r="F130" i="2"/>
  <c r="BI81" i="1"/>
  <c r="H82" i="2"/>
  <c r="I82" i="2" s="1"/>
  <c r="AO54" i="1"/>
  <c r="F57" i="2"/>
  <c r="AN111" i="1"/>
  <c r="AQ130" i="1"/>
  <c r="BC84" i="1"/>
  <c r="BQ85" i="1"/>
  <c r="BK89" i="1"/>
  <c r="E6" i="2" l="1"/>
  <c r="AD7" i="1"/>
  <c r="F8" i="2"/>
  <c r="AW75" i="1"/>
  <c r="AW74" i="1" s="1"/>
  <c r="BC83" i="1"/>
  <c r="BQ84" i="1"/>
  <c r="BH73" i="1"/>
  <c r="AU126" i="1"/>
  <c r="AR130" i="1"/>
  <c r="AQ129" i="1"/>
  <c r="AT125" i="1"/>
  <c r="BJ81" i="1"/>
  <c r="AO111" i="1"/>
  <c r="AP129" i="1"/>
  <c r="BJ87" i="1"/>
  <c r="AP54" i="1"/>
  <c r="BK88" i="1"/>
  <c r="AV72" i="1"/>
  <c r="AW73" i="1"/>
  <c r="AR57" i="1"/>
  <c r="BL89" i="1"/>
  <c r="F54" i="2"/>
  <c r="BI80" i="1"/>
  <c r="AQ54" i="1"/>
  <c r="BG72" i="1"/>
  <c r="AX83" i="1"/>
  <c r="AV127" i="1"/>
  <c r="AS133" i="1"/>
  <c r="AD6" i="1" l="1"/>
  <c r="AE7" i="1"/>
  <c r="AE6" i="1" s="1"/>
  <c r="AX75" i="1"/>
  <c r="AX74" i="1" s="1"/>
  <c r="AW127" i="1"/>
  <c r="BI73" i="1"/>
  <c r="BP81" i="1"/>
  <c r="BQ82" i="1"/>
  <c r="AX73" i="1"/>
  <c r="AP111" i="1"/>
  <c r="AV126" i="1"/>
  <c r="BQ83" i="1"/>
  <c r="AS57" i="1"/>
  <c r="F111" i="2"/>
  <c r="AQ111" i="1"/>
  <c r="AU125" i="1"/>
  <c r="BH72" i="1"/>
  <c r="AS130" i="1"/>
  <c r="BL88" i="1"/>
  <c r="BJ80" i="1"/>
  <c r="H80" i="2" s="1"/>
  <c r="I80" i="2" s="1"/>
  <c r="AT133" i="1"/>
  <c r="AW72" i="1"/>
  <c r="G83" i="2"/>
  <c r="I83" i="2" s="1"/>
  <c r="H81" i="2"/>
  <c r="I81" i="2" s="1"/>
  <c r="BM89" i="1"/>
  <c r="AR54" i="1"/>
  <c r="BK87" i="1"/>
  <c r="AR129" i="1"/>
  <c r="AF7" i="1" l="1"/>
  <c r="AY75" i="1"/>
  <c r="AY74" i="1" s="1"/>
  <c r="BC75" i="1"/>
  <c r="AR111" i="1"/>
  <c r="AT130" i="1"/>
  <c r="AT57" i="1"/>
  <c r="AY73" i="1"/>
  <c r="AX72" i="1"/>
  <c r="AX127" i="1"/>
  <c r="BQ76" i="1"/>
  <c r="AU133" i="1"/>
  <c r="BI72" i="1"/>
  <c r="AW126" i="1"/>
  <c r="BN89" i="1"/>
  <c r="H90" i="2"/>
  <c r="I90" i="2" s="1"/>
  <c r="BJ73" i="1"/>
  <c r="BK73" i="1"/>
  <c r="BM88" i="1"/>
  <c r="BL87" i="1"/>
  <c r="AV125" i="1"/>
  <c r="AS129" i="1"/>
  <c r="AS54" i="1"/>
  <c r="BQ81" i="1"/>
  <c r="BP80" i="1"/>
  <c r="AF6" i="1" l="1"/>
  <c r="AG7" i="1"/>
  <c r="AG6" i="1" s="1"/>
  <c r="AZ75" i="1"/>
  <c r="G76" i="2"/>
  <c r="I76" i="2" s="1"/>
  <c r="AU130" i="1"/>
  <c r="AY72" i="1"/>
  <c r="AS111" i="1"/>
  <c r="AV133" i="1"/>
  <c r="BQ80" i="1"/>
  <c r="BL73" i="1"/>
  <c r="BJ72" i="1"/>
  <c r="BP89" i="1"/>
  <c r="BQ90" i="1"/>
  <c r="AX126" i="1"/>
  <c r="AU57" i="1"/>
  <c r="AT129" i="1"/>
  <c r="BM87" i="1"/>
  <c r="AW125" i="1"/>
  <c r="BK72" i="1"/>
  <c r="BN88" i="1"/>
  <c r="H89" i="2"/>
  <c r="I89" i="2" s="1"/>
  <c r="BC74" i="1"/>
  <c r="BQ75" i="1"/>
  <c r="AY127" i="1"/>
  <c r="AT54" i="1"/>
  <c r="AH7" i="1" l="1"/>
  <c r="AH6" i="1" s="1"/>
  <c r="G75" i="2"/>
  <c r="I75" i="2" s="1"/>
  <c r="AZ74" i="1"/>
  <c r="BP88" i="1"/>
  <c r="BQ89" i="1"/>
  <c r="BN87" i="1"/>
  <c r="H88" i="2"/>
  <c r="I88" i="2" s="1"/>
  <c r="AU54" i="1"/>
  <c r="AW133" i="1"/>
  <c r="AV57" i="1"/>
  <c r="BL72" i="1"/>
  <c r="AZ127" i="1"/>
  <c r="AX125" i="1"/>
  <c r="AU129" i="1"/>
  <c r="AY126" i="1"/>
  <c r="BC73" i="1"/>
  <c r="BQ74" i="1"/>
  <c r="BM73" i="1"/>
  <c r="AT111" i="1"/>
  <c r="AV130" i="1"/>
  <c r="AI7" i="1" l="1"/>
  <c r="AI6" i="1" s="1"/>
  <c r="AZ73" i="1"/>
  <c r="G74" i="2"/>
  <c r="I74" i="2" s="1"/>
  <c r="AV129" i="1"/>
  <c r="BA127" i="1"/>
  <c r="AW130" i="1"/>
  <c r="BN73" i="1"/>
  <c r="H87" i="2"/>
  <c r="I87" i="2" s="1"/>
  <c r="BC72" i="1"/>
  <c r="AY125" i="1"/>
  <c r="AU111" i="1"/>
  <c r="AX133" i="1"/>
  <c r="BM72" i="1"/>
  <c r="AW57" i="1"/>
  <c r="BQ88" i="1"/>
  <c r="BP87" i="1"/>
  <c r="AZ126" i="1"/>
  <c r="AV54" i="1"/>
  <c r="AJ7" i="1" l="1"/>
  <c r="AJ6" i="1" s="1"/>
  <c r="AZ72" i="1"/>
  <c r="G72" i="2" s="1"/>
  <c r="G73" i="2"/>
  <c r="BN72" i="1"/>
  <c r="H73" i="2"/>
  <c r="I73" i="2" s="1"/>
  <c r="BB127" i="1"/>
  <c r="G128" i="2"/>
  <c r="BA126" i="1"/>
  <c r="AX57" i="1"/>
  <c r="AX130" i="1"/>
  <c r="BQ87" i="1"/>
  <c r="BP73" i="1"/>
  <c r="AY133" i="1"/>
  <c r="AV111" i="1"/>
  <c r="AZ125" i="1"/>
  <c r="AW54" i="1"/>
  <c r="AW129" i="1"/>
  <c r="AK7" i="1" l="1"/>
  <c r="AK6" i="1" s="1"/>
  <c r="H72" i="2"/>
  <c r="I72" i="2" s="1"/>
  <c r="AY57" i="1"/>
  <c r="BD127" i="1"/>
  <c r="BP72" i="1"/>
  <c r="BQ73" i="1"/>
  <c r="AX54" i="1"/>
  <c r="BC127" i="1"/>
  <c r="AY130" i="1"/>
  <c r="AX129" i="1"/>
  <c r="BA125" i="1"/>
  <c r="BB126" i="1"/>
  <c r="G127" i="2"/>
  <c r="AW111" i="1"/>
  <c r="AZ133" i="1"/>
  <c r="AL7" i="1" l="1"/>
  <c r="AL6" i="1" s="1"/>
  <c r="BB125" i="1"/>
  <c r="G126" i="2"/>
  <c r="AZ57" i="1"/>
  <c r="AY129" i="1"/>
  <c r="BA133" i="1"/>
  <c r="BC126" i="1"/>
  <c r="BE127" i="1"/>
  <c r="BQ72" i="1"/>
  <c r="AZ130" i="1"/>
  <c r="AX111" i="1"/>
  <c r="BD126" i="1"/>
  <c r="AY54" i="1"/>
  <c r="AM7" i="1" l="1"/>
  <c r="AM6" i="1" s="1"/>
  <c r="BC125" i="1"/>
  <c r="BB133" i="1"/>
  <c r="G134" i="2"/>
  <c r="I134" i="2" s="1"/>
  <c r="AZ129" i="1"/>
  <c r="BD125" i="1"/>
  <c r="BF127" i="1"/>
  <c r="G125" i="2"/>
  <c r="AZ54" i="1"/>
  <c r="BE126" i="1"/>
  <c r="BA130" i="1"/>
  <c r="AY111" i="1"/>
  <c r="BA57" i="1"/>
  <c r="G58" i="2"/>
  <c r="I58" i="2" s="1"/>
  <c r="AN7" i="1" l="1"/>
  <c r="AN6" i="1" s="1"/>
  <c r="BC57" i="1"/>
  <c r="BA129" i="1"/>
  <c r="BG127" i="1"/>
  <c r="BF126" i="1"/>
  <c r="BD111" i="1"/>
  <c r="AZ111" i="1"/>
  <c r="BE125" i="1"/>
  <c r="BQ134" i="1"/>
  <c r="BC133" i="1"/>
  <c r="BA54" i="1"/>
  <c r="G57" i="2"/>
  <c r="I57" i="2" s="1"/>
  <c r="BB130" i="1"/>
  <c r="G133" i="2"/>
  <c r="I133" i="2" s="1"/>
  <c r="AO7" i="1" l="1"/>
  <c r="BB129" i="1"/>
  <c r="G130" i="2"/>
  <c r="I130" i="2" s="1"/>
  <c r="G54" i="2"/>
  <c r="I54" i="2" s="1"/>
  <c r="BF125" i="1"/>
  <c r="BG126" i="1"/>
  <c r="BQ57" i="1"/>
  <c r="BC54" i="1"/>
  <c r="BH127" i="1"/>
  <c r="BQ133" i="1"/>
  <c r="BC130" i="1"/>
  <c r="BE111" i="1"/>
  <c r="BA111" i="1"/>
  <c r="AO6" i="1" l="1"/>
  <c r="F7" i="2"/>
  <c r="AP7" i="1"/>
  <c r="AP6" i="1" s="1"/>
  <c r="BC129" i="1"/>
  <c r="BQ130" i="1"/>
  <c r="BH126" i="1"/>
  <c r="BG125" i="1"/>
  <c r="BI127" i="1"/>
  <c r="BQ54" i="1"/>
  <c r="BF111" i="1"/>
  <c r="G129" i="2"/>
  <c r="I129" i="2" s="1"/>
  <c r="BB111" i="1"/>
  <c r="F6" i="2" l="1"/>
  <c r="G8" i="2"/>
  <c r="AQ7" i="1"/>
  <c r="BQ129" i="1"/>
  <c r="BC111" i="1"/>
  <c r="G111" i="2"/>
  <c r="BG111" i="1"/>
  <c r="BH125" i="1"/>
  <c r="BJ127" i="1"/>
  <c r="BI126" i="1"/>
  <c r="AQ6" i="1" l="1"/>
  <c r="AR7" i="1"/>
  <c r="AR6" i="1" s="1"/>
  <c r="BH111" i="1"/>
  <c r="BK127" i="1"/>
  <c r="BJ126" i="1"/>
  <c r="BI125" i="1"/>
  <c r="AS7" i="1" l="1"/>
  <c r="BJ125" i="1"/>
  <c r="BI111" i="1"/>
  <c r="BK126" i="1"/>
  <c r="BL127" i="1"/>
  <c r="AS6" i="1" l="1"/>
  <c r="AT7" i="1"/>
  <c r="AT6" i="1" s="1"/>
  <c r="BM127" i="1"/>
  <c r="BK125" i="1"/>
  <c r="BL126" i="1"/>
  <c r="BJ111" i="1"/>
  <c r="AU7" i="1" l="1"/>
  <c r="AU6" i="1" s="1"/>
  <c r="BL125" i="1"/>
  <c r="BK111" i="1"/>
  <c r="BM126" i="1"/>
  <c r="BN127" i="1"/>
  <c r="AV7" i="1" l="1"/>
  <c r="AV6" i="1" s="1"/>
  <c r="BO127" i="1"/>
  <c r="H128" i="2"/>
  <c r="I128" i="2" s="1"/>
  <c r="BN126" i="1"/>
  <c r="BM125" i="1"/>
  <c r="BL111" i="1"/>
  <c r="AW7" i="1" l="1"/>
  <c r="AW6" i="1" s="1"/>
  <c r="BQ128" i="1"/>
  <c r="BP127" i="1"/>
  <c r="BM111" i="1"/>
  <c r="BN125" i="1"/>
  <c r="BO126" i="1"/>
  <c r="H127" i="2"/>
  <c r="I127" i="2" s="1"/>
  <c r="AX7" i="1" l="1"/>
  <c r="AX6" i="1" s="1"/>
  <c r="BN111" i="1"/>
  <c r="BO125" i="1"/>
  <c r="H126" i="2"/>
  <c r="I126" i="2" s="1"/>
  <c r="BQ127" i="1"/>
  <c r="BP126" i="1"/>
  <c r="AY7" i="1" l="1"/>
  <c r="AY6" i="1" s="1"/>
  <c r="BO111" i="1"/>
  <c r="H125" i="2"/>
  <c r="I125" i="2" s="1"/>
  <c r="BQ126" i="1"/>
  <c r="BP125" i="1"/>
  <c r="AZ7" i="1" l="1"/>
  <c r="AZ6" i="1" s="1"/>
  <c r="H111" i="2"/>
  <c r="I111" i="2" s="1"/>
  <c r="BQ125" i="1"/>
  <c r="BP111" i="1"/>
  <c r="BA7" i="1" l="1"/>
  <c r="BA6" i="1" s="1"/>
  <c r="BQ111" i="1"/>
  <c r="BB7" i="1" l="1"/>
  <c r="BB6" i="1" l="1"/>
  <c r="G7" i="2"/>
  <c r="BC7" i="1"/>
  <c r="BC6" i="1" s="1"/>
  <c r="G6" i="2" l="1"/>
  <c r="H8" i="2"/>
  <c r="I8" i="2" s="1"/>
  <c r="BD7" i="1"/>
  <c r="BD6" i="1" l="1"/>
  <c r="BE7" i="1"/>
  <c r="BE6" i="1" s="1"/>
  <c r="BF7" i="1" l="1"/>
  <c r="BF6" i="1" l="1"/>
  <c r="BG7" i="1"/>
  <c r="BG6" i="1" s="1"/>
  <c r="BH7" i="1" l="1"/>
  <c r="BH6" i="1" s="1"/>
  <c r="BI7" i="1" l="1"/>
  <c r="BI6" i="1" s="1"/>
  <c r="BJ7" i="1" l="1"/>
  <c r="BQ50" i="1"/>
  <c r="BP46" i="1"/>
  <c r="BQ46" i="1" s="1"/>
  <c r="BQ44" i="1"/>
  <c r="BQ40" i="1"/>
  <c r="BQ39" i="1"/>
  <c r="BQ28" i="1"/>
  <c r="BQ16" i="1"/>
  <c r="BQ25" i="1"/>
  <c r="BQ26" i="1"/>
  <c r="BQ41" i="1"/>
  <c r="BQ27" i="1"/>
  <c r="BQ20" i="1"/>
  <c r="BP13" i="1"/>
  <c r="BP15" i="1"/>
  <c r="BQ15" i="1" s="1"/>
  <c r="BQ43" i="1"/>
  <c r="BQ45" i="1"/>
  <c r="BQ49" i="1"/>
  <c r="BQ35" i="1"/>
  <c r="BP38" i="1"/>
  <c r="BQ38" i="1" s="1"/>
  <c r="BQ34" i="1"/>
  <c r="BQ19" i="1"/>
  <c r="BP29" i="1"/>
  <c r="BQ29" i="1" s="1"/>
  <c r="BQ31" i="1"/>
  <c r="BQ47" i="1"/>
  <c r="BQ36" i="1"/>
  <c r="BP9" i="1"/>
  <c r="BQ42" i="1"/>
  <c r="BP21" i="1"/>
  <c r="BQ21" i="1" s="1"/>
  <c r="BQ32" i="1"/>
  <c r="BP50" i="1"/>
  <c r="BQ23" i="1"/>
  <c r="BP51" i="1"/>
  <c r="BQ51" i="1" s="1"/>
  <c r="BQ17" i="1"/>
  <c r="BQ37" i="1"/>
  <c r="BQ18" i="1"/>
  <c r="BQ24" i="1"/>
  <c r="BJ6" i="1" l="1"/>
  <c r="BK7" i="1"/>
  <c r="BK6" i="1" s="1"/>
  <c r="BQ13" i="1"/>
  <c r="BQ9" i="1"/>
  <c r="BQ14" i="1"/>
  <c r="BQ22" i="1"/>
  <c r="BQ30" i="1"/>
  <c r="BQ10" i="1"/>
  <c r="BP33" i="1"/>
  <c r="BQ33" i="1" s="1"/>
  <c r="BL7" i="1" l="1"/>
  <c r="BL6" i="1" s="1"/>
  <c r="BP12" i="1"/>
  <c r="BM7" i="1" l="1"/>
  <c r="BM6" i="1" s="1"/>
  <c r="BQ12" i="1"/>
  <c r="BN7" i="1" l="1"/>
  <c r="BN6" i="1" s="1"/>
  <c r="BO7" i="1" l="1"/>
  <c r="BO6" i="1" l="1"/>
  <c r="H7" i="2"/>
  <c r="I7" i="2" s="1"/>
  <c r="BP7" i="1"/>
  <c r="BQ8" i="1"/>
  <c r="H6" i="2" l="1"/>
  <c r="I6" i="2" s="1"/>
  <c r="BQ7" i="1"/>
  <c r="BP6" i="1"/>
  <c r="BQ6" i="1" l="1"/>
  <c r="D53" i="1"/>
  <c r="BG4" i="1"/>
  <c r="BG3" i="1" s="1"/>
  <c r="F53" i="1"/>
  <c r="F52" i="1" s="1"/>
  <c r="F11" i="1" s="1"/>
  <c r="F5" i="1" s="1"/>
  <c r="F4" i="1" s="1"/>
  <c r="F3" i="1" s="1"/>
  <c r="P53" i="1"/>
  <c r="P52" i="1" s="1"/>
  <c r="P11" i="1" s="1"/>
  <c r="P5" i="1" s="1"/>
  <c r="P4" i="1" s="1"/>
  <c r="P3" i="1" s="1"/>
  <c r="W53" i="1"/>
  <c r="W52" i="1" s="1"/>
  <c r="W11" i="1" s="1"/>
  <c r="W5" i="1" s="1"/>
  <c r="W4" i="1" s="1"/>
  <c r="W3" i="1" s="1"/>
  <c r="AL53" i="1"/>
  <c r="AL52" i="1" s="1"/>
  <c r="AL11" i="1"/>
  <c r="AL5" i="1" s="1"/>
  <c r="AL4" i="1" s="1"/>
  <c r="AL3" i="1" s="1"/>
  <c r="E53" i="1"/>
  <c r="E52" i="1" s="1"/>
  <c r="E11" i="1" s="1"/>
  <c r="E5" i="1" s="1"/>
  <c r="E4" i="1" s="1"/>
  <c r="E3" i="1" s="1"/>
  <c r="H53" i="1"/>
  <c r="H52" i="1"/>
  <c r="H11" i="1" s="1"/>
  <c r="H5" i="1" s="1"/>
  <c r="H4" i="1" s="1"/>
  <c r="H3" i="1" s="1"/>
  <c r="K53" i="1"/>
  <c r="K52" i="1" s="1"/>
  <c r="K11" i="1" s="1"/>
  <c r="K5" i="1" s="1"/>
  <c r="K4" i="1" s="1"/>
  <c r="K3" i="1" s="1"/>
  <c r="L53" i="1"/>
  <c r="L52" i="1" s="1"/>
  <c r="L11" i="1"/>
  <c r="L5" i="1" s="1"/>
  <c r="L4" i="1" s="1"/>
  <c r="L3" i="1" s="1"/>
  <c r="R53" i="1"/>
  <c r="R52" i="1" s="1"/>
  <c r="R11" i="1" s="1"/>
  <c r="R5" i="1" s="1"/>
  <c r="R4" i="1" s="1"/>
  <c r="R3" i="1" s="1"/>
  <c r="O53" i="1"/>
  <c r="O52" i="1" s="1"/>
  <c r="O11" i="1" s="1"/>
  <c r="O5" i="1" s="1"/>
  <c r="O4" i="1" s="1"/>
  <c r="O3" i="1" s="1"/>
  <c r="U53" i="1"/>
  <c r="U52" i="1" s="1"/>
  <c r="U11" i="1"/>
  <c r="U5" i="1" s="1"/>
  <c r="U4" i="1" s="1"/>
  <c r="U3" i="1" s="1"/>
  <c r="AC53" i="1"/>
  <c r="AC52" i="1" s="1"/>
  <c r="AC11" i="1" s="1"/>
  <c r="AC5" i="1" s="1"/>
  <c r="AC4" i="1" s="1"/>
  <c r="AC3" i="1" s="1"/>
  <c r="Q53" i="1"/>
  <c r="Q52" i="1" s="1"/>
  <c r="Q11" i="1" s="1"/>
  <c r="Q5" i="1" s="1"/>
  <c r="AH53" i="1"/>
  <c r="AH52" i="1" s="1"/>
  <c r="AH11" i="1" s="1"/>
  <c r="AH5" i="1" s="1"/>
  <c r="AH4" i="1" s="1"/>
  <c r="AH3" i="1" s="1"/>
  <c r="AJ53" i="1"/>
  <c r="AJ52" i="1" s="1"/>
  <c r="AJ11" i="1" s="1"/>
  <c r="AJ5" i="1" s="1"/>
  <c r="AJ4" i="1" s="1"/>
  <c r="AJ3" i="1" s="1"/>
  <c r="AD53" i="1"/>
  <c r="AD52" i="1" s="1"/>
  <c r="AU53" i="1"/>
  <c r="AU52" i="1" s="1"/>
  <c r="AU11" i="1" s="1"/>
  <c r="AU5" i="1" s="1"/>
  <c r="AU4" i="1" s="1"/>
  <c r="AU3" i="1" s="1"/>
  <c r="AW53" i="1"/>
  <c r="AW52" i="1"/>
  <c r="AW11" i="1" s="1"/>
  <c r="AW5" i="1" s="1"/>
  <c r="AW4" i="1" s="1"/>
  <c r="AW3" i="1" s="1"/>
  <c r="BC53" i="1"/>
  <c r="BC52" i="1"/>
  <c r="BC11" i="1" s="1"/>
  <c r="BC5" i="1" s="1"/>
  <c r="BC4" i="1" s="1"/>
  <c r="BC3" i="1" s="1"/>
  <c r="AQ53" i="1"/>
  <c r="AQ52" i="1"/>
  <c r="BG53" i="1"/>
  <c r="BG52" i="1" s="1"/>
  <c r="BG11" i="1" s="1"/>
  <c r="BG5" i="1" s="1"/>
  <c r="BK53" i="1"/>
  <c r="BK52" i="1" s="1"/>
  <c r="BK11" i="1" s="1"/>
  <c r="BK5" i="1" s="1"/>
  <c r="BK4" i="1" s="1"/>
  <c r="BK3" i="1" s="1"/>
  <c r="N53" i="1"/>
  <c r="N52" i="1"/>
  <c r="N11" i="1" s="1"/>
  <c r="N5" i="1" s="1"/>
  <c r="N4" i="1" s="1"/>
  <c r="N3" i="1" s="1"/>
  <c r="X53" i="1"/>
  <c r="X52" i="1" s="1"/>
  <c r="X11" i="1" s="1"/>
  <c r="X5" i="1"/>
  <c r="X4" i="1" s="1"/>
  <c r="X3" i="1" s="1"/>
  <c r="AE53" i="1"/>
  <c r="AE52" i="1"/>
  <c r="AE11" i="1" s="1"/>
  <c r="AE5" i="1" s="1"/>
  <c r="AE4" i="1" s="1"/>
  <c r="AE3" i="1" s="1"/>
  <c r="AG53" i="1"/>
  <c r="AG52" i="1" s="1"/>
  <c r="AG11" i="1" s="1"/>
  <c r="AG5" i="1" s="1"/>
  <c r="AG4" i="1"/>
  <c r="AG3" i="1" s="1"/>
  <c r="AF53" i="1"/>
  <c r="AF52" i="1" s="1"/>
  <c r="AF11" i="1"/>
  <c r="AF5" i="1" s="1"/>
  <c r="AF4" i="1" s="1"/>
  <c r="AF3" i="1" s="1"/>
  <c r="AN53" i="1"/>
  <c r="AN52" i="1" s="1"/>
  <c r="AN11" i="1" s="1"/>
  <c r="AN5" i="1" s="1"/>
  <c r="AN4" i="1" s="1"/>
  <c r="AN3" i="1" s="1"/>
  <c r="AY53" i="1"/>
  <c r="AY52" i="1" s="1"/>
  <c r="AY11" i="1" s="1"/>
  <c r="AY5" i="1" s="1"/>
  <c r="AY4" i="1" s="1"/>
  <c r="AY3" i="1" s="1"/>
  <c r="AX53" i="1"/>
  <c r="AX52" i="1"/>
  <c r="AX11" i="1" s="1"/>
  <c r="AX5" i="1" s="1"/>
  <c r="AX4" i="1" s="1"/>
  <c r="AX3" i="1"/>
  <c r="BM53" i="1"/>
  <c r="BM52" i="1" s="1"/>
  <c r="BM11" i="1" s="1"/>
  <c r="BM5" i="1" s="1"/>
  <c r="BM4" i="1" s="1"/>
  <c r="BM3" i="1" s="1"/>
  <c r="BD53" i="1"/>
  <c r="G53" i="1"/>
  <c r="G52" i="1" s="1"/>
  <c r="G11" i="1" s="1"/>
  <c r="G5" i="1" s="1"/>
  <c r="G4" i="1" s="1"/>
  <c r="G3" i="1" s="1"/>
  <c r="I53" i="1"/>
  <c r="I52" i="1" s="1"/>
  <c r="I11" i="1" s="1"/>
  <c r="I5" i="1" s="1"/>
  <c r="I4" i="1" s="1"/>
  <c r="I3" i="1" s="1"/>
  <c r="J53" i="1"/>
  <c r="J52" i="1" s="1"/>
  <c r="J11" i="1" s="1"/>
  <c r="J5" i="1" s="1"/>
  <c r="J4" i="1" s="1"/>
  <c r="J3" i="1" s="1"/>
  <c r="M53" i="1"/>
  <c r="M52" i="1" s="1"/>
  <c r="M11" i="1" s="1"/>
  <c r="M5" i="1" s="1"/>
  <c r="M4" i="1" s="1"/>
  <c r="M3" i="1" s="1"/>
  <c r="T53" i="1"/>
  <c r="T52" i="1" s="1"/>
  <c r="T11" i="1" s="1"/>
  <c r="T5" i="1" s="1"/>
  <c r="T4" i="1" s="1"/>
  <c r="T3" i="1" s="1"/>
  <c r="S53" i="1"/>
  <c r="S52" i="1" s="1"/>
  <c r="S11" i="1" s="1"/>
  <c r="V53" i="1"/>
  <c r="V52" i="1" s="1"/>
  <c r="V11" i="1" s="1"/>
  <c r="V5" i="1" s="1"/>
  <c r="V4" i="1" s="1"/>
  <c r="V3" i="1" s="1"/>
  <c r="Y53" i="1"/>
  <c r="Y52" i="1" s="1"/>
  <c r="Y11" i="1" s="1"/>
  <c r="Y5" i="1" s="1"/>
  <c r="Y4" i="1"/>
  <c r="Y3" i="1" s="1"/>
  <c r="Z53" i="1"/>
  <c r="Z52" i="1" s="1"/>
  <c r="Z11" i="1" s="1"/>
  <c r="Z5" i="1" s="1"/>
  <c r="Z4" i="1" s="1"/>
  <c r="Z3" i="1" s="1"/>
  <c r="AA53" i="1"/>
  <c r="AA52" i="1"/>
  <c r="AA11" i="1" s="1"/>
  <c r="AA5" i="1" s="1"/>
  <c r="AA4" i="1" s="1"/>
  <c r="AA3" i="1" s="1"/>
  <c r="AB53" i="1"/>
  <c r="AB52" i="1" s="1"/>
  <c r="AB11" i="1" s="1"/>
  <c r="AB5" i="1" s="1"/>
  <c r="AB4" i="1" s="1"/>
  <c r="AB3" i="1" s="1"/>
  <c r="AI53" i="1"/>
  <c r="AI52" i="1" s="1"/>
  <c r="AI11" i="1" s="1"/>
  <c r="AI5" i="1" s="1"/>
  <c r="AI4" i="1" s="1"/>
  <c r="AI3" i="1" s="1"/>
  <c r="AK53" i="1"/>
  <c r="AK52" i="1" s="1"/>
  <c r="AK11" i="1" s="1"/>
  <c r="AK5" i="1" s="1"/>
  <c r="AK4" i="1" s="1"/>
  <c r="AK3" i="1" s="1"/>
  <c r="AM53" i="1"/>
  <c r="AM52" i="1" s="1"/>
  <c r="AM11" i="1" s="1"/>
  <c r="AM5" i="1" s="1"/>
  <c r="AM4" i="1" s="1"/>
  <c r="AM3" i="1" s="1"/>
  <c r="AP53" i="1"/>
  <c r="AP52" i="1"/>
  <c r="AP11" i="1"/>
  <c r="AP5" i="1" s="1"/>
  <c r="AP4" i="1" s="1"/>
  <c r="AP3" i="1" s="1"/>
  <c r="AR53" i="1"/>
  <c r="AR52" i="1"/>
  <c r="AR11" i="1" s="1"/>
  <c r="AR5" i="1" s="1"/>
  <c r="AR4" i="1" s="1"/>
  <c r="AR3" i="1" s="1"/>
  <c r="AO53" i="1"/>
  <c r="AO52" i="1"/>
  <c r="AO11" i="1" s="1"/>
  <c r="AO5" i="1" s="1"/>
  <c r="AO4" i="1" s="1"/>
  <c r="AO3" i="1" s="1"/>
  <c r="AT53" i="1"/>
  <c r="AT52" i="1"/>
  <c r="AT11" i="1" s="1"/>
  <c r="AT5" i="1" s="1"/>
  <c r="AT4" i="1" s="1"/>
  <c r="AT3" i="1" s="1"/>
  <c r="AS53" i="1"/>
  <c r="AS52" i="1"/>
  <c r="AS11" i="1" s="1"/>
  <c r="AS5" i="1" s="1"/>
  <c r="AS4" i="1" s="1"/>
  <c r="AS3" i="1" s="1"/>
  <c r="AV53" i="1"/>
  <c r="AV52" i="1"/>
  <c r="AV11" i="1" s="1"/>
  <c r="AV5" i="1" s="1"/>
  <c r="AV4" i="1" s="1"/>
  <c r="AV3" i="1" s="1"/>
  <c r="AZ53" i="1"/>
  <c r="AZ52" i="1" s="1"/>
  <c r="AZ11" i="1" s="1"/>
  <c r="AZ5" i="1" s="1"/>
  <c r="AZ4" i="1" s="1"/>
  <c r="AZ3" i="1" s="1"/>
  <c r="BA53" i="1"/>
  <c r="BA52" i="1" s="1"/>
  <c r="BA11" i="1" s="1"/>
  <c r="BA5" i="1" s="1"/>
  <c r="BA4" i="1" s="1"/>
  <c r="BA3" i="1" s="1"/>
  <c r="BE53" i="1"/>
  <c r="BE52" i="1" s="1"/>
  <c r="BE11" i="1" s="1"/>
  <c r="BE5" i="1" s="1"/>
  <c r="BE4" i="1" s="1"/>
  <c r="BE3" i="1" s="1"/>
  <c r="BB53" i="1"/>
  <c r="BB52" i="1" s="1"/>
  <c r="BB11" i="1" s="1"/>
  <c r="BB5" i="1" s="1"/>
  <c r="BB4" i="1" s="1"/>
  <c r="BB3" i="1" s="1"/>
  <c r="BF53" i="1"/>
  <c r="BF52" i="1" s="1"/>
  <c r="BF11" i="1" s="1"/>
  <c r="BF5" i="1" s="1"/>
  <c r="BF4" i="1" s="1"/>
  <c r="BF3" i="1" s="1"/>
  <c r="BH53" i="1"/>
  <c r="BH52" i="1"/>
  <c r="BH11" i="1" s="1"/>
  <c r="BH5" i="1" s="1"/>
  <c r="BH4" i="1" s="1"/>
  <c r="BH3" i="1" s="1"/>
  <c r="BI53" i="1"/>
  <c r="BI52" i="1"/>
  <c r="BI11" i="1" s="1"/>
  <c r="BI5" i="1" s="1"/>
  <c r="BI4" i="1" s="1"/>
  <c r="BI3" i="1" s="1"/>
  <c r="BL53" i="1"/>
  <c r="BL52" i="1"/>
  <c r="BL11" i="1" s="1"/>
  <c r="BL5" i="1" s="1"/>
  <c r="BL4" i="1" s="1"/>
  <c r="BL3" i="1" s="1"/>
  <c r="BJ53" i="1"/>
  <c r="BJ52" i="1" s="1"/>
  <c r="BJ11" i="1" s="1"/>
  <c r="BJ5" i="1" s="1"/>
  <c r="BJ4" i="1" s="1"/>
  <c r="BJ3" i="1" s="1"/>
  <c r="BN53" i="1"/>
  <c r="BN52" i="1" s="1"/>
  <c r="BN11" i="1" s="1"/>
  <c r="BN5" i="1" s="1"/>
  <c r="BN4" i="1" s="1"/>
  <c r="BN3" i="1" s="1"/>
  <c r="BP53" i="1"/>
  <c r="BO53" i="1"/>
  <c r="BO52" i="1" s="1"/>
  <c r="BO11" i="1" s="1"/>
  <c r="BO5" i="1" s="1"/>
  <c r="BO4" i="1" s="1"/>
  <c r="BO3" i="1" s="1"/>
  <c r="H3" i="2" l="1"/>
  <c r="E3" i="2"/>
  <c r="BQ53" i="1"/>
  <c r="S5" i="1"/>
  <c r="S4" i="1" s="1"/>
  <c r="S3" i="1" s="1"/>
  <c r="E11" i="2"/>
  <c r="BD52" i="1"/>
  <c r="H53" i="2"/>
  <c r="AQ11" i="1"/>
  <c r="G52" i="2"/>
  <c r="F52" i="2"/>
  <c r="AD11" i="1"/>
  <c r="D52" i="1"/>
  <c r="D53" i="2"/>
  <c r="G53" i="2"/>
  <c r="E53" i="2"/>
  <c r="E52" i="2"/>
  <c r="E5" i="2"/>
  <c r="Q4" i="1"/>
  <c r="BP52" i="1"/>
  <c r="F53" i="2"/>
  <c r="I53" i="2" l="1"/>
  <c r="BP11" i="1"/>
  <c r="BQ52" i="1"/>
  <c r="AD5" i="1"/>
  <c r="F11" i="2"/>
  <c r="Q3" i="1"/>
  <c r="E4" i="2"/>
  <c r="H52" i="2"/>
  <c r="I52" i="2" s="1"/>
  <c r="BD11" i="1"/>
  <c r="D52" i="2"/>
  <c r="D11" i="1"/>
  <c r="AQ5" i="1"/>
  <c r="G11" i="2"/>
  <c r="H11" i="2" l="1"/>
  <c r="BD5" i="1"/>
  <c r="AD4" i="1"/>
  <c r="F5" i="2"/>
  <c r="AQ4" i="1"/>
  <c r="G5" i="2"/>
  <c r="D11" i="2"/>
  <c r="D5" i="1"/>
  <c r="BQ11" i="1"/>
  <c r="BP5" i="1"/>
  <c r="AD3" i="1" l="1"/>
  <c r="F3" i="2" s="1"/>
  <c r="F4" i="2"/>
  <c r="H5" i="2"/>
  <c r="BD4" i="1"/>
  <c r="D5" i="2"/>
  <c r="D4" i="1"/>
  <c r="BP4" i="1"/>
  <c r="BQ5" i="1"/>
  <c r="G4" i="2"/>
  <c r="AQ3" i="1"/>
  <c r="G3" i="2" s="1"/>
  <c r="I11" i="2"/>
  <c r="I3" i="2" l="1"/>
  <c r="I5" i="2"/>
  <c r="BD3" i="1"/>
  <c r="H4" i="2"/>
  <c r="BQ4" i="1"/>
  <c r="BP3" i="1"/>
  <c r="BQ3" i="1" s="1"/>
  <c r="D3" i="1"/>
  <c r="D4" i="2"/>
  <c r="I4" i="2" l="1"/>
  <c r="I135" i="2"/>
</calcChain>
</file>

<file path=xl/sharedStrings.xml><?xml version="1.0" encoding="utf-8"?>
<sst xmlns="http://schemas.openxmlformats.org/spreadsheetml/2006/main" count="812" uniqueCount="237">
  <si>
    <t>Plan Financiero Mensualizado</t>
  </si>
  <si>
    <t>TOTAL</t>
  </si>
  <si>
    <t>BID</t>
  </si>
  <si>
    <t>1.</t>
  </si>
  <si>
    <t>Programa de Modernización de los Pasos de Frontera Terrestres de Costa Rica - CR-L1066</t>
  </si>
  <si>
    <t>1.1</t>
  </si>
  <si>
    <t>Componente 1. Inversiones en infraestructura y equipamiento fronterizo</t>
  </si>
  <si>
    <t>1.1.1</t>
  </si>
  <si>
    <t>Producto 1: Paso de frontera Peñas Blancas con infraestructura rehabilitada</t>
  </si>
  <si>
    <t>1.1.1.1</t>
  </si>
  <si>
    <t>Reasentamiento  involuntario</t>
  </si>
  <si>
    <t>1.1.1.1.1</t>
  </si>
  <si>
    <t>Contratación de firma para obras de implementación del plan de reasentamiento - Peñas Blancas</t>
  </si>
  <si>
    <t>1.1.1.1.1.1</t>
  </si>
  <si>
    <t>Estimación de costos</t>
  </si>
  <si>
    <t>Consultoría para el desarrollo e implementación del programa de reinserción laboral</t>
  </si>
  <si>
    <t>1.1.1.2</t>
  </si>
  <si>
    <t>Plan maestro, diseño final y construcción de la obra</t>
  </si>
  <si>
    <t>1.1.2.2.1</t>
  </si>
  <si>
    <t>Contratación de firma para el diseño y la construcción de obras  - Peñas Blancas</t>
  </si>
  <si>
    <t>1.1.2.2.1.1</t>
  </si>
  <si>
    <t>1 -Elaboración de diseño ejecutivo de obra</t>
  </si>
  <si>
    <t>1.1.2.2.1.1.1</t>
  </si>
  <si>
    <t>1.1.2.2.1.2</t>
  </si>
  <si>
    <t>2 - Edificaciones</t>
  </si>
  <si>
    <t>1.1.2.2.1.2.1</t>
  </si>
  <si>
    <t>Edificio de pasajeros y/u oficinas</t>
  </si>
  <si>
    <t>1.1.2.2.1.2.2</t>
  </si>
  <si>
    <t>Edificio de carga</t>
  </si>
  <si>
    <t>1.1.2.2.1.2.3</t>
  </si>
  <si>
    <t>Edificio de zona previa</t>
  </si>
  <si>
    <t>1.1.2.2.1.2.4</t>
  </si>
  <si>
    <t>Viviendas</t>
  </si>
  <si>
    <t>1.1.2.2.1.2.5</t>
  </si>
  <si>
    <t>Otros</t>
  </si>
  <si>
    <t>1.1.2.2.1.3</t>
  </si>
  <si>
    <t>3 - Viales</t>
  </si>
  <si>
    <t>1.1.2.2.1.3.1</t>
  </si>
  <si>
    <t>Pavimento cargas</t>
  </si>
  <si>
    <t>1.1.2.2.1.3.2</t>
  </si>
  <si>
    <t>Pavimento ligeros y buses</t>
  </si>
  <si>
    <t>1.1.2.2.1.3.3</t>
  </si>
  <si>
    <t>Topes para vehículos de cargas</t>
  </si>
  <si>
    <t>1.1.2.2.1.3.4</t>
  </si>
  <si>
    <t>Señalización vertical, marcos información</t>
  </si>
  <si>
    <t>1.1.2.2.1.3.5</t>
  </si>
  <si>
    <t>Señalización horizontal (termoplástica)</t>
  </si>
  <si>
    <t>1.1.2.2.1.3.6</t>
  </si>
  <si>
    <t>Cordón y caño</t>
  </si>
  <si>
    <t>1.1.2.2.1.3.7</t>
  </si>
  <si>
    <t>Acera</t>
  </si>
  <si>
    <t>1.1.2.2.1.4</t>
  </si>
  <si>
    <t>4 - Otros</t>
  </si>
  <si>
    <t>1.1.2.2.1.4.1</t>
  </si>
  <si>
    <t>Rampa minusválidos</t>
  </si>
  <si>
    <t>1.1.2.2.1.4.2</t>
  </si>
  <si>
    <t>Cerca - malla ciclón</t>
  </si>
  <si>
    <t>1.1.2.2.1.4.3</t>
  </si>
  <si>
    <t>Zonas verdes - enzacatado</t>
  </si>
  <si>
    <t>1.1.2.2.1.5</t>
  </si>
  <si>
    <t>5 - Demoliciones y movimientos de tierra</t>
  </si>
  <si>
    <t>1.1.2.2.1.5.1</t>
  </si>
  <si>
    <t>Demoliciones (edificaciones)</t>
  </si>
  <si>
    <t>1.1.2.2.1.5.2</t>
  </si>
  <si>
    <t>Demoliciones (pavimentos)</t>
  </si>
  <si>
    <t>1.1.2.2.1.5.3</t>
  </si>
  <si>
    <t>Movimiento de tierras (vaciado de material inadecuado)</t>
  </si>
  <si>
    <t>1.1.2.2.1.5.4</t>
  </si>
  <si>
    <t>Terraplentes (Rellenos de ajuste)</t>
  </si>
  <si>
    <t>1.1.2.2.1.6</t>
  </si>
  <si>
    <t>6 - Instalaciones</t>
  </si>
  <si>
    <t>1.1.2.2.1.6.1</t>
  </si>
  <si>
    <t>Planta de tratamiento y sistemas de drenaje</t>
  </si>
  <si>
    <t>1.1.2.2.1.6.2</t>
  </si>
  <si>
    <t>Sistema pluvial, pavimentos y edificaciones</t>
  </si>
  <si>
    <t>1.1.2.2.1.6.3</t>
  </si>
  <si>
    <t>Sistema de abastecimiento de agua potable</t>
  </si>
  <si>
    <t>1.1.2.2.1.6.4</t>
  </si>
  <si>
    <t>Conectividad eléctrica</t>
  </si>
  <si>
    <t>1.1.2.2.1.6.5</t>
  </si>
  <si>
    <t>Torres de iluminación</t>
  </si>
  <si>
    <t>1.1.2.2.1.6.6</t>
  </si>
  <si>
    <t>Sistema contra incendio</t>
  </si>
  <si>
    <t>1.1.2.2.1.6.7</t>
  </si>
  <si>
    <t xml:space="preserve">Instalación de fibra óptica para conexiones a internet e intranet </t>
  </si>
  <si>
    <t>1.1.2.2.1.7</t>
  </si>
  <si>
    <t>7 - Gastos generales</t>
  </si>
  <si>
    <t>1.1.2.2.1.7.1</t>
  </si>
  <si>
    <t>1.1.2.2.1.8</t>
  </si>
  <si>
    <t>8 - Viales Anexo 1</t>
  </si>
  <si>
    <t>1.1.2.2.1.8.1</t>
  </si>
  <si>
    <t>Rotonda de buses</t>
  </si>
  <si>
    <t>1.1.2.2.1.8.2</t>
  </si>
  <si>
    <t>2 Rotondas de acceso</t>
  </si>
  <si>
    <t>1.1.2.2.1.8.3</t>
  </si>
  <si>
    <t>Gastos generales</t>
  </si>
  <si>
    <t>1.1.1.2.2</t>
  </si>
  <si>
    <t>Contratación de Especialista en Gestión Socio Ambiental</t>
  </si>
  <si>
    <t>1.1.1.2.2.1</t>
  </si>
  <si>
    <t>1.1.2.3</t>
  </si>
  <si>
    <t>Supervisión de diseños, obras y equipamiento</t>
  </si>
  <si>
    <t>1.1.2.3.1</t>
  </si>
  <si>
    <t>Consultoría para la supervisión del diseño, la obra y equipamiento  - Peñas Blancas</t>
  </si>
  <si>
    <t>1.1.2.3.1.1</t>
  </si>
  <si>
    <t>1.1.2.3.2</t>
  </si>
  <si>
    <t>Contratación de Ingeniera/o para Gerencia de Obra</t>
  </si>
  <si>
    <t>1.1.2.3.2.1</t>
  </si>
  <si>
    <t>Gerente de Obras (Ingeniero)</t>
  </si>
  <si>
    <t>Imprevistos</t>
  </si>
  <si>
    <t>1.1.4</t>
  </si>
  <si>
    <t>Producto 2: Paso de frontera Peñas Blancas equipado</t>
  </si>
  <si>
    <t>1.1.4.1</t>
  </si>
  <si>
    <t>Equipamiento del paso de frontera Peñas Blancas</t>
  </si>
  <si>
    <t>1.1.2.2.1.9</t>
  </si>
  <si>
    <t>Provisión de equipamiento para el paso de frontera Peñas Blancas</t>
  </si>
  <si>
    <t>1.1.2.2.1.9.1</t>
  </si>
  <si>
    <t>Estaciones de gestión</t>
  </si>
  <si>
    <t>1.1.2.2.1.9.2</t>
  </si>
  <si>
    <t>Escáner</t>
  </si>
  <si>
    <t>1.1.2.2.1.9.3</t>
  </si>
  <si>
    <t>Balanzas</t>
  </si>
  <si>
    <t>1.1.4.1.2</t>
  </si>
  <si>
    <t>1.1.4.1.2.1</t>
  </si>
  <si>
    <t>1.1.4.1.3</t>
  </si>
  <si>
    <t>Consultoría para la supervisión del equipamiento - Peñas Blancas</t>
  </si>
  <si>
    <t>1.1.4.1.3.1</t>
  </si>
  <si>
    <t>1.1.5</t>
  </si>
  <si>
    <t>Producto 3: Otros pasos de frontera con infraestructura construida</t>
  </si>
  <si>
    <t>1.1.6</t>
  </si>
  <si>
    <t>Producto 4: Otros pasos de frontera equipados</t>
  </si>
  <si>
    <t>1.2</t>
  </si>
  <si>
    <t>Componente 2.  Procesos de control eficaces y eficientes ajustados al esquema regional del PM-GCF*</t>
  </si>
  <si>
    <t>1.2.1</t>
  </si>
  <si>
    <t xml:space="preserve">Subcomponente 2.1: Modernización del Sistema Aduanero de Información </t>
  </si>
  <si>
    <t>1.2.1.1</t>
  </si>
  <si>
    <t>Producto 5:  Proyectos de reformas normativas que afectan a los procesos aduaneros, desarrollados en las fronteras</t>
  </si>
  <si>
    <t>1.2.1.1.1</t>
  </si>
  <si>
    <t>Contratación de Consultorías para elaboración del borrador</t>
  </si>
  <si>
    <t>1.2.1.1.1.1</t>
  </si>
  <si>
    <t>1.2.1.2</t>
  </si>
  <si>
    <t>Producto 6: Reingeniería de procesos y sistemas de control aduaneros implementados (TICA)</t>
  </si>
  <si>
    <t>1.2.1.2.1</t>
  </si>
  <si>
    <t>Contratación de firma para desarrollo e implantación de reingeniería de procesos y sistemas de control aduanero (TICA)</t>
  </si>
  <si>
    <t>1.2.1.2.1.1</t>
  </si>
  <si>
    <t>Estimación de costo</t>
  </si>
  <si>
    <t>1.2.1.3</t>
  </si>
  <si>
    <t>Producto 7: Sistema de Gestión del Riesgo coordinado e implantado en todas las instituciones de control fronterizo, implementado</t>
  </si>
  <si>
    <t>1.2.1.3.1</t>
  </si>
  <si>
    <t>Contratación de firma para desarrollo del modelo conceptual, diseño y desarrollo del software, provisión de hardware e implementación</t>
  </si>
  <si>
    <t>1.2.1.3.1.1</t>
  </si>
  <si>
    <t>1.2.1.4</t>
  </si>
  <si>
    <t>Producto 8: Micro y medianas empresas capacitadas para aspirar a obtener la certificación como Operador Económico Autorizado (OEA)</t>
  </si>
  <si>
    <t>1.2.1.4.1</t>
  </si>
  <si>
    <t>Fortalecimiento del Programa OEA</t>
  </si>
  <si>
    <t>1.2.1.4.1.1</t>
  </si>
  <si>
    <t xml:space="preserve">Gastos logísticos para la promoción del Programa OEA </t>
  </si>
  <si>
    <t>1.2.1.4.1.1.1</t>
  </si>
  <si>
    <t>1.2.1.5</t>
  </si>
  <si>
    <t xml:space="preserve">Producto 9:  Operadores privados, capacitados en el manejo de los nuevos sistemas y procesos de gestión y fiscalización (TICA y VUCE) </t>
  </si>
  <si>
    <t>1.2.1.5.1</t>
  </si>
  <si>
    <t>Capacitación al personal operativo de las instituciones en el manejo de los nuevos sistemas y procesos</t>
  </si>
  <si>
    <t>1.2.1.5.1.1</t>
  </si>
  <si>
    <t xml:space="preserve">Costos logísticos para viajes </t>
  </si>
  <si>
    <t>1.2.1.5.1.1.1</t>
  </si>
  <si>
    <t>1.2.1.6</t>
  </si>
  <si>
    <t>Producto 10: Funcionarios capacitados en el manejo de los nuevos sistemas y procesos (TICA - VUCE) incluyendo riesgo y fiscalización</t>
  </si>
  <si>
    <t>1.2.1.6.1</t>
  </si>
  <si>
    <t>1.2.1.6.1.1</t>
  </si>
  <si>
    <t>1.2.1.6.1.1.1</t>
  </si>
  <si>
    <t>1.2.2</t>
  </si>
  <si>
    <t>Subcomponente 2.2: Expansión  e Integración con Sistemas Institucionales</t>
  </si>
  <si>
    <t>1.2.2.1</t>
  </si>
  <si>
    <t xml:space="preserve">Producto 11: Ventanilla Única de Comercio Exterior (VUCE) expandida, integra los sistemas de registros entre 16 instituciones con el SIVUCE v2  </t>
  </si>
  <si>
    <t>1.2.2.1.1</t>
  </si>
  <si>
    <t xml:space="preserve">Contratación de firma para el desarrollo e implementación de la expansión del SIVUCE v2, incluye software base (para ambientes de prueba y produción) y migración de datos </t>
  </si>
  <si>
    <t>1.2.2.1.1.1</t>
  </si>
  <si>
    <t xml:space="preserve">Estimación de costos </t>
  </si>
  <si>
    <t>1.2.3</t>
  </si>
  <si>
    <t>Subcomponente 2.3: Sistema de gestión de puestos fronterizos</t>
  </si>
  <si>
    <t>1.2.3.1</t>
  </si>
  <si>
    <t>Producto 12:  Sistemas de Control de Gestión (SCG) desarrollado e implementado en cada paso de frontera</t>
  </si>
  <si>
    <t>1.2.3.1.1</t>
  </si>
  <si>
    <t xml:space="preserve"> Desarrollo conceptual y programación de aplicaciones para los cuatro pasos fronterizos</t>
  </si>
  <si>
    <t>1.2.3.1.1.1</t>
  </si>
  <si>
    <t>Contratación de firma para el desarrollo de los Sistema de Control de Gestión (SCG) en los cuatro Pasos de Frontera</t>
  </si>
  <si>
    <t>1.2.3.1.1.1.1</t>
  </si>
  <si>
    <t>1.2.3.1.2</t>
  </si>
  <si>
    <t>Implantación del Sistema de Gestión en cada Paso de Frontera</t>
  </si>
  <si>
    <t>Contratación de firma para desarrollo e implementación del SG en el Paso de Frontera - Las Tablillas</t>
  </si>
  <si>
    <t>1.2.3.1.1.2.1</t>
  </si>
  <si>
    <t>Contratación de firma para desarrollo e implementación del SG en el Paso de Frontera - Peñas Blancas</t>
  </si>
  <si>
    <t>Contratación de firma para desarrollo e implementación del SG en el Paso de Frontera - Paso Canoas</t>
  </si>
  <si>
    <t>1.3</t>
  </si>
  <si>
    <t>Gestión y Administración del Programa</t>
  </si>
  <si>
    <t>1.3.1</t>
  </si>
  <si>
    <t>Fideicomiso y Ente de Gestión del Programa</t>
  </si>
  <si>
    <t>1.3.1.1.1.2</t>
  </si>
  <si>
    <t>1.3.1.1.2.2</t>
  </si>
  <si>
    <t>Unidad Ejecutora del Programa</t>
  </si>
  <si>
    <t>1.3.1.1.1.2.11</t>
  </si>
  <si>
    <t>Gastos de Gestión y Administración Financiera</t>
  </si>
  <si>
    <t>1.3.1.1.2</t>
  </si>
  <si>
    <t>CAS/ Unidad Coordinadora del Programa</t>
  </si>
  <si>
    <t>1.3.1.1.2.1</t>
  </si>
  <si>
    <t>Gerente de Proyecto</t>
  </si>
  <si>
    <t xml:space="preserve">Especialista Técnico </t>
  </si>
  <si>
    <t>1.3.1.1.2.3</t>
  </si>
  <si>
    <t>Especialista Fiduciario</t>
  </si>
  <si>
    <t>1.3.2</t>
  </si>
  <si>
    <t>Monitoreo y Evaluación</t>
  </si>
  <si>
    <t>1.3.2.1</t>
  </si>
  <si>
    <t>Evaluaciones de medio término y final del proyecto</t>
  </si>
  <si>
    <t>1.3.2.1.1</t>
  </si>
  <si>
    <t>Consultoría para la Evaluación de Medio Término del Proyecto</t>
  </si>
  <si>
    <t>1.3.2.1.1.1</t>
  </si>
  <si>
    <t>1.3.2.1.2</t>
  </si>
  <si>
    <t>Consultoría para la Evaluación Final del Proyecto</t>
  </si>
  <si>
    <t>1.3.2.1.2.1</t>
  </si>
  <si>
    <t>1.3.3</t>
  </si>
  <si>
    <t>Auditoría Financiera</t>
  </si>
  <si>
    <t>1.3.3.1</t>
  </si>
  <si>
    <t>Auditoría Externa del Programa</t>
  </si>
  <si>
    <t>1.3.3.1.1</t>
  </si>
  <si>
    <t>Contratación de una firma auditora independiente para toda la vida del programa</t>
  </si>
  <si>
    <t>1.3.3.1.1.1</t>
  </si>
  <si>
    <t>1.3.4</t>
  </si>
  <si>
    <t>Gestión Socioambiental</t>
  </si>
  <si>
    <t>1.3.4.1</t>
  </si>
  <si>
    <t>Estudios ambientales para los pasos de frontera</t>
  </si>
  <si>
    <t>1.3.4.1.1</t>
  </si>
  <si>
    <t xml:space="preserve">Contratación de consultoría para estudios de viabilidad ambiental </t>
  </si>
  <si>
    <t>1.3.4.1.1.1</t>
  </si>
  <si>
    <t>1.3.4.1.2</t>
  </si>
  <si>
    <t>Actividades de consulta y divulgación</t>
  </si>
  <si>
    <t>1.3.4.1.2.1</t>
  </si>
  <si>
    <t>Contingencias</t>
  </si>
  <si>
    <t>Programa de Integración Fronteriza de Costa Rica - CR-L1066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</si>
</sst>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_);_(* \(#,##0\);_(* &quot;-&quot;??_);_(@_)"/>
    <numFmt numFmtId="165" formatCode="_ [$€]\ * #,##0.00_ ;_ [$€]\ * \-#,##0.00_ ;_ [$€]\ * &quot;-&quot;??_ ;_ @_ "/>
    <numFmt numFmtId="166" formatCode="#,#00"/>
    <numFmt numFmtId="167" formatCode="_(&quot;B/.&quot;\ * #,##0.00_);_(&quot;B/.&quot;\ * \(#,##0.00\);_(&quot;B/.&quot;\ * &quot;-&quot;??_);_(@_)"/>
    <numFmt numFmtId="168" formatCode="\$#,#00"/>
    <numFmt numFmtId="169" formatCode="\$#,"/>
    <numFmt numFmtId="170" formatCode="#.##000"/>
    <numFmt numFmtId="171" formatCode="#.##0,"/>
    <numFmt numFmtId="172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Verdana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7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4" fillId="30" borderId="10" applyNumberFormat="0" applyAlignment="0" applyProtection="0"/>
    <xf numFmtId="0" fontId="15" fillId="31" borderId="11" applyNumberFormat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protection locked="0"/>
    </xf>
    <xf numFmtId="0" fontId="13" fillId="0" borderId="0">
      <protection locked="0"/>
    </xf>
    <xf numFmtId="0" fontId="18" fillId="0" borderId="0">
      <protection locked="0"/>
    </xf>
    <xf numFmtId="0" fontId="13" fillId="0" borderId="0">
      <protection locked="0"/>
    </xf>
    <xf numFmtId="0" fontId="17" fillId="0" borderId="0">
      <protection locked="0"/>
    </xf>
    <xf numFmtId="0" fontId="13" fillId="0" borderId="0">
      <protection locked="0"/>
    </xf>
    <xf numFmtId="0" fontId="17" fillId="0" borderId="0">
      <protection locked="0"/>
    </xf>
    <xf numFmtId="0" fontId="13" fillId="0" borderId="0">
      <protection locked="0"/>
    </xf>
    <xf numFmtId="166" fontId="13" fillId="0" borderId="0">
      <protection locked="0"/>
    </xf>
    <xf numFmtId="0" fontId="19" fillId="14" borderId="0" applyNumberFormat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23" fillId="17" borderId="10" applyNumberFormat="0" applyAlignment="0" applyProtection="0"/>
    <xf numFmtId="0" fontId="24" fillId="0" borderId="15" applyNumberFormat="0" applyFill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3" fillId="0" borderId="0">
      <protection locked="0"/>
    </xf>
    <xf numFmtId="169" fontId="13" fillId="0" borderId="0">
      <protection locked="0"/>
    </xf>
    <xf numFmtId="0" fontId="2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33" borderId="16" applyNumberFormat="0" applyFont="0" applyAlignment="0" applyProtection="0"/>
    <xf numFmtId="0" fontId="26" fillId="30" borderId="17" applyNumberForma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13" fillId="0" borderId="0">
      <protection locked="0"/>
    </xf>
    <xf numFmtId="171" fontId="13" fillId="0" borderId="0">
      <protection locked="0"/>
    </xf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3" fillId="2" borderId="3" xfId="2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/>
    <xf numFmtId="17" fontId="3" fillId="2" borderId="3" xfId="2" applyNumberFormat="1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right" vertical="center" wrapText="1"/>
    </xf>
    <xf numFmtId="0" fontId="6" fillId="3" borderId="3" xfId="2" applyFont="1" applyFill="1" applyBorder="1" applyAlignment="1">
      <alignment horizontal="left" vertical="center" wrapText="1"/>
    </xf>
    <xf numFmtId="164" fontId="6" fillId="3" borderId="3" xfId="1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/>
    <xf numFmtId="3" fontId="8" fillId="4" borderId="6" xfId="3" applyNumberFormat="1" applyFont="1" applyFill="1" applyBorder="1" applyAlignment="1">
      <alignment horizontal="right" vertical="center" wrapText="1"/>
    </xf>
    <xf numFmtId="3" fontId="8" fillId="4" borderId="6" xfId="3" applyNumberFormat="1" applyFont="1" applyFill="1" applyBorder="1" applyAlignment="1">
      <alignment horizontal="left" vertical="top" wrapText="1"/>
    </xf>
    <xf numFmtId="164" fontId="8" fillId="4" borderId="6" xfId="1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/>
    <xf numFmtId="0" fontId="9" fillId="0" borderId="0" xfId="0" applyFont="1"/>
    <xf numFmtId="0" fontId="8" fillId="5" borderId="6" xfId="3" applyFont="1" applyFill="1" applyBorder="1" applyAlignment="1">
      <alignment horizontal="right" vertical="center" wrapText="1"/>
    </xf>
    <xf numFmtId="0" fontId="8" fillId="5" borderId="6" xfId="3" applyFont="1" applyFill="1" applyBorder="1" applyAlignment="1">
      <alignment horizontal="left" vertical="top" wrapText="1"/>
    </xf>
    <xf numFmtId="164" fontId="8" fillId="5" borderId="6" xfId="1" applyNumberFormat="1" applyFont="1" applyFill="1" applyBorder="1" applyAlignment="1">
      <alignment horizontal="right" vertical="center" wrapText="1"/>
    </xf>
    <xf numFmtId="164" fontId="8" fillId="5" borderId="6" xfId="3" applyNumberFormat="1" applyFont="1" applyFill="1" applyBorder="1" applyAlignment="1">
      <alignment horizontal="right" vertical="center" wrapText="1"/>
    </xf>
    <xf numFmtId="164" fontId="9" fillId="6" borderId="6" xfId="1" applyNumberFormat="1" applyFont="1" applyFill="1" applyBorder="1" applyAlignment="1">
      <alignment horizontal="right" vertical="center" wrapText="1"/>
    </xf>
    <xf numFmtId="164" fontId="9" fillId="6" borderId="6" xfId="1" applyNumberFormat="1" applyFont="1" applyFill="1" applyBorder="1" applyAlignment="1">
      <alignment horizontal="left" vertical="top" wrapText="1"/>
    </xf>
    <xf numFmtId="164" fontId="9" fillId="7" borderId="6" xfId="1" applyNumberFormat="1" applyFont="1" applyFill="1" applyBorder="1" applyAlignment="1">
      <alignment horizontal="right" vertical="center" wrapText="1"/>
    </xf>
    <xf numFmtId="164" fontId="9" fillId="7" borderId="6" xfId="1" applyNumberFormat="1" applyFont="1" applyFill="1" applyBorder="1" applyAlignment="1">
      <alignment horizontal="left" vertical="top" wrapText="1"/>
    </xf>
    <xf numFmtId="164" fontId="9" fillId="8" borderId="6" xfId="1" applyNumberFormat="1" applyFont="1" applyFill="1" applyBorder="1" applyAlignment="1">
      <alignment horizontal="right" vertical="center" wrapText="1"/>
    </xf>
    <xf numFmtId="164" fontId="9" fillId="0" borderId="6" xfId="1" applyNumberFormat="1" applyFont="1" applyFill="1" applyBorder="1" applyAlignment="1">
      <alignment horizontal="left" vertical="top" wrapText="1"/>
    </xf>
    <xf numFmtId="164" fontId="9" fillId="0" borderId="6" xfId="1" applyNumberFormat="1" applyFont="1" applyFill="1" applyBorder="1" applyAlignment="1">
      <alignment horizontal="right" vertical="center" wrapText="1"/>
    </xf>
    <xf numFmtId="164" fontId="9" fillId="0" borderId="0" xfId="1" applyNumberFormat="1" applyFont="1" applyAlignment="1">
      <alignment horizontal="right"/>
    </xf>
    <xf numFmtId="164" fontId="9" fillId="9" borderId="6" xfId="1" applyNumberFormat="1" applyFont="1" applyFill="1" applyBorder="1" applyAlignment="1">
      <alignment horizontal="right" vertical="center" wrapText="1"/>
    </xf>
    <xf numFmtId="164" fontId="9" fillId="9" borderId="6" xfId="1" applyNumberFormat="1" applyFont="1" applyFill="1" applyBorder="1" applyAlignment="1">
      <alignment horizontal="left" vertical="top" wrapText="1"/>
    </xf>
    <xf numFmtId="164" fontId="9" fillId="0" borderId="7" xfId="1" applyNumberFormat="1" applyFont="1" applyFill="1" applyBorder="1" applyAlignment="1">
      <alignment horizontal="right" vertical="center" wrapText="1"/>
    </xf>
    <xf numFmtId="164" fontId="9" fillId="0" borderId="8" xfId="1" applyNumberFormat="1" applyFont="1" applyFill="1" applyBorder="1" applyAlignment="1">
      <alignment horizontal="right" vertical="center" wrapText="1"/>
    </xf>
    <xf numFmtId="164" fontId="9" fillId="10" borderId="8" xfId="1" applyNumberFormat="1" applyFont="1" applyFill="1" applyBorder="1" applyAlignment="1">
      <alignment horizontal="right" vertical="center" wrapText="1"/>
    </xf>
    <xf numFmtId="164" fontId="9" fillId="10" borderId="8" xfId="1" applyNumberFormat="1" applyFont="1" applyFill="1" applyBorder="1" applyAlignment="1">
      <alignment horizontal="left" vertical="top" wrapText="1"/>
    </xf>
    <xf numFmtId="164" fontId="9" fillId="0" borderId="0" xfId="0" applyNumberFormat="1" applyFont="1"/>
    <xf numFmtId="164" fontId="9" fillId="0" borderId="0" xfId="1" applyNumberFormat="1" applyFont="1"/>
    <xf numFmtId="164" fontId="8" fillId="4" borderId="6" xfId="1" applyNumberFormat="1" applyFont="1" applyFill="1" applyBorder="1" applyAlignment="1">
      <alignment horizontal="right" vertical="center" wrapText="1"/>
    </xf>
    <xf numFmtId="3" fontId="8" fillId="11" borderId="6" xfId="3" applyNumberFormat="1" applyFont="1" applyFill="1" applyBorder="1" applyAlignment="1">
      <alignment horizontal="right" vertical="center" wrapText="1"/>
    </xf>
    <xf numFmtId="3" fontId="8" fillId="11" borderId="6" xfId="3" applyNumberFormat="1" applyFont="1" applyFill="1" applyBorder="1" applyAlignment="1">
      <alignment horizontal="left" vertical="top" wrapText="1"/>
    </xf>
    <xf numFmtId="164" fontId="8" fillId="11" borderId="6" xfId="1" applyNumberFormat="1" applyFont="1" applyFill="1" applyBorder="1" applyAlignment="1">
      <alignment horizontal="right" vertical="center" wrapText="1"/>
    </xf>
    <xf numFmtId="164" fontId="8" fillId="11" borderId="6" xfId="1" applyNumberFormat="1" applyFont="1" applyFill="1" applyBorder="1" applyAlignment="1">
      <alignment horizontal="right" vertical="top" wrapText="1"/>
    </xf>
    <xf numFmtId="164" fontId="9" fillId="7" borderId="7" xfId="1" applyNumberFormat="1" applyFont="1" applyFill="1" applyBorder="1" applyAlignment="1">
      <alignment horizontal="right" vertical="center" wrapText="1"/>
    </xf>
    <xf numFmtId="164" fontId="9" fillId="7" borderId="7" xfId="1" applyNumberFormat="1" applyFont="1" applyFill="1" applyBorder="1" applyAlignment="1">
      <alignment horizontal="left" vertical="top" wrapText="1"/>
    </xf>
    <xf numFmtId="164" fontId="9" fillId="0" borderId="7" xfId="1" applyNumberFormat="1" applyFont="1" applyFill="1" applyBorder="1" applyAlignment="1">
      <alignment horizontal="left" vertical="top" wrapText="1"/>
    </xf>
    <xf numFmtId="164" fontId="9" fillId="6" borderId="6" xfId="1" applyNumberFormat="1" applyFont="1" applyFill="1" applyBorder="1" applyAlignment="1">
      <alignment vertical="top" wrapText="1"/>
    </xf>
    <xf numFmtId="0" fontId="8" fillId="5" borderId="9" xfId="3" applyFont="1" applyFill="1" applyBorder="1" applyAlignment="1">
      <alignment horizontal="right" vertical="center" wrapText="1"/>
    </xf>
    <xf numFmtId="0" fontId="8" fillId="5" borderId="9" xfId="3" applyFont="1" applyFill="1" applyBorder="1" applyAlignment="1">
      <alignment horizontal="left" vertical="top" wrapText="1"/>
    </xf>
    <xf numFmtId="164" fontId="8" fillId="5" borderId="9" xfId="1" applyNumberFormat="1" applyFont="1" applyFill="1" applyBorder="1" applyAlignment="1">
      <alignment horizontal="right" vertical="center" wrapText="1"/>
    </xf>
    <xf numFmtId="164" fontId="8" fillId="5" borderId="9" xfId="3" applyNumberFormat="1" applyFont="1" applyFill="1" applyBorder="1" applyAlignment="1">
      <alignment horizontal="right" vertical="center" wrapText="1"/>
    </xf>
    <xf numFmtId="164" fontId="9" fillId="11" borderId="7" xfId="1" applyNumberFormat="1" applyFont="1" applyFill="1" applyBorder="1" applyAlignment="1">
      <alignment horizontal="right" vertical="center" wrapText="1"/>
    </xf>
    <xf numFmtId="164" fontId="9" fillId="11" borderId="7" xfId="1" applyNumberFormat="1" applyFont="1" applyFill="1" applyBorder="1" applyAlignment="1">
      <alignment horizontal="left" vertical="top" wrapText="1"/>
    </xf>
    <xf numFmtId="0" fontId="9" fillId="0" borderId="0" xfId="0" applyFont="1" applyFill="1" applyBorder="1"/>
    <xf numFmtId="164" fontId="5" fillId="0" borderId="0" xfId="1" applyNumberFormat="1" applyFont="1" applyAlignment="1">
      <alignment horizontal="right"/>
    </xf>
    <xf numFmtId="172" fontId="8" fillId="5" borderId="6" xfId="128" applyNumberFormat="1" applyFont="1" applyFill="1" applyBorder="1" applyAlignment="1">
      <alignment horizontal="right" vertical="center" wrapText="1"/>
    </xf>
    <xf numFmtId="10" fontId="8" fillId="5" borderId="6" xfId="128" applyNumberFormat="1" applyFont="1" applyFill="1" applyBorder="1" applyAlignment="1">
      <alignment horizontal="right" vertical="center" wrapText="1"/>
    </xf>
    <xf numFmtId="43" fontId="9" fillId="0" borderId="0" xfId="0" applyNumberFormat="1" applyFont="1"/>
    <xf numFmtId="10" fontId="9" fillId="0" borderId="0" xfId="128" applyNumberFormat="1" applyFont="1"/>
    <xf numFmtId="9" fontId="8" fillId="5" borderId="6" xfId="3" applyNumberFormat="1" applyFont="1" applyFill="1" applyBorder="1" applyAlignment="1">
      <alignment horizontal="right" vertical="center" wrapText="1"/>
    </xf>
    <xf numFmtId="164" fontId="9" fillId="34" borderId="6" xfId="1" applyNumberFormat="1" applyFont="1" applyFill="1" applyBorder="1" applyAlignment="1">
      <alignment horizontal="right" vertical="center" wrapText="1"/>
    </xf>
    <xf numFmtId="164" fontId="9" fillId="34" borderId="8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10" fontId="6" fillId="3" borderId="3" xfId="128" applyNumberFormat="1" applyFont="1" applyFill="1" applyBorder="1" applyAlignment="1">
      <alignment horizontal="right" vertical="center" wrapText="1"/>
    </xf>
    <xf numFmtId="10" fontId="8" fillId="4" borderId="6" xfId="128" applyNumberFormat="1" applyFont="1" applyFill="1" applyBorder="1" applyAlignment="1">
      <alignment horizontal="right" vertical="top" wrapText="1"/>
    </xf>
    <xf numFmtId="10" fontId="9" fillId="6" borderId="6" xfId="128" applyNumberFormat="1" applyFont="1" applyFill="1" applyBorder="1" applyAlignment="1">
      <alignment horizontal="right" vertical="center" wrapText="1"/>
    </xf>
    <xf numFmtId="10" fontId="9" fillId="7" borderId="6" xfId="128" applyNumberFormat="1" applyFont="1" applyFill="1" applyBorder="1" applyAlignment="1">
      <alignment horizontal="right" vertical="center" wrapText="1"/>
    </xf>
    <xf numFmtId="10" fontId="9" fillId="8" borderId="6" xfId="128" applyNumberFormat="1" applyFont="1" applyFill="1" applyBorder="1" applyAlignment="1">
      <alignment horizontal="right" vertical="center" wrapText="1"/>
    </xf>
    <xf numFmtId="10" fontId="9" fillId="9" borderId="6" xfId="128" applyNumberFormat="1" applyFont="1" applyFill="1" applyBorder="1" applyAlignment="1">
      <alignment horizontal="right" vertical="center" wrapText="1"/>
    </xf>
    <xf numFmtId="10" fontId="9" fillId="0" borderId="6" xfId="128" applyNumberFormat="1" applyFont="1" applyFill="1" applyBorder="1" applyAlignment="1">
      <alignment horizontal="right" vertical="center" wrapText="1"/>
    </xf>
    <xf numFmtId="10" fontId="9" fillId="10" borderId="8" xfId="128" applyNumberFormat="1" applyFont="1" applyFill="1" applyBorder="1" applyAlignment="1">
      <alignment horizontal="right" vertical="center" wrapText="1"/>
    </xf>
    <xf numFmtId="10" fontId="8" fillId="4" borderId="6" xfId="128" applyNumberFormat="1" applyFont="1" applyFill="1" applyBorder="1" applyAlignment="1">
      <alignment horizontal="right" vertical="center" wrapText="1"/>
    </xf>
    <xf numFmtId="10" fontId="8" fillId="11" borderId="6" xfId="128" applyNumberFormat="1" applyFont="1" applyFill="1" applyBorder="1" applyAlignment="1">
      <alignment horizontal="right" vertical="center" wrapText="1"/>
    </xf>
    <xf numFmtId="10" fontId="9" fillId="7" borderId="7" xfId="128" applyNumberFormat="1" applyFont="1" applyFill="1" applyBorder="1" applyAlignment="1">
      <alignment horizontal="right" vertical="center" wrapText="1"/>
    </xf>
    <xf numFmtId="10" fontId="9" fillId="0" borderId="7" xfId="128" applyNumberFormat="1" applyFont="1" applyFill="1" applyBorder="1" applyAlignment="1">
      <alignment horizontal="right" vertical="center" wrapText="1"/>
    </xf>
    <xf numFmtId="10" fontId="8" fillId="5" borderId="9" xfId="128" applyNumberFormat="1" applyFont="1" applyFill="1" applyBorder="1" applyAlignment="1">
      <alignment horizontal="right" vertical="center" wrapText="1"/>
    </xf>
    <xf numFmtId="10" fontId="9" fillId="11" borderId="7" xfId="128" applyNumberFormat="1" applyFont="1" applyFill="1" applyBorder="1" applyAlignment="1">
      <alignment horizontal="right" vertical="center" wrapText="1"/>
    </xf>
    <xf numFmtId="10" fontId="9" fillId="0" borderId="8" xfId="128" applyNumberFormat="1" applyFont="1" applyFill="1" applyBorder="1" applyAlignment="1">
      <alignment horizontal="right" vertical="center" wrapText="1"/>
    </xf>
    <xf numFmtId="164" fontId="9" fillId="35" borderId="6" xfId="1" applyNumberFormat="1" applyFont="1" applyFill="1" applyBorder="1" applyAlignment="1">
      <alignment horizontal="right" vertical="center" wrapText="1"/>
    </xf>
    <xf numFmtId="43" fontId="8" fillId="5" borderId="9" xfId="1" applyNumberFormat="1" applyFont="1" applyFill="1" applyBorder="1" applyAlignment="1">
      <alignment horizontal="righ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</cellXfs>
  <cellStyles count="129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becera 1" xfId="41"/>
    <cellStyle name="Cabecera 2" xfId="42"/>
    <cellStyle name="Calculation 2" xfId="43"/>
    <cellStyle name="Check Cell 2" xfId="44"/>
    <cellStyle name="Comma" xfId="1" builtinId="3"/>
    <cellStyle name="Euro" xfId="45"/>
    <cellStyle name="Explanatory Text 2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echa" xfId="54"/>
    <cellStyle name="Fijo" xfId="55"/>
    <cellStyle name="Good 2" xfId="56"/>
    <cellStyle name="Heading 1 2" xfId="57"/>
    <cellStyle name="Heading 2 2" xfId="58"/>
    <cellStyle name="Heading 3 2" xfId="59"/>
    <cellStyle name="Heading 4 2" xfId="60"/>
    <cellStyle name="Heading1" xfId="61"/>
    <cellStyle name="Heading2" xfId="62"/>
    <cellStyle name="Input 2" xfId="63"/>
    <cellStyle name="Linked Cell 2" xfId="64"/>
    <cellStyle name="Millares 2" xfId="65"/>
    <cellStyle name="Millares 3" xfId="66"/>
    <cellStyle name="Millares 3 2" xfId="67"/>
    <cellStyle name="Millares 4" xfId="68"/>
    <cellStyle name="Millares 4 2" xfId="69"/>
    <cellStyle name="Millares 5" xfId="70"/>
    <cellStyle name="Millares 5 2" xfId="71"/>
    <cellStyle name="Millares 5 2 2" xfId="72"/>
    <cellStyle name="Millares 5 3" xfId="73"/>
    <cellStyle name="Millares 6" xfId="74"/>
    <cellStyle name="Millares 7" xfId="75"/>
    <cellStyle name="Millares 8" xfId="76"/>
    <cellStyle name="Moneda 2" xfId="77"/>
    <cellStyle name="Moneda 2 2" xfId="78"/>
    <cellStyle name="Moneda 3" xfId="79"/>
    <cellStyle name="Moneda 3 2" xfId="80"/>
    <cellStyle name="Moneda 4" xfId="81"/>
    <cellStyle name="Moneda 4 2" xfId="82"/>
    <cellStyle name="Monetario" xfId="83"/>
    <cellStyle name="Monetario0" xfId="84"/>
    <cellStyle name="Neutral 2" xfId="85"/>
    <cellStyle name="Normal" xfId="0" builtinId="0"/>
    <cellStyle name="Normal 10" xfId="86"/>
    <cellStyle name="Normal 11" xfId="87"/>
    <cellStyle name="Normal 11 2" xfId="88"/>
    <cellStyle name="Normal 12" xfId="89"/>
    <cellStyle name="Normal 13" xfId="90"/>
    <cellStyle name="Normal 14" xfId="91"/>
    <cellStyle name="Normal 15" xfId="92"/>
    <cellStyle name="Normal 16" xfId="93"/>
    <cellStyle name="Normal 16 2" xfId="94"/>
    <cellStyle name="Normal 2" xfId="95"/>
    <cellStyle name="Normal 2 2" xfId="96"/>
    <cellStyle name="Normal 2 3" xfId="97"/>
    <cellStyle name="Normal 2_POA 18 meses" xfId="98"/>
    <cellStyle name="Normal 3" xfId="99"/>
    <cellStyle name="Normal 3 2" xfId="100"/>
    <cellStyle name="Normal 4" xfId="101"/>
    <cellStyle name="Normal 5" xfId="102"/>
    <cellStyle name="Normal 6" xfId="103"/>
    <cellStyle name="Normal 7" xfId="3"/>
    <cellStyle name="Normal 8" xfId="104"/>
    <cellStyle name="Normal 9" xfId="105"/>
    <cellStyle name="Normal_PEP" xfId="2"/>
    <cellStyle name="Note 2" xfId="106"/>
    <cellStyle name="Output 2" xfId="107"/>
    <cellStyle name="Percent" xfId="128" builtinId="5"/>
    <cellStyle name="Porcentaje 2" xfId="108"/>
    <cellStyle name="Porcentaje 3" xfId="109"/>
    <cellStyle name="Porcentaje 4" xfId="110"/>
    <cellStyle name="Porcentual 2" xfId="111"/>
    <cellStyle name="Porcentual 2 2" xfId="112"/>
    <cellStyle name="Porcentual 2 3" xfId="113"/>
    <cellStyle name="Porcentual 2 3 2" xfId="114"/>
    <cellStyle name="Porcentual 2 4" xfId="115"/>
    <cellStyle name="Porcentual 3" xfId="116"/>
    <cellStyle name="Porcentual 4" xfId="117"/>
    <cellStyle name="Porcentual 5" xfId="118"/>
    <cellStyle name="Porcentual 6" xfId="119"/>
    <cellStyle name="Porcentual 6 2" xfId="120"/>
    <cellStyle name="Porcentual 7" xfId="121"/>
    <cellStyle name="Porcentual 7 2" xfId="122"/>
    <cellStyle name="Punto" xfId="123"/>
    <cellStyle name="Punto0" xfId="124"/>
    <cellStyle name="Title 2" xfId="125"/>
    <cellStyle name="Total 2" xfId="126"/>
    <cellStyle name="Warning Text 2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K244"/>
  <sheetViews>
    <sheetView tabSelected="1" zoomScaleNormal="100" workbookViewId="0">
      <pane xSplit="3" ySplit="2" topLeftCell="BP3" activePane="bottomRight" state="frozen"/>
      <selection pane="topRight" activeCell="D1" sqref="D1"/>
      <selection pane="bottomLeft" activeCell="A3" sqref="A3"/>
      <selection pane="bottomRight" activeCell="B4" sqref="B4"/>
    </sheetView>
  </sheetViews>
  <sheetFormatPr defaultColWidth="11.42578125" defaultRowHeight="12.75" outlineLevelRow="1" x14ac:dyDescent="0.2"/>
  <cols>
    <col min="1" max="1" width="11.85546875" style="3" customWidth="1"/>
    <col min="2" max="2" width="50.7109375" style="3" customWidth="1"/>
    <col min="3" max="3" width="14.42578125" style="50" customWidth="1"/>
    <col min="4" max="69" width="13.28515625" style="50" customWidth="1"/>
    <col min="70" max="70" width="13.28515625" style="50" hidden="1" customWidth="1"/>
    <col min="71" max="71" width="14.28515625" style="2" bestFit="1" customWidth="1"/>
    <col min="72" max="72" width="14.42578125" style="2" bestFit="1" customWidth="1"/>
    <col min="73" max="73" width="11.42578125" style="3"/>
    <col min="74" max="74" width="12.85546875" style="3" bestFit="1" customWidth="1"/>
    <col min="75" max="16384" width="11.42578125" style="3"/>
  </cols>
  <sheetData>
    <row r="1" spans="1:72" ht="25.5" customHeight="1" x14ac:dyDescent="0.2">
      <c r="A1" s="76" t="s">
        <v>0</v>
      </c>
      <c r="B1" s="77"/>
      <c r="C1" s="1" t="s">
        <v>1</v>
      </c>
      <c r="D1" s="1">
        <v>1</v>
      </c>
      <c r="E1" s="1">
        <f>+D1+1</f>
        <v>2</v>
      </c>
      <c r="F1" s="1">
        <f t="shared" ref="F1:BB1" si="0">+E1+1</f>
        <v>3</v>
      </c>
      <c r="G1" s="1">
        <f t="shared" si="0"/>
        <v>4</v>
      </c>
      <c r="H1" s="1">
        <f t="shared" si="0"/>
        <v>5</v>
      </c>
      <c r="I1" s="1">
        <f t="shared" si="0"/>
        <v>6</v>
      </c>
      <c r="J1" s="1">
        <f t="shared" si="0"/>
        <v>7</v>
      </c>
      <c r="K1" s="1">
        <f t="shared" si="0"/>
        <v>8</v>
      </c>
      <c r="L1" s="1">
        <f t="shared" si="0"/>
        <v>9</v>
      </c>
      <c r="M1" s="1">
        <f t="shared" si="0"/>
        <v>10</v>
      </c>
      <c r="N1" s="1">
        <f t="shared" si="0"/>
        <v>11</v>
      </c>
      <c r="O1" s="1">
        <f t="shared" si="0"/>
        <v>12</v>
      </c>
      <c r="P1" s="1"/>
      <c r="Q1" s="1">
        <f>+O1+1</f>
        <v>13</v>
      </c>
      <c r="R1" s="1">
        <f t="shared" si="0"/>
        <v>14</v>
      </c>
      <c r="S1" s="1">
        <f t="shared" si="0"/>
        <v>15</v>
      </c>
      <c r="T1" s="1">
        <f t="shared" si="0"/>
        <v>16</v>
      </c>
      <c r="U1" s="1">
        <f t="shared" si="0"/>
        <v>17</v>
      </c>
      <c r="V1" s="1">
        <f t="shared" si="0"/>
        <v>18</v>
      </c>
      <c r="W1" s="1">
        <f t="shared" si="0"/>
        <v>19</v>
      </c>
      <c r="X1" s="1">
        <f t="shared" si="0"/>
        <v>20</v>
      </c>
      <c r="Y1" s="1">
        <f t="shared" si="0"/>
        <v>21</v>
      </c>
      <c r="Z1" s="1">
        <f t="shared" si="0"/>
        <v>22</v>
      </c>
      <c r="AA1" s="1">
        <f t="shared" si="0"/>
        <v>23</v>
      </c>
      <c r="AB1" s="1">
        <f t="shared" si="0"/>
        <v>24</v>
      </c>
      <c r="AC1" s="1"/>
      <c r="AD1" s="1">
        <f>+AB1+1</f>
        <v>25</v>
      </c>
      <c r="AE1" s="1">
        <f t="shared" si="0"/>
        <v>26</v>
      </c>
      <c r="AF1" s="1">
        <f t="shared" si="0"/>
        <v>27</v>
      </c>
      <c r="AG1" s="1">
        <f t="shared" si="0"/>
        <v>28</v>
      </c>
      <c r="AH1" s="1">
        <f t="shared" si="0"/>
        <v>29</v>
      </c>
      <c r="AI1" s="1">
        <f t="shared" si="0"/>
        <v>30</v>
      </c>
      <c r="AJ1" s="1">
        <f t="shared" si="0"/>
        <v>31</v>
      </c>
      <c r="AK1" s="1">
        <f t="shared" si="0"/>
        <v>32</v>
      </c>
      <c r="AL1" s="1">
        <f t="shared" si="0"/>
        <v>33</v>
      </c>
      <c r="AM1" s="1">
        <f t="shared" si="0"/>
        <v>34</v>
      </c>
      <c r="AN1" s="1">
        <f t="shared" si="0"/>
        <v>35</v>
      </c>
      <c r="AO1" s="1">
        <f t="shared" si="0"/>
        <v>36</v>
      </c>
      <c r="AP1" s="1"/>
      <c r="AQ1" s="1">
        <f>+AO1+1</f>
        <v>37</v>
      </c>
      <c r="AR1" s="1">
        <f t="shared" si="0"/>
        <v>38</v>
      </c>
      <c r="AS1" s="1">
        <f t="shared" si="0"/>
        <v>39</v>
      </c>
      <c r="AT1" s="1">
        <f t="shared" si="0"/>
        <v>40</v>
      </c>
      <c r="AU1" s="1">
        <f t="shared" si="0"/>
        <v>41</v>
      </c>
      <c r="AV1" s="1">
        <f t="shared" si="0"/>
        <v>42</v>
      </c>
      <c r="AW1" s="1">
        <f t="shared" si="0"/>
        <v>43</v>
      </c>
      <c r="AX1" s="1">
        <f t="shared" si="0"/>
        <v>44</v>
      </c>
      <c r="AY1" s="1">
        <f t="shared" si="0"/>
        <v>45</v>
      </c>
      <c r="AZ1" s="1">
        <f t="shared" si="0"/>
        <v>46</v>
      </c>
      <c r="BA1" s="1">
        <f t="shared" si="0"/>
        <v>47</v>
      </c>
      <c r="BB1" s="1">
        <f t="shared" si="0"/>
        <v>48</v>
      </c>
      <c r="BC1" s="1"/>
      <c r="BD1" s="1">
        <f>+BB1+1</f>
        <v>49</v>
      </c>
      <c r="BE1" s="1">
        <f t="shared" ref="BE1:BO1" si="1">+BD1+1</f>
        <v>50</v>
      </c>
      <c r="BF1" s="1">
        <f t="shared" si="1"/>
        <v>51</v>
      </c>
      <c r="BG1" s="1">
        <f t="shared" si="1"/>
        <v>52</v>
      </c>
      <c r="BH1" s="1">
        <f t="shared" si="1"/>
        <v>53</v>
      </c>
      <c r="BI1" s="1">
        <f t="shared" si="1"/>
        <v>54</v>
      </c>
      <c r="BJ1" s="1">
        <f t="shared" si="1"/>
        <v>55</v>
      </c>
      <c r="BK1" s="1">
        <f t="shared" si="1"/>
        <v>56</v>
      </c>
      <c r="BL1" s="1">
        <f t="shared" si="1"/>
        <v>57</v>
      </c>
      <c r="BM1" s="1">
        <f t="shared" si="1"/>
        <v>58</v>
      </c>
      <c r="BN1" s="1">
        <f t="shared" si="1"/>
        <v>59</v>
      </c>
      <c r="BO1" s="1">
        <f t="shared" si="1"/>
        <v>60</v>
      </c>
      <c r="BP1" s="1"/>
      <c r="BQ1" s="1" t="s">
        <v>1</v>
      </c>
      <c r="BR1" s="1" t="s">
        <v>1</v>
      </c>
    </row>
    <row r="2" spans="1:72" ht="14.25" customHeight="1" x14ac:dyDescent="0.2">
      <c r="A2" s="78"/>
      <c r="B2" s="79"/>
      <c r="C2" s="4" t="s">
        <v>2</v>
      </c>
      <c r="D2" s="4">
        <v>42370</v>
      </c>
      <c r="E2" s="4">
        <v>42401</v>
      </c>
      <c r="F2" s="4">
        <v>42430</v>
      </c>
      <c r="G2" s="4">
        <v>42461</v>
      </c>
      <c r="H2" s="4">
        <v>42491</v>
      </c>
      <c r="I2" s="4">
        <v>42522</v>
      </c>
      <c r="J2" s="4">
        <v>42552</v>
      </c>
      <c r="K2" s="4">
        <v>42583</v>
      </c>
      <c r="L2" s="4">
        <v>42614</v>
      </c>
      <c r="M2" s="4">
        <v>42644</v>
      </c>
      <c r="N2" s="4">
        <v>42675</v>
      </c>
      <c r="O2" s="4">
        <v>42705</v>
      </c>
      <c r="P2" s="1">
        <v>2016</v>
      </c>
      <c r="Q2" s="4">
        <v>42736</v>
      </c>
      <c r="R2" s="4">
        <v>42767</v>
      </c>
      <c r="S2" s="4">
        <v>42795</v>
      </c>
      <c r="T2" s="4">
        <v>42826</v>
      </c>
      <c r="U2" s="4">
        <v>42856</v>
      </c>
      <c r="V2" s="4">
        <v>42887</v>
      </c>
      <c r="W2" s="4">
        <v>42917</v>
      </c>
      <c r="X2" s="4">
        <v>42948</v>
      </c>
      <c r="Y2" s="4">
        <v>42979</v>
      </c>
      <c r="Z2" s="4">
        <v>43009</v>
      </c>
      <c r="AA2" s="4">
        <v>43040</v>
      </c>
      <c r="AB2" s="4">
        <v>43070</v>
      </c>
      <c r="AC2" s="1">
        <v>2017</v>
      </c>
      <c r="AD2" s="4">
        <v>43101</v>
      </c>
      <c r="AE2" s="4">
        <v>43132</v>
      </c>
      <c r="AF2" s="4">
        <v>43160</v>
      </c>
      <c r="AG2" s="4">
        <v>43191</v>
      </c>
      <c r="AH2" s="4">
        <v>43221</v>
      </c>
      <c r="AI2" s="4">
        <v>43252</v>
      </c>
      <c r="AJ2" s="4">
        <v>43282</v>
      </c>
      <c r="AK2" s="4">
        <v>43313</v>
      </c>
      <c r="AL2" s="4">
        <v>43344</v>
      </c>
      <c r="AM2" s="4">
        <v>43374</v>
      </c>
      <c r="AN2" s="4">
        <v>43405</v>
      </c>
      <c r="AO2" s="4">
        <v>43435</v>
      </c>
      <c r="AP2" s="1">
        <v>2018</v>
      </c>
      <c r="AQ2" s="4">
        <v>43466</v>
      </c>
      <c r="AR2" s="4">
        <v>43497</v>
      </c>
      <c r="AS2" s="4">
        <v>43525</v>
      </c>
      <c r="AT2" s="4">
        <v>43556</v>
      </c>
      <c r="AU2" s="4">
        <v>43586</v>
      </c>
      <c r="AV2" s="4">
        <v>43617</v>
      </c>
      <c r="AW2" s="4">
        <v>43647</v>
      </c>
      <c r="AX2" s="4">
        <v>43678</v>
      </c>
      <c r="AY2" s="4">
        <v>43709</v>
      </c>
      <c r="AZ2" s="4">
        <v>43739</v>
      </c>
      <c r="BA2" s="4">
        <v>43770</v>
      </c>
      <c r="BB2" s="4">
        <v>43800</v>
      </c>
      <c r="BC2" s="1">
        <v>2019</v>
      </c>
      <c r="BD2" s="4">
        <v>43831</v>
      </c>
      <c r="BE2" s="4">
        <v>43862</v>
      </c>
      <c r="BF2" s="4">
        <v>43891</v>
      </c>
      <c r="BG2" s="4">
        <v>43922</v>
      </c>
      <c r="BH2" s="4">
        <v>43952</v>
      </c>
      <c r="BI2" s="4">
        <v>43983</v>
      </c>
      <c r="BJ2" s="4">
        <v>44013</v>
      </c>
      <c r="BK2" s="4">
        <v>44044</v>
      </c>
      <c r="BL2" s="4">
        <v>44075</v>
      </c>
      <c r="BM2" s="4">
        <v>44105</v>
      </c>
      <c r="BN2" s="4">
        <v>44136</v>
      </c>
      <c r="BO2" s="4">
        <v>44166</v>
      </c>
      <c r="BP2" s="1">
        <v>2020</v>
      </c>
      <c r="BQ2" s="4" t="s">
        <v>2</v>
      </c>
      <c r="BR2" s="4" t="s">
        <v>2</v>
      </c>
    </row>
    <row r="3" spans="1:72" ht="30.75" customHeight="1" x14ac:dyDescent="0.2">
      <c r="A3" s="5" t="s">
        <v>3</v>
      </c>
      <c r="B3" s="6" t="s">
        <v>236</v>
      </c>
      <c r="C3" s="7">
        <v>100000000.43376875</v>
      </c>
      <c r="D3" s="7">
        <f t="shared" ref="D3:AI3" si="2">+D4+D72+D111</f>
        <v>0</v>
      </c>
      <c r="E3" s="7">
        <f t="shared" si="2"/>
        <v>0</v>
      </c>
      <c r="F3" s="7">
        <f t="shared" si="2"/>
        <v>0</v>
      </c>
      <c r="G3" s="7">
        <f t="shared" si="2"/>
        <v>0</v>
      </c>
      <c r="H3" s="7">
        <f t="shared" si="2"/>
        <v>500000</v>
      </c>
      <c r="I3" s="7">
        <f t="shared" si="2"/>
        <v>8333.3333333333339</v>
      </c>
      <c r="J3" s="7">
        <f t="shared" si="2"/>
        <v>111323.76090109559</v>
      </c>
      <c r="K3" s="7">
        <f t="shared" si="2"/>
        <v>111323.76090109559</v>
      </c>
      <c r="L3" s="7">
        <f t="shared" si="2"/>
        <v>118568.93302204699</v>
      </c>
      <c r="M3" s="7">
        <f t="shared" si="2"/>
        <v>204916.82740184141</v>
      </c>
      <c r="N3" s="7">
        <f t="shared" si="2"/>
        <v>141282.3742297721</v>
      </c>
      <c r="O3" s="7">
        <f t="shared" si="2"/>
        <v>1282595.2265988351</v>
      </c>
      <c r="P3" s="7">
        <f t="shared" si="2"/>
        <v>2478344.2163880197</v>
      </c>
      <c r="Q3" s="7">
        <f t="shared" si="2"/>
        <v>141282.3742297721</v>
      </c>
      <c r="R3" s="7">
        <f t="shared" si="2"/>
        <v>1511068.5707057728</v>
      </c>
      <c r="S3" s="7">
        <f t="shared" si="2"/>
        <v>148744.38030879945</v>
      </c>
      <c r="T3" s="7">
        <f t="shared" si="2"/>
        <v>1511068.5707057728</v>
      </c>
      <c r="U3" s="7">
        <f t="shared" si="2"/>
        <v>208744.38030879945</v>
      </c>
      <c r="V3" s="7">
        <f t="shared" si="2"/>
        <v>2548005.1834147386</v>
      </c>
      <c r="W3" s="7">
        <f t="shared" si="2"/>
        <v>1189158.9068360608</v>
      </c>
      <c r="X3" s="7">
        <f t="shared" si="2"/>
        <v>1642356.343870651</v>
      </c>
      <c r="Y3" s="7">
        <f t="shared" si="2"/>
        <v>2887103.0121968733</v>
      </c>
      <c r="Z3" s="7">
        <f t="shared" si="2"/>
        <v>1070670.7583342423</v>
      </c>
      <c r="AA3" s="7">
        <f t="shared" si="2"/>
        <v>3935748.0673162276</v>
      </c>
      <c r="AB3" s="7">
        <f t="shared" si="2"/>
        <v>2117938.7869830783</v>
      </c>
      <c r="AC3" s="7">
        <f t="shared" si="2"/>
        <v>18911889.335210789</v>
      </c>
      <c r="AD3" s="7">
        <f t="shared" si="2"/>
        <v>3018272.0064648143</v>
      </c>
      <c r="AE3" s="7">
        <f t="shared" si="2"/>
        <v>1772388.3599911649</v>
      </c>
      <c r="AF3" s="7">
        <f t="shared" si="2"/>
        <v>2545450.4057608577</v>
      </c>
      <c r="AG3" s="7">
        <f t="shared" si="2"/>
        <v>2082004.1363784</v>
      </c>
      <c r="AH3" s="7">
        <f t="shared" si="2"/>
        <v>3424667.4616135648</v>
      </c>
      <c r="AI3" s="7">
        <f t="shared" si="2"/>
        <v>3228276.9915552684</v>
      </c>
      <c r="AJ3" s="7">
        <f t="shared" ref="AJ3:BO3" si="3">+AJ4+AJ72+AJ111</f>
        <v>2345233.2784170564</v>
      </c>
      <c r="AK3" s="7">
        <f t="shared" si="3"/>
        <v>1100810.4952287013</v>
      </c>
      <c r="AL3" s="7">
        <f t="shared" si="3"/>
        <v>2489349.9137247037</v>
      </c>
      <c r="AM3" s="7">
        <f t="shared" si="3"/>
        <v>1541133.7867933887</v>
      </c>
      <c r="AN3" s="7">
        <f t="shared" si="3"/>
        <v>1528682.8455709887</v>
      </c>
      <c r="AO3" s="7">
        <f t="shared" si="3"/>
        <v>3081007.0359679624</v>
      </c>
      <c r="AP3" s="7">
        <f t="shared" si="3"/>
        <v>28157276.717466876</v>
      </c>
      <c r="AQ3" s="7">
        <f t="shared" si="3"/>
        <v>2849529.1237750179</v>
      </c>
      <c r="AR3" s="7">
        <f t="shared" si="3"/>
        <v>460966.39445032284</v>
      </c>
      <c r="AS3" s="7">
        <f t="shared" si="3"/>
        <v>4547938.9656412425</v>
      </c>
      <c r="AT3" s="7">
        <f t="shared" si="3"/>
        <v>460966.39445032284</v>
      </c>
      <c r="AU3" s="7">
        <f t="shared" si="3"/>
        <v>602019.02602927014</v>
      </c>
      <c r="AV3" s="7">
        <f t="shared" si="3"/>
        <v>5143099.6606858484</v>
      </c>
      <c r="AW3" s="7">
        <f t="shared" si="3"/>
        <v>610842.55544103484</v>
      </c>
      <c r="AX3" s="7">
        <f t="shared" si="3"/>
        <v>610842.55544103484</v>
      </c>
      <c r="AY3" s="7">
        <f t="shared" si="3"/>
        <v>5394031.253563269</v>
      </c>
      <c r="AZ3" s="7">
        <f t="shared" si="3"/>
        <v>398842.55544103484</v>
      </c>
      <c r="BA3" s="7">
        <f t="shared" si="3"/>
        <v>390566.69337206939</v>
      </c>
      <c r="BB3" s="7">
        <f t="shared" si="3"/>
        <v>5004724.2511055702</v>
      </c>
      <c r="BC3" s="7">
        <f t="shared" si="3"/>
        <v>26474369.429396037</v>
      </c>
      <c r="BD3" s="7">
        <f t="shared" si="3"/>
        <v>398167.42597280187</v>
      </c>
      <c r="BE3" s="7">
        <f t="shared" si="3"/>
        <v>398167.42597280187</v>
      </c>
      <c r="BF3" s="7">
        <f t="shared" si="3"/>
        <v>4031031.9336980642</v>
      </c>
      <c r="BG3" s="7">
        <f t="shared" si="3"/>
        <v>418167.42597280187</v>
      </c>
      <c r="BH3" s="7">
        <f t="shared" si="3"/>
        <v>438167.42597280187</v>
      </c>
      <c r="BI3" s="7">
        <f t="shared" si="3"/>
        <v>3616923.8702324061</v>
      </c>
      <c r="BJ3" s="7">
        <f t="shared" si="3"/>
        <v>398167.42597280187</v>
      </c>
      <c r="BK3" s="7">
        <f t="shared" si="3"/>
        <v>352013.5798189558</v>
      </c>
      <c r="BL3" s="7">
        <f t="shared" si="3"/>
        <v>3530770.0240785601</v>
      </c>
      <c r="BM3" s="7">
        <f t="shared" si="3"/>
        <v>352013.5798189558</v>
      </c>
      <c r="BN3" s="7">
        <f t="shared" si="3"/>
        <v>352013.5798189558</v>
      </c>
      <c r="BO3" s="7">
        <f t="shared" si="3"/>
        <v>2475606.0339602721</v>
      </c>
      <c r="BP3" s="7">
        <f>+BP4+BP72+BP111</f>
        <v>16761209.73129018</v>
      </c>
      <c r="BQ3" s="7">
        <f>+BP3+BC3+AP3+P3+AC3+BQ135</f>
        <v>99999999.999999985</v>
      </c>
      <c r="BR3" s="7">
        <v>99999999.909406811</v>
      </c>
      <c r="BS3" s="8"/>
      <c r="BT3" s="8"/>
    </row>
    <row r="4" spans="1:72" s="13" customFormat="1" ht="14.25" customHeight="1" x14ac:dyDescent="0.2">
      <c r="A4" s="9" t="s">
        <v>5</v>
      </c>
      <c r="B4" s="10" t="s">
        <v>6</v>
      </c>
      <c r="C4" s="11">
        <v>80849999.909406811</v>
      </c>
      <c r="D4" s="11">
        <f t="shared" ref="D4:AI4" si="4">+D5+D60+D70+D71</f>
        <v>0</v>
      </c>
      <c r="E4" s="11">
        <f t="shared" si="4"/>
        <v>0</v>
      </c>
      <c r="F4" s="11">
        <f t="shared" si="4"/>
        <v>0</v>
      </c>
      <c r="G4" s="11">
        <f t="shared" si="4"/>
        <v>0</v>
      </c>
      <c r="H4" s="11">
        <f t="shared" si="4"/>
        <v>0</v>
      </c>
      <c r="I4" s="11">
        <f t="shared" si="4"/>
        <v>0</v>
      </c>
      <c r="J4" s="11">
        <f t="shared" si="4"/>
        <v>17621.5809681846</v>
      </c>
      <c r="K4" s="11">
        <f t="shared" si="4"/>
        <v>17621.5809681846</v>
      </c>
      <c r="L4" s="11">
        <f t="shared" si="4"/>
        <v>17621.5809681846</v>
      </c>
      <c r="M4" s="11">
        <f t="shared" si="4"/>
        <v>83969.475347979009</v>
      </c>
      <c r="N4" s="11">
        <f t="shared" si="4"/>
        <v>36698.658539546086</v>
      </c>
      <c r="O4" s="11">
        <f t="shared" si="4"/>
        <v>1186112.2225054519</v>
      </c>
      <c r="P4" s="11">
        <f t="shared" si="4"/>
        <v>1359645.0992975307</v>
      </c>
      <c r="Q4" s="11">
        <f t="shared" si="4"/>
        <v>36698.658539546086</v>
      </c>
      <c r="R4" s="11">
        <f t="shared" si="4"/>
        <v>1399022.8489365196</v>
      </c>
      <c r="S4" s="11">
        <f t="shared" si="4"/>
        <v>36698.658539546086</v>
      </c>
      <c r="T4" s="11">
        <f t="shared" si="4"/>
        <v>1399022.8489365196</v>
      </c>
      <c r="U4" s="11">
        <f t="shared" si="4"/>
        <v>36698.658539546086</v>
      </c>
      <c r="V4" s="11">
        <f t="shared" si="4"/>
        <v>2427683.5995765198</v>
      </c>
      <c r="W4" s="11">
        <f t="shared" si="4"/>
        <v>1068837.3229978418</v>
      </c>
      <c r="X4" s="11">
        <f t="shared" si="4"/>
        <v>1310034.7600324319</v>
      </c>
      <c r="Y4" s="11">
        <f t="shared" si="4"/>
        <v>2554781.4283586545</v>
      </c>
      <c r="Z4" s="11">
        <f t="shared" si="4"/>
        <v>738349.17449602345</v>
      </c>
      <c r="AA4" s="11">
        <f t="shared" si="4"/>
        <v>3603426.4834780088</v>
      </c>
      <c r="AB4" s="11">
        <f t="shared" si="4"/>
        <v>1665617.2031448595</v>
      </c>
      <c r="AC4" s="11">
        <f t="shared" si="4"/>
        <v>16276871.645576017</v>
      </c>
      <c r="AD4" s="11">
        <f t="shared" si="4"/>
        <v>2645950.4226265955</v>
      </c>
      <c r="AE4" s="11">
        <f t="shared" si="4"/>
        <v>1400066.7761529461</v>
      </c>
      <c r="AF4" s="11">
        <f t="shared" si="4"/>
        <v>2173128.8219226389</v>
      </c>
      <c r="AG4" s="11">
        <f t="shared" si="4"/>
        <v>1709682.5525401812</v>
      </c>
      <c r="AH4" s="11">
        <f t="shared" si="4"/>
        <v>2752345.8777753459</v>
      </c>
      <c r="AI4" s="11">
        <f t="shared" si="4"/>
        <v>2809801.5615632036</v>
      </c>
      <c r="AJ4" s="11">
        <f t="shared" ref="AJ4:BO4" si="5">+AJ5+AJ60+AJ70+AJ71</f>
        <v>1901585.4346318881</v>
      </c>
      <c r="AK4" s="11">
        <f t="shared" si="5"/>
        <v>637162.65144353267</v>
      </c>
      <c r="AL4" s="11">
        <f t="shared" si="5"/>
        <v>2029338.4335758993</v>
      </c>
      <c r="AM4" s="11">
        <f t="shared" si="5"/>
        <v>1121122.3066445838</v>
      </c>
      <c r="AN4" s="11">
        <f t="shared" si="5"/>
        <v>1108671.3654221839</v>
      </c>
      <c r="AO4" s="11">
        <f t="shared" si="5"/>
        <v>2470995.5558191575</v>
      </c>
      <c r="AP4" s="11">
        <f t="shared" si="5"/>
        <v>22759851.760118157</v>
      </c>
      <c r="AQ4" s="11">
        <f t="shared" si="5"/>
        <v>2406184.3102928796</v>
      </c>
      <c r="AR4" s="11">
        <f t="shared" si="5"/>
        <v>17621.5809681846</v>
      </c>
      <c r="AS4" s="11">
        <f t="shared" si="5"/>
        <v>4104594.1521591041</v>
      </c>
      <c r="AT4" s="11">
        <f t="shared" si="5"/>
        <v>17621.5809681846</v>
      </c>
      <c r="AU4" s="11">
        <f t="shared" si="5"/>
        <v>17621.5809681846</v>
      </c>
      <c r="AV4" s="11">
        <f t="shared" si="5"/>
        <v>4558702.2156247627</v>
      </c>
      <c r="AW4" s="11">
        <f t="shared" si="5"/>
        <v>17621.5809681846</v>
      </c>
      <c r="AX4" s="11">
        <f t="shared" si="5"/>
        <v>17621.5809681846</v>
      </c>
      <c r="AY4" s="11">
        <f t="shared" si="5"/>
        <v>5012810.2790904194</v>
      </c>
      <c r="AZ4" s="11">
        <f t="shared" si="5"/>
        <v>17621.5809681846</v>
      </c>
      <c r="BA4" s="11">
        <f t="shared" si="5"/>
        <v>17621.5809681846</v>
      </c>
      <c r="BB4" s="11">
        <f t="shared" si="5"/>
        <v>4558702.2156247627</v>
      </c>
      <c r="BC4" s="11">
        <f t="shared" si="5"/>
        <v>20764344.239569221</v>
      </c>
      <c r="BD4" s="11">
        <f t="shared" si="5"/>
        <v>17621.5809681846</v>
      </c>
      <c r="BE4" s="11">
        <f t="shared" si="5"/>
        <v>17621.5809681846</v>
      </c>
      <c r="BF4" s="11">
        <f t="shared" si="5"/>
        <v>3650486.0886934469</v>
      </c>
      <c r="BG4" s="11">
        <f t="shared" si="5"/>
        <v>17621.5809681846</v>
      </c>
      <c r="BH4" s="11">
        <f t="shared" si="5"/>
        <v>17621.5809681846</v>
      </c>
      <c r="BI4" s="11">
        <f t="shared" si="5"/>
        <v>3196378.0252277888</v>
      </c>
      <c r="BJ4" s="11">
        <f t="shared" si="5"/>
        <v>17621.5809681846</v>
      </c>
      <c r="BK4" s="11">
        <f t="shared" si="5"/>
        <v>17621.5809681846</v>
      </c>
      <c r="BL4" s="11">
        <f t="shared" si="5"/>
        <v>3196378.0252277888</v>
      </c>
      <c r="BM4" s="11">
        <f t="shared" si="5"/>
        <v>17621.5809681846</v>
      </c>
      <c r="BN4" s="11">
        <f t="shared" si="5"/>
        <v>17621.5809681846</v>
      </c>
      <c r="BO4" s="11">
        <f t="shared" si="5"/>
        <v>2288161.8982964735</v>
      </c>
      <c r="BP4" s="11">
        <f t="shared" ref="BP4" si="6">+BP5+BP60+BP70+BP71</f>
        <v>12472376.685190976</v>
      </c>
      <c r="BQ4" s="11">
        <f t="shared" ref="BQ4:BQ66" si="7">+BP4+BC4+AP4+P4+AC4</f>
        <v>73633089.429751903</v>
      </c>
      <c r="BR4" s="11">
        <v>80849999.909406811</v>
      </c>
      <c r="BS4" s="12"/>
      <c r="BT4" s="12"/>
    </row>
    <row r="5" spans="1:72" s="13" customFormat="1" ht="14.25" customHeight="1" x14ac:dyDescent="0.2">
      <c r="A5" s="14" t="s">
        <v>7</v>
      </c>
      <c r="B5" s="15" t="s">
        <v>8</v>
      </c>
      <c r="C5" s="16">
        <v>33644999.643532902</v>
      </c>
      <c r="D5" s="17">
        <f>+D6+D11+D54+D59</f>
        <v>0</v>
      </c>
      <c r="E5" s="17">
        <f t="shared" ref="E5:BP5" si="8">+E6+E11+E54+E59</f>
        <v>0</v>
      </c>
      <c r="F5" s="17">
        <f t="shared" si="8"/>
        <v>0</v>
      </c>
      <c r="G5" s="17">
        <f t="shared" si="8"/>
        <v>0</v>
      </c>
      <c r="H5" s="17">
        <f t="shared" si="8"/>
        <v>0</v>
      </c>
      <c r="I5" s="17">
        <f t="shared" si="8"/>
        <v>0</v>
      </c>
      <c r="J5" s="17">
        <f t="shared" si="8"/>
        <v>17621.5809681846</v>
      </c>
      <c r="K5" s="17">
        <f t="shared" si="8"/>
        <v>17621.5809681846</v>
      </c>
      <c r="L5" s="17">
        <f t="shared" si="8"/>
        <v>17621.5809681846</v>
      </c>
      <c r="M5" s="17">
        <f t="shared" si="8"/>
        <v>83969.475347979009</v>
      </c>
      <c r="N5" s="17">
        <f t="shared" si="8"/>
        <v>36698.658539546086</v>
      </c>
      <c r="O5" s="17">
        <f t="shared" si="8"/>
        <v>277896.09557413624</v>
      </c>
      <c r="P5" s="16">
        <f t="shared" si="8"/>
        <v>451428.97236621508</v>
      </c>
      <c r="Q5" s="16">
        <f t="shared" si="8"/>
        <v>36698.658539546086</v>
      </c>
      <c r="R5" s="16">
        <f t="shared" si="8"/>
        <v>36698.658539546086</v>
      </c>
      <c r="S5" s="16">
        <f t="shared" si="8"/>
        <v>36698.658539546086</v>
      </c>
      <c r="T5" s="16">
        <f t="shared" si="8"/>
        <v>36698.658539546086</v>
      </c>
      <c r="U5" s="16">
        <f t="shared" si="8"/>
        <v>36698.658539546086</v>
      </c>
      <c r="V5" s="16">
        <f t="shared" si="8"/>
        <v>1065359.4091795462</v>
      </c>
      <c r="W5" s="16">
        <f t="shared" si="8"/>
        <v>1068837.3229978418</v>
      </c>
      <c r="X5" s="16">
        <f t="shared" si="8"/>
        <v>1310034.7600324319</v>
      </c>
      <c r="Y5" s="16">
        <f t="shared" si="8"/>
        <v>738349.17449602345</v>
      </c>
      <c r="Z5" s="16">
        <f t="shared" si="8"/>
        <v>738349.17449602345</v>
      </c>
      <c r="AA5" s="16">
        <f t="shared" si="8"/>
        <v>1786994.2296153777</v>
      </c>
      <c r="AB5" s="16">
        <f t="shared" si="8"/>
        <v>1665617.2031448595</v>
      </c>
      <c r="AC5" s="16">
        <f t="shared" si="8"/>
        <v>8557034.5666598342</v>
      </c>
      <c r="AD5" s="16">
        <f t="shared" si="8"/>
        <v>2191842.3591609378</v>
      </c>
      <c r="AE5" s="16">
        <f t="shared" si="8"/>
        <v>1400066.7761529461</v>
      </c>
      <c r="AF5" s="16">
        <f t="shared" si="8"/>
        <v>1719020.7584569813</v>
      </c>
      <c r="AG5" s="16">
        <f t="shared" si="8"/>
        <v>1709682.5525401812</v>
      </c>
      <c r="AH5" s="16">
        <f t="shared" si="8"/>
        <v>2268386.2225742945</v>
      </c>
      <c r="AI5" s="16">
        <f t="shared" si="8"/>
        <v>1901585.4346318881</v>
      </c>
      <c r="AJ5" s="16">
        <f t="shared" si="8"/>
        <v>1901585.4346318881</v>
      </c>
      <c r="AK5" s="16">
        <f t="shared" si="8"/>
        <v>637162.65144353267</v>
      </c>
      <c r="AL5" s="16">
        <f t="shared" si="8"/>
        <v>637162.65144353267</v>
      </c>
      <c r="AM5" s="16">
        <f t="shared" si="8"/>
        <v>637162.65144353267</v>
      </c>
      <c r="AN5" s="16">
        <f t="shared" si="8"/>
        <v>624711.71022113261</v>
      </c>
      <c r="AO5" s="16">
        <f t="shared" si="8"/>
        <v>624711.71022113261</v>
      </c>
      <c r="AP5" s="16">
        <f t="shared" si="8"/>
        <v>16253080.91292198</v>
      </c>
      <c r="AQ5" s="16">
        <f t="shared" si="8"/>
        <v>135643.99296459049</v>
      </c>
      <c r="AR5" s="16">
        <f t="shared" si="8"/>
        <v>17621.5809681846</v>
      </c>
      <c r="AS5" s="16">
        <f t="shared" si="8"/>
        <v>17621.5809681846</v>
      </c>
      <c r="AT5" s="16">
        <f t="shared" si="8"/>
        <v>17621.5809681846</v>
      </c>
      <c r="AU5" s="16">
        <f t="shared" si="8"/>
        <v>17621.5809681846</v>
      </c>
      <c r="AV5" s="16">
        <f t="shared" si="8"/>
        <v>17621.5809681846</v>
      </c>
      <c r="AW5" s="16">
        <f t="shared" si="8"/>
        <v>17621.5809681846</v>
      </c>
      <c r="AX5" s="16">
        <f t="shared" si="8"/>
        <v>17621.5809681846</v>
      </c>
      <c r="AY5" s="16">
        <f t="shared" si="8"/>
        <v>17621.5809681846</v>
      </c>
      <c r="AZ5" s="16">
        <f t="shared" si="8"/>
        <v>17621.5809681846</v>
      </c>
      <c r="BA5" s="16">
        <f t="shared" si="8"/>
        <v>17621.5809681846</v>
      </c>
      <c r="BB5" s="16">
        <f t="shared" si="8"/>
        <v>17621.5809681846</v>
      </c>
      <c r="BC5" s="16">
        <f t="shared" si="8"/>
        <v>329481.38361462113</v>
      </c>
      <c r="BD5" s="16">
        <f t="shared" si="8"/>
        <v>17621.5809681846</v>
      </c>
      <c r="BE5" s="16">
        <f t="shared" si="8"/>
        <v>17621.5809681846</v>
      </c>
      <c r="BF5" s="16">
        <f t="shared" si="8"/>
        <v>17621.5809681846</v>
      </c>
      <c r="BG5" s="16">
        <f t="shared" si="8"/>
        <v>17621.5809681846</v>
      </c>
      <c r="BH5" s="16">
        <f t="shared" si="8"/>
        <v>17621.5809681846</v>
      </c>
      <c r="BI5" s="16">
        <f t="shared" si="8"/>
        <v>17621.5809681846</v>
      </c>
      <c r="BJ5" s="16">
        <f t="shared" si="8"/>
        <v>17621.5809681846</v>
      </c>
      <c r="BK5" s="16">
        <f t="shared" si="8"/>
        <v>17621.5809681846</v>
      </c>
      <c r="BL5" s="16">
        <f t="shared" si="8"/>
        <v>17621.5809681846</v>
      </c>
      <c r="BM5" s="16">
        <f t="shared" si="8"/>
        <v>17621.5809681846</v>
      </c>
      <c r="BN5" s="16">
        <f t="shared" si="8"/>
        <v>17621.5809681846</v>
      </c>
      <c r="BO5" s="16">
        <f t="shared" si="8"/>
        <v>17621.5809681846</v>
      </c>
      <c r="BP5" s="16">
        <f t="shared" si="8"/>
        <v>211458.97161821523</v>
      </c>
      <c r="BQ5" s="16">
        <f t="shared" si="7"/>
        <v>25802484.807180863</v>
      </c>
      <c r="BR5" s="16">
        <v>33644999.643532902</v>
      </c>
      <c r="BS5" s="12"/>
      <c r="BT5" s="12"/>
    </row>
    <row r="6" spans="1:72" s="13" customFormat="1" ht="14.25" customHeight="1" outlineLevel="1" x14ac:dyDescent="0.2">
      <c r="A6" s="18" t="s">
        <v>9</v>
      </c>
      <c r="B6" s="19" t="s">
        <v>10</v>
      </c>
      <c r="C6" s="18">
        <v>910000</v>
      </c>
      <c r="D6" s="18">
        <f>+D7+D9</f>
        <v>0</v>
      </c>
      <c r="E6" s="18">
        <f t="shared" ref="E6:BP6" si="9">+E7+E9</f>
        <v>0</v>
      </c>
      <c r="F6" s="18">
        <f t="shared" si="9"/>
        <v>0</v>
      </c>
      <c r="G6" s="18">
        <f t="shared" si="9"/>
        <v>0</v>
      </c>
      <c r="H6" s="18">
        <f t="shared" si="9"/>
        <v>0</v>
      </c>
      <c r="I6" s="18">
        <f t="shared" si="9"/>
        <v>0</v>
      </c>
      <c r="J6" s="18">
        <f t="shared" si="9"/>
        <v>0</v>
      </c>
      <c r="K6" s="18">
        <f t="shared" si="9"/>
        <v>0</v>
      </c>
      <c r="L6" s="18">
        <f t="shared" si="9"/>
        <v>0</v>
      </c>
      <c r="M6" s="18">
        <f t="shared" si="9"/>
        <v>66347.894379794408</v>
      </c>
      <c r="N6" s="18">
        <f t="shared" si="9"/>
        <v>19077.077571361482</v>
      </c>
      <c r="O6" s="18">
        <f t="shared" si="9"/>
        <v>19077.077571361482</v>
      </c>
      <c r="P6" s="18">
        <f t="shared" si="9"/>
        <v>104502.04952251737</v>
      </c>
      <c r="Q6" s="18">
        <f t="shared" si="9"/>
        <v>19077.077571361482</v>
      </c>
      <c r="R6" s="18">
        <f t="shared" si="9"/>
        <v>19077.077571361482</v>
      </c>
      <c r="S6" s="18">
        <f t="shared" si="9"/>
        <v>19077.077571361482</v>
      </c>
      <c r="T6" s="18">
        <f t="shared" si="9"/>
        <v>19077.077571361482</v>
      </c>
      <c r="U6" s="18">
        <f t="shared" si="9"/>
        <v>19077.077571361482</v>
      </c>
      <c r="V6" s="18">
        <f t="shared" si="9"/>
        <v>19077.077571361482</v>
      </c>
      <c r="W6" s="18">
        <f t="shared" si="9"/>
        <v>22554.991389657156</v>
      </c>
      <c r="X6" s="18">
        <f t="shared" si="9"/>
        <v>22554.991389657156</v>
      </c>
      <c r="Y6" s="18">
        <f t="shared" si="9"/>
        <v>22554.991389657156</v>
      </c>
      <c r="Z6" s="18">
        <f t="shared" si="9"/>
        <v>22554.991389657156</v>
      </c>
      <c r="AA6" s="18">
        <f t="shared" si="9"/>
        <v>22554.991389657156</v>
      </c>
      <c r="AB6" s="18">
        <f t="shared" si="9"/>
        <v>0</v>
      </c>
      <c r="AC6" s="18">
        <f t="shared" si="9"/>
        <v>227237.4223764546</v>
      </c>
      <c r="AD6" s="18">
        <f t="shared" si="9"/>
        <v>148582.41758241758</v>
      </c>
      <c r="AE6" s="18">
        <f t="shared" si="9"/>
        <v>0</v>
      </c>
      <c r="AF6" s="18">
        <f t="shared" si="9"/>
        <v>297164.83516483515</v>
      </c>
      <c r="AG6" s="18">
        <f t="shared" si="9"/>
        <v>297164.83516483515</v>
      </c>
      <c r="AH6" s="18">
        <f t="shared" si="9"/>
        <v>0</v>
      </c>
      <c r="AI6" s="18">
        <f t="shared" si="9"/>
        <v>0</v>
      </c>
      <c r="AJ6" s="18">
        <f t="shared" si="9"/>
        <v>0</v>
      </c>
      <c r="AK6" s="18">
        <f t="shared" si="9"/>
        <v>0</v>
      </c>
      <c r="AL6" s="18">
        <f t="shared" si="9"/>
        <v>0</v>
      </c>
      <c r="AM6" s="18">
        <f t="shared" si="9"/>
        <v>0</v>
      </c>
      <c r="AN6" s="18">
        <f t="shared" si="9"/>
        <v>0</v>
      </c>
      <c r="AO6" s="18">
        <f t="shared" si="9"/>
        <v>0</v>
      </c>
      <c r="AP6" s="18">
        <f t="shared" si="9"/>
        <v>742912.08791208791</v>
      </c>
      <c r="AQ6" s="18">
        <f t="shared" si="9"/>
        <v>0</v>
      </c>
      <c r="AR6" s="18">
        <f t="shared" si="9"/>
        <v>0</v>
      </c>
      <c r="AS6" s="18">
        <f t="shared" si="9"/>
        <v>0</v>
      </c>
      <c r="AT6" s="18">
        <f t="shared" si="9"/>
        <v>0</v>
      </c>
      <c r="AU6" s="18">
        <f t="shared" si="9"/>
        <v>0</v>
      </c>
      <c r="AV6" s="18">
        <f t="shared" si="9"/>
        <v>0</v>
      </c>
      <c r="AW6" s="18">
        <f t="shared" si="9"/>
        <v>0</v>
      </c>
      <c r="AX6" s="18">
        <f t="shared" si="9"/>
        <v>0</v>
      </c>
      <c r="AY6" s="18">
        <f t="shared" si="9"/>
        <v>0</v>
      </c>
      <c r="AZ6" s="18">
        <f t="shared" si="9"/>
        <v>0</v>
      </c>
      <c r="BA6" s="18">
        <f t="shared" si="9"/>
        <v>0</v>
      </c>
      <c r="BB6" s="18">
        <f t="shared" si="9"/>
        <v>0</v>
      </c>
      <c r="BC6" s="18">
        <f t="shared" si="9"/>
        <v>0</v>
      </c>
      <c r="BD6" s="18">
        <f t="shared" si="9"/>
        <v>0</v>
      </c>
      <c r="BE6" s="18">
        <f t="shared" si="9"/>
        <v>0</v>
      </c>
      <c r="BF6" s="18">
        <f t="shared" si="9"/>
        <v>0</v>
      </c>
      <c r="BG6" s="18">
        <f t="shared" si="9"/>
        <v>0</v>
      </c>
      <c r="BH6" s="18">
        <f t="shared" si="9"/>
        <v>0</v>
      </c>
      <c r="BI6" s="18">
        <f t="shared" si="9"/>
        <v>0</v>
      </c>
      <c r="BJ6" s="18">
        <f t="shared" si="9"/>
        <v>0</v>
      </c>
      <c r="BK6" s="18">
        <f t="shared" si="9"/>
        <v>0</v>
      </c>
      <c r="BL6" s="18">
        <f t="shared" si="9"/>
        <v>0</v>
      </c>
      <c r="BM6" s="18">
        <f t="shared" si="9"/>
        <v>0</v>
      </c>
      <c r="BN6" s="18">
        <f t="shared" si="9"/>
        <v>0</v>
      </c>
      <c r="BO6" s="18">
        <f t="shared" si="9"/>
        <v>0</v>
      </c>
      <c r="BP6" s="18">
        <f t="shared" si="9"/>
        <v>0</v>
      </c>
      <c r="BQ6" s="18">
        <f t="shared" si="7"/>
        <v>1074651.5598110599</v>
      </c>
      <c r="BR6" s="18">
        <v>910000</v>
      </c>
      <c r="BS6" s="12"/>
      <c r="BT6" s="12"/>
    </row>
    <row r="7" spans="1:72" s="13" customFormat="1" ht="14.25" customHeight="1" outlineLevel="1" x14ac:dyDescent="0.2">
      <c r="A7" s="20" t="s">
        <v>11</v>
      </c>
      <c r="B7" s="21" t="s">
        <v>12</v>
      </c>
      <c r="C7" s="20">
        <v>600000</v>
      </c>
      <c r="D7" s="20">
        <f>+D8</f>
        <v>0</v>
      </c>
      <c r="E7" s="20">
        <f t="shared" ref="E7:BO7" si="10">+E8</f>
        <v>0</v>
      </c>
      <c r="F7" s="20">
        <f t="shared" si="10"/>
        <v>0</v>
      </c>
      <c r="G7" s="20">
        <f t="shared" si="10"/>
        <v>0</v>
      </c>
      <c r="H7" s="20">
        <f t="shared" si="10"/>
        <v>0</v>
      </c>
      <c r="I7" s="20">
        <f t="shared" si="10"/>
        <v>0</v>
      </c>
      <c r="J7" s="20">
        <f t="shared" si="10"/>
        <v>0</v>
      </c>
      <c r="K7" s="20">
        <f t="shared" si="10"/>
        <v>0</v>
      </c>
      <c r="L7" s="20">
        <f t="shared" si="10"/>
        <v>0</v>
      </c>
      <c r="M7" s="20">
        <f t="shared" si="10"/>
        <v>0</v>
      </c>
      <c r="N7" s="20">
        <f t="shared" si="10"/>
        <v>0</v>
      </c>
      <c r="O7" s="20">
        <f>+O8</f>
        <v>0</v>
      </c>
      <c r="P7" s="20">
        <f>+P8</f>
        <v>0</v>
      </c>
      <c r="Q7" s="20">
        <f t="shared" ref="Q7:AG7" si="11">+Q8</f>
        <v>0</v>
      </c>
      <c r="R7" s="20">
        <f t="shared" si="11"/>
        <v>0</v>
      </c>
      <c r="S7" s="20">
        <f t="shared" si="11"/>
        <v>0</v>
      </c>
      <c r="T7" s="20">
        <f t="shared" si="11"/>
        <v>0</v>
      </c>
      <c r="U7" s="20">
        <f t="shared" si="11"/>
        <v>0</v>
      </c>
      <c r="V7" s="20">
        <f t="shared" si="11"/>
        <v>0</v>
      </c>
      <c r="W7" s="20">
        <f t="shared" si="11"/>
        <v>0</v>
      </c>
      <c r="X7" s="20">
        <f t="shared" si="11"/>
        <v>0</v>
      </c>
      <c r="Y7" s="20">
        <f t="shared" si="11"/>
        <v>0</v>
      </c>
      <c r="Z7" s="20">
        <f t="shared" si="11"/>
        <v>0</v>
      </c>
      <c r="AA7" s="20">
        <f t="shared" si="11"/>
        <v>0</v>
      </c>
      <c r="AB7" s="20">
        <f t="shared" si="11"/>
        <v>0</v>
      </c>
      <c r="AC7" s="20">
        <f>+AC8</f>
        <v>0</v>
      </c>
      <c r="AD7" s="20">
        <f t="shared" si="11"/>
        <v>148582.41758241758</v>
      </c>
      <c r="AE7" s="20">
        <f t="shared" si="11"/>
        <v>0</v>
      </c>
      <c r="AF7" s="20">
        <f t="shared" si="11"/>
        <v>297164.83516483515</v>
      </c>
      <c r="AG7" s="20">
        <f t="shared" si="11"/>
        <v>297164.83516483515</v>
      </c>
      <c r="AH7" s="20">
        <f t="shared" si="10"/>
        <v>0</v>
      </c>
      <c r="AI7" s="20">
        <f t="shared" si="10"/>
        <v>0</v>
      </c>
      <c r="AJ7" s="20">
        <f t="shared" si="10"/>
        <v>0</v>
      </c>
      <c r="AK7" s="20">
        <f t="shared" si="10"/>
        <v>0</v>
      </c>
      <c r="AL7" s="20">
        <f t="shared" si="10"/>
        <v>0</v>
      </c>
      <c r="AM7" s="20">
        <f t="shared" si="10"/>
        <v>0</v>
      </c>
      <c r="AN7" s="20">
        <f t="shared" si="10"/>
        <v>0</v>
      </c>
      <c r="AO7" s="20">
        <f t="shared" si="10"/>
        <v>0</v>
      </c>
      <c r="AP7" s="20">
        <f>+AP8</f>
        <v>742912.08791208791</v>
      </c>
      <c r="AQ7" s="20">
        <f t="shared" si="10"/>
        <v>0</v>
      </c>
      <c r="AR7" s="20">
        <f t="shared" si="10"/>
        <v>0</v>
      </c>
      <c r="AS7" s="20">
        <f t="shared" si="10"/>
        <v>0</v>
      </c>
      <c r="AT7" s="20">
        <f t="shared" si="10"/>
        <v>0</v>
      </c>
      <c r="AU7" s="20">
        <f t="shared" si="10"/>
        <v>0</v>
      </c>
      <c r="AV7" s="20">
        <f t="shared" si="10"/>
        <v>0</v>
      </c>
      <c r="AW7" s="20">
        <f t="shared" si="10"/>
        <v>0</v>
      </c>
      <c r="AX7" s="20">
        <f t="shared" si="10"/>
        <v>0</v>
      </c>
      <c r="AY7" s="20">
        <f t="shared" si="10"/>
        <v>0</v>
      </c>
      <c r="AZ7" s="20">
        <f t="shared" si="10"/>
        <v>0</v>
      </c>
      <c r="BA7" s="20">
        <f t="shared" si="10"/>
        <v>0</v>
      </c>
      <c r="BB7" s="20">
        <f t="shared" si="10"/>
        <v>0</v>
      </c>
      <c r="BC7" s="20">
        <f>+BC8</f>
        <v>0</v>
      </c>
      <c r="BD7" s="20">
        <f t="shared" si="10"/>
        <v>0</v>
      </c>
      <c r="BE7" s="20">
        <f t="shared" si="10"/>
        <v>0</v>
      </c>
      <c r="BF7" s="20">
        <f t="shared" si="10"/>
        <v>0</v>
      </c>
      <c r="BG7" s="20">
        <f t="shared" si="10"/>
        <v>0</v>
      </c>
      <c r="BH7" s="20">
        <f t="shared" si="10"/>
        <v>0</v>
      </c>
      <c r="BI7" s="20">
        <f t="shared" si="10"/>
        <v>0</v>
      </c>
      <c r="BJ7" s="20">
        <f t="shared" si="10"/>
        <v>0</v>
      </c>
      <c r="BK7" s="20">
        <f t="shared" si="10"/>
        <v>0</v>
      </c>
      <c r="BL7" s="20">
        <f t="shared" si="10"/>
        <v>0</v>
      </c>
      <c r="BM7" s="20">
        <f t="shared" si="10"/>
        <v>0</v>
      </c>
      <c r="BN7" s="20">
        <f t="shared" si="10"/>
        <v>0</v>
      </c>
      <c r="BO7" s="20">
        <f t="shared" si="10"/>
        <v>0</v>
      </c>
      <c r="BP7" s="20">
        <f>+BP8</f>
        <v>0</v>
      </c>
      <c r="BQ7" s="20">
        <f t="shared" si="7"/>
        <v>742912.08791208791</v>
      </c>
      <c r="BR7" s="20">
        <v>600000</v>
      </c>
      <c r="BS7" s="12"/>
      <c r="BT7" s="12"/>
    </row>
    <row r="8" spans="1:72" s="13" customFormat="1" ht="14.25" customHeight="1" outlineLevel="1" x14ac:dyDescent="0.2">
      <c r="A8" s="22" t="s">
        <v>13</v>
      </c>
      <c r="B8" s="23" t="s">
        <v>14</v>
      </c>
      <c r="C8" s="22">
        <v>600000</v>
      </c>
      <c r="D8" s="22">
        <f>+$BR8*Sheet1!D8</f>
        <v>0</v>
      </c>
      <c r="E8" s="22">
        <f>+$BR8*Sheet1!E8</f>
        <v>0</v>
      </c>
      <c r="F8" s="22">
        <f>+$BR8*Sheet1!F8</f>
        <v>0</v>
      </c>
      <c r="G8" s="22">
        <f>+$BR8*Sheet1!G8</f>
        <v>0</v>
      </c>
      <c r="H8" s="22">
        <f>+$BR8*Sheet1!H8</f>
        <v>0</v>
      </c>
      <c r="I8" s="22">
        <f>+$BR8*Sheet1!I8</f>
        <v>0</v>
      </c>
      <c r="J8" s="22">
        <f>+$BR8*Sheet1!J8</f>
        <v>0</v>
      </c>
      <c r="K8" s="22">
        <f>+$BR8*Sheet1!K8</f>
        <v>0</v>
      </c>
      <c r="L8" s="22">
        <f>+$BR8*Sheet1!L8</f>
        <v>0</v>
      </c>
      <c r="M8" s="22">
        <f>+$BR8*Sheet1!M8</f>
        <v>0</v>
      </c>
      <c r="N8" s="22">
        <f>+$BR8*Sheet1!N8</f>
        <v>0</v>
      </c>
      <c r="O8" s="22">
        <f>+$BR8*Sheet1!O8</f>
        <v>0</v>
      </c>
      <c r="P8" s="22">
        <f>+$BR8*Sheet1!P8</f>
        <v>0</v>
      </c>
      <c r="Q8" s="22">
        <f>+$BR8*Sheet1!Q8</f>
        <v>0</v>
      </c>
      <c r="R8" s="22">
        <f>+$BR8*Sheet1!R8</f>
        <v>0</v>
      </c>
      <c r="S8" s="22">
        <f>+$BR8*Sheet1!S8</f>
        <v>0</v>
      </c>
      <c r="T8" s="22">
        <f>+$BR8*Sheet1!T8</f>
        <v>0</v>
      </c>
      <c r="U8" s="22">
        <f>+$BR8*Sheet1!U8</f>
        <v>0</v>
      </c>
      <c r="V8" s="22">
        <f>+$BR8*Sheet1!V8</f>
        <v>0</v>
      </c>
      <c r="W8" s="22">
        <f>+$BR8*Sheet1!W8</f>
        <v>0</v>
      </c>
      <c r="X8" s="22">
        <f>+$BR8*Sheet1!X8</f>
        <v>0</v>
      </c>
      <c r="Y8" s="22">
        <f>+$BR8*Sheet1!Y8</f>
        <v>0</v>
      </c>
      <c r="Z8" s="22">
        <f>+$BR8*Sheet1!Z8</f>
        <v>0</v>
      </c>
      <c r="AA8" s="22">
        <f>+$BR8*Sheet1!AA8</f>
        <v>0</v>
      </c>
      <c r="AB8" s="22">
        <f>+$BR8*Sheet1!AB8</f>
        <v>0</v>
      </c>
      <c r="AC8" s="22">
        <f>+$BR8*Sheet1!AC8</f>
        <v>0</v>
      </c>
      <c r="AD8" s="22">
        <f>+$BR8*Sheet1!AD8</f>
        <v>148582.41758241758</v>
      </c>
      <c r="AE8" s="22">
        <f>+$BR8*Sheet1!AE8</f>
        <v>0</v>
      </c>
      <c r="AF8" s="22">
        <f>+$BR8*Sheet1!AF8</f>
        <v>297164.83516483515</v>
      </c>
      <c r="AG8" s="22">
        <f>+$BR8*Sheet1!AG8</f>
        <v>297164.83516483515</v>
      </c>
      <c r="AH8" s="22">
        <f>+$BR8*Sheet1!AH8</f>
        <v>0</v>
      </c>
      <c r="AI8" s="22">
        <f>+$BR8*Sheet1!AI8</f>
        <v>0</v>
      </c>
      <c r="AJ8" s="22">
        <f>+$BR8*Sheet1!AJ8</f>
        <v>0</v>
      </c>
      <c r="AK8" s="22">
        <f>+$BR8*Sheet1!AK8</f>
        <v>0</v>
      </c>
      <c r="AL8" s="22">
        <f>+$BR8*Sheet1!AL8</f>
        <v>0</v>
      </c>
      <c r="AM8" s="22">
        <f>+$BR8*Sheet1!AM8</f>
        <v>0</v>
      </c>
      <c r="AN8" s="22">
        <f>+$BR8*Sheet1!AN8</f>
        <v>0</v>
      </c>
      <c r="AO8" s="22">
        <f>+$BR8*Sheet1!AO8</f>
        <v>0</v>
      </c>
      <c r="AP8" s="22">
        <f>+$BR8*Sheet1!AP8</f>
        <v>742912.08791208791</v>
      </c>
      <c r="AQ8" s="22">
        <f>+$BR8*Sheet1!AQ8</f>
        <v>0</v>
      </c>
      <c r="AR8" s="22">
        <f>+$BR8*Sheet1!AR8</f>
        <v>0</v>
      </c>
      <c r="AS8" s="22">
        <f>+$BR8*Sheet1!AS8</f>
        <v>0</v>
      </c>
      <c r="AT8" s="22">
        <f>+$BR8*Sheet1!AT8</f>
        <v>0</v>
      </c>
      <c r="AU8" s="22">
        <f>+$BR8*Sheet1!AU8</f>
        <v>0</v>
      </c>
      <c r="AV8" s="22">
        <f>+$BR8*Sheet1!AV8</f>
        <v>0</v>
      </c>
      <c r="AW8" s="22">
        <f>+$BR8*Sheet1!AW8</f>
        <v>0</v>
      </c>
      <c r="AX8" s="22">
        <f>+$BR8*Sheet1!AX8</f>
        <v>0</v>
      </c>
      <c r="AY8" s="22">
        <f>+$BR8*Sheet1!AY8</f>
        <v>0</v>
      </c>
      <c r="AZ8" s="22">
        <f>+$BR8*Sheet1!AZ8</f>
        <v>0</v>
      </c>
      <c r="BA8" s="22">
        <f>+$BR8*Sheet1!BA8</f>
        <v>0</v>
      </c>
      <c r="BB8" s="22">
        <f>+$BR8*Sheet1!BB8</f>
        <v>0</v>
      </c>
      <c r="BC8" s="22">
        <f>+$BR8*Sheet1!BC8</f>
        <v>0</v>
      </c>
      <c r="BD8" s="22">
        <f>+$BR8*Sheet1!BD8</f>
        <v>0</v>
      </c>
      <c r="BE8" s="22">
        <f>+$BR8*Sheet1!BE8</f>
        <v>0</v>
      </c>
      <c r="BF8" s="22">
        <f>+$BR8*Sheet1!BF8</f>
        <v>0</v>
      </c>
      <c r="BG8" s="22">
        <f>+$BR8*Sheet1!BG8</f>
        <v>0</v>
      </c>
      <c r="BH8" s="22">
        <f>+$BR8*Sheet1!BH8</f>
        <v>0</v>
      </c>
      <c r="BI8" s="22">
        <f>+$BR8*Sheet1!BI8</f>
        <v>0</v>
      </c>
      <c r="BJ8" s="22">
        <f>+$BR8*Sheet1!BJ8</f>
        <v>0</v>
      </c>
      <c r="BK8" s="22">
        <f>+$BR8*Sheet1!BK8</f>
        <v>0</v>
      </c>
      <c r="BL8" s="22">
        <f>+$BR8*Sheet1!BL8</f>
        <v>0</v>
      </c>
      <c r="BM8" s="22">
        <f>+$BR8*Sheet1!BM8</f>
        <v>0</v>
      </c>
      <c r="BN8" s="22">
        <f>+$BR8*Sheet1!BN8</f>
        <v>0</v>
      </c>
      <c r="BO8" s="22">
        <f>+$BR8*Sheet1!BO8</f>
        <v>0</v>
      </c>
      <c r="BP8" s="22">
        <f>+$BR8*Sheet1!BP8</f>
        <v>0</v>
      </c>
      <c r="BQ8" s="22">
        <f t="shared" si="7"/>
        <v>742912.08791208791</v>
      </c>
      <c r="BR8" s="56">
        <v>742912.08791208791</v>
      </c>
    </row>
    <row r="9" spans="1:72" s="13" customFormat="1" ht="14.25" customHeight="1" outlineLevel="1" x14ac:dyDescent="0.2">
      <c r="A9" s="20" t="s">
        <v>11</v>
      </c>
      <c r="B9" s="21" t="s">
        <v>15</v>
      </c>
      <c r="C9" s="20">
        <v>310000</v>
      </c>
      <c r="D9" s="20">
        <f>+D10</f>
        <v>0</v>
      </c>
      <c r="E9" s="20">
        <f t="shared" ref="E9:BP9" si="12">+E10</f>
        <v>0</v>
      </c>
      <c r="F9" s="20">
        <f t="shared" si="12"/>
        <v>0</v>
      </c>
      <c r="G9" s="20">
        <f t="shared" si="12"/>
        <v>0</v>
      </c>
      <c r="H9" s="20">
        <f t="shared" si="12"/>
        <v>0</v>
      </c>
      <c r="I9" s="20">
        <f t="shared" si="12"/>
        <v>0</v>
      </c>
      <c r="J9" s="20">
        <f t="shared" si="12"/>
        <v>0</v>
      </c>
      <c r="K9" s="20">
        <f t="shared" si="12"/>
        <v>0</v>
      </c>
      <c r="L9" s="20">
        <f t="shared" si="12"/>
        <v>0</v>
      </c>
      <c r="M9" s="20">
        <f t="shared" si="12"/>
        <v>66347.894379794408</v>
      </c>
      <c r="N9" s="20">
        <f t="shared" si="12"/>
        <v>19077.077571361482</v>
      </c>
      <c r="O9" s="20">
        <f t="shared" si="12"/>
        <v>19077.077571361482</v>
      </c>
      <c r="P9" s="20">
        <f t="shared" si="12"/>
        <v>104502.04952251737</v>
      </c>
      <c r="Q9" s="20">
        <f t="shared" si="12"/>
        <v>19077.077571361482</v>
      </c>
      <c r="R9" s="20">
        <f t="shared" si="12"/>
        <v>19077.077571361482</v>
      </c>
      <c r="S9" s="20">
        <f t="shared" si="12"/>
        <v>19077.077571361482</v>
      </c>
      <c r="T9" s="20">
        <f t="shared" si="12"/>
        <v>19077.077571361482</v>
      </c>
      <c r="U9" s="20">
        <f t="shared" si="12"/>
        <v>19077.077571361482</v>
      </c>
      <c r="V9" s="20">
        <f t="shared" si="12"/>
        <v>19077.077571361482</v>
      </c>
      <c r="W9" s="20">
        <f t="shared" si="12"/>
        <v>22554.991389657156</v>
      </c>
      <c r="X9" s="20">
        <f t="shared" si="12"/>
        <v>22554.991389657156</v>
      </c>
      <c r="Y9" s="20">
        <f t="shared" si="12"/>
        <v>22554.991389657156</v>
      </c>
      <c r="Z9" s="20">
        <f t="shared" si="12"/>
        <v>22554.991389657156</v>
      </c>
      <c r="AA9" s="20">
        <f t="shared" si="12"/>
        <v>22554.991389657156</v>
      </c>
      <c r="AB9" s="20">
        <f t="shared" si="12"/>
        <v>0</v>
      </c>
      <c r="AC9" s="20">
        <f t="shared" si="12"/>
        <v>227237.4223764546</v>
      </c>
      <c r="AD9" s="20">
        <f t="shared" si="12"/>
        <v>0</v>
      </c>
      <c r="AE9" s="20">
        <f t="shared" si="12"/>
        <v>0</v>
      </c>
      <c r="AF9" s="20">
        <f t="shared" si="12"/>
        <v>0</v>
      </c>
      <c r="AG9" s="20">
        <f t="shared" si="12"/>
        <v>0</v>
      </c>
      <c r="AH9" s="20">
        <f t="shared" si="12"/>
        <v>0</v>
      </c>
      <c r="AI9" s="20">
        <f t="shared" si="12"/>
        <v>0</v>
      </c>
      <c r="AJ9" s="20">
        <f t="shared" si="12"/>
        <v>0</v>
      </c>
      <c r="AK9" s="20">
        <f t="shared" si="12"/>
        <v>0</v>
      </c>
      <c r="AL9" s="20">
        <f t="shared" si="12"/>
        <v>0</v>
      </c>
      <c r="AM9" s="20">
        <f t="shared" si="12"/>
        <v>0</v>
      </c>
      <c r="AN9" s="20">
        <f t="shared" si="12"/>
        <v>0</v>
      </c>
      <c r="AO9" s="20">
        <f t="shared" si="12"/>
        <v>0</v>
      </c>
      <c r="AP9" s="20">
        <f t="shared" si="12"/>
        <v>0</v>
      </c>
      <c r="AQ9" s="20">
        <f t="shared" si="12"/>
        <v>0</v>
      </c>
      <c r="AR9" s="20">
        <f t="shared" si="12"/>
        <v>0</v>
      </c>
      <c r="AS9" s="20">
        <f t="shared" si="12"/>
        <v>0</v>
      </c>
      <c r="AT9" s="20">
        <f t="shared" si="12"/>
        <v>0</v>
      </c>
      <c r="AU9" s="20">
        <f t="shared" si="12"/>
        <v>0</v>
      </c>
      <c r="AV9" s="20">
        <f t="shared" si="12"/>
        <v>0</v>
      </c>
      <c r="AW9" s="20">
        <f t="shared" si="12"/>
        <v>0</v>
      </c>
      <c r="AX9" s="20">
        <f t="shared" si="12"/>
        <v>0</v>
      </c>
      <c r="AY9" s="20">
        <f t="shared" si="12"/>
        <v>0</v>
      </c>
      <c r="AZ9" s="20">
        <f t="shared" si="12"/>
        <v>0</v>
      </c>
      <c r="BA9" s="20">
        <f t="shared" si="12"/>
        <v>0</v>
      </c>
      <c r="BB9" s="20">
        <f t="shared" si="12"/>
        <v>0</v>
      </c>
      <c r="BC9" s="20">
        <f t="shared" si="12"/>
        <v>0</v>
      </c>
      <c r="BD9" s="20">
        <f t="shared" si="12"/>
        <v>0</v>
      </c>
      <c r="BE9" s="20">
        <f t="shared" si="12"/>
        <v>0</v>
      </c>
      <c r="BF9" s="20">
        <f t="shared" si="12"/>
        <v>0</v>
      </c>
      <c r="BG9" s="20">
        <f t="shared" si="12"/>
        <v>0</v>
      </c>
      <c r="BH9" s="20">
        <f t="shared" si="12"/>
        <v>0</v>
      </c>
      <c r="BI9" s="20">
        <f t="shared" si="12"/>
        <v>0</v>
      </c>
      <c r="BJ9" s="20">
        <f t="shared" si="12"/>
        <v>0</v>
      </c>
      <c r="BK9" s="20">
        <f t="shared" si="12"/>
        <v>0</v>
      </c>
      <c r="BL9" s="20">
        <f t="shared" si="12"/>
        <v>0</v>
      </c>
      <c r="BM9" s="20">
        <f t="shared" si="12"/>
        <v>0</v>
      </c>
      <c r="BN9" s="20">
        <f t="shared" si="12"/>
        <v>0</v>
      </c>
      <c r="BO9" s="20">
        <f t="shared" si="12"/>
        <v>0</v>
      </c>
      <c r="BP9" s="20">
        <f t="shared" si="12"/>
        <v>0</v>
      </c>
      <c r="BQ9" s="20">
        <f t="shared" si="7"/>
        <v>331739.47189897194</v>
      </c>
      <c r="BR9" s="20">
        <v>310000</v>
      </c>
    </row>
    <row r="10" spans="1:72" s="13" customFormat="1" ht="14.25" customHeight="1" outlineLevel="1" x14ac:dyDescent="0.2">
      <c r="A10" s="22" t="s">
        <v>13</v>
      </c>
      <c r="B10" s="23" t="s">
        <v>14</v>
      </c>
      <c r="C10" s="22">
        <v>310000</v>
      </c>
      <c r="D10" s="22">
        <f>+$BR10*Sheet1!D10</f>
        <v>0</v>
      </c>
      <c r="E10" s="22">
        <f>+$BR10*Sheet1!E10</f>
        <v>0</v>
      </c>
      <c r="F10" s="22">
        <f>+$BR10*Sheet1!F10</f>
        <v>0</v>
      </c>
      <c r="G10" s="22">
        <f>+$BR10*Sheet1!G10</f>
        <v>0</v>
      </c>
      <c r="H10" s="22">
        <f>+$BR10*Sheet1!H10</f>
        <v>0</v>
      </c>
      <c r="I10" s="22">
        <f>+$BR10*Sheet1!I10</f>
        <v>0</v>
      </c>
      <c r="J10" s="22">
        <f>+$BR10*Sheet1!J10</f>
        <v>0</v>
      </c>
      <c r="K10" s="22">
        <f>+$BR10*Sheet1!K10</f>
        <v>0</v>
      </c>
      <c r="L10" s="22">
        <f>+$BR10*Sheet1!L10</f>
        <v>0</v>
      </c>
      <c r="M10" s="22">
        <f>+$BR10*Sheet1!M10</f>
        <v>66347.894379794408</v>
      </c>
      <c r="N10" s="22">
        <f>+$BR10*Sheet1!N10</f>
        <v>19077.077571361482</v>
      </c>
      <c r="O10" s="22">
        <f>+$BR10*Sheet1!O10</f>
        <v>19077.077571361482</v>
      </c>
      <c r="P10" s="22">
        <f>+$BR10*Sheet1!P10</f>
        <v>104502.04952251737</v>
      </c>
      <c r="Q10" s="22">
        <f>+$BR10*Sheet1!Q10</f>
        <v>19077.077571361482</v>
      </c>
      <c r="R10" s="22">
        <f>+$BR10*Sheet1!R10</f>
        <v>19077.077571361482</v>
      </c>
      <c r="S10" s="22">
        <f>+$BR10*Sheet1!S10</f>
        <v>19077.077571361482</v>
      </c>
      <c r="T10" s="22">
        <f>+$BR10*Sheet1!T10</f>
        <v>19077.077571361482</v>
      </c>
      <c r="U10" s="22">
        <f>+$BR10*Sheet1!U10</f>
        <v>19077.077571361482</v>
      </c>
      <c r="V10" s="22">
        <f>+$BR10*Sheet1!V10</f>
        <v>19077.077571361482</v>
      </c>
      <c r="W10" s="22">
        <f>+$BR10*Sheet1!W10</f>
        <v>22554.991389657156</v>
      </c>
      <c r="X10" s="22">
        <f>+$BR10*Sheet1!X10</f>
        <v>22554.991389657156</v>
      </c>
      <c r="Y10" s="22">
        <f>+$BR10*Sheet1!Y10</f>
        <v>22554.991389657156</v>
      </c>
      <c r="Z10" s="22">
        <f>+$BR10*Sheet1!Z10</f>
        <v>22554.991389657156</v>
      </c>
      <c r="AA10" s="22">
        <f>+$BR10*Sheet1!AA10</f>
        <v>22554.991389657156</v>
      </c>
      <c r="AB10" s="22">
        <f>+$BR10*Sheet1!AB10</f>
        <v>0</v>
      </c>
      <c r="AC10" s="22">
        <f>+$BR10*Sheet1!AC10</f>
        <v>227237.4223764546</v>
      </c>
      <c r="AD10" s="22">
        <f>+$BR10*Sheet1!AD10</f>
        <v>0</v>
      </c>
      <c r="AE10" s="22">
        <f>+$BR10*Sheet1!AE10</f>
        <v>0</v>
      </c>
      <c r="AF10" s="22">
        <f>+$BR10*Sheet1!AF10</f>
        <v>0</v>
      </c>
      <c r="AG10" s="22">
        <f>+$BR10*Sheet1!AG10</f>
        <v>0</v>
      </c>
      <c r="AH10" s="22">
        <f>+$BR10*Sheet1!AH10</f>
        <v>0</v>
      </c>
      <c r="AI10" s="22">
        <f>+$BR10*Sheet1!AI10</f>
        <v>0</v>
      </c>
      <c r="AJ10" s="22">
        <f>+$BR10*Sheet1!AJ10</f>
        <v>0</v>
      </c>
      <c r="AK10" s="22">
        <f>+$BR10*Sheet1!AK10</f>
        <v>0</v>
      </c>
      <c r="AL10" s="22">
        <f>+$BR10*Sheet1!AL10</f>
        <v>0</v>
      </c>
      <c r="AM10" s="22">
        <f>+$BR10*Sheet1!AM10</f>
        <v>0</v>
      </c>
      <c r="AN10" s="22">
        <f>+$BR10*Sheet1!AN10</f>
        <v>0</v>
      </c>
      <c r="AO10" s="22">
        <f>+$BR10*Sheet1!AO10</f>
        <v>0</v>
      </c>
      <c r="AP10" s="22">
        <f>+$BR10*Sheet1!AP10</f>
        <v>0</v>
      </c>
      <c r="AQ10" s="22">
        <f>+$BR10*Sheet1!AQ10</f>
        <v>0</v>
      </c>
      <c r="AR10" s="22">
        <f>+$BR10*Sheet1!AR10</f>
        <v>0</v>
      </c>
      <c r="AS10" s="22">
        <f>+$BR10*Sheet1!AS10</f>
        <v>0</v>
      </c>
      <c r="AT10" s="22">
        <f>+$BR10*Sheet1!AT10</f>
        <v>0</v>
      </c>
      <c r="AU10" s="22">
        <f>+$BR10*Sheet1!AU10</f>
        <v>0</v>
      </c>
      <c r="AV10" s="22">
        <f>+$BR10*Sheet1!AV10</f>
        <v>0</v>
      </c>
      <c r="AW10" s="22">
        <f>+$BR10*Sheet1!AW10</f>
        <v>0</v>
      </c>
      <c r="AX10" s="22">
        <f>+$BR10*Sheet1!AX10</f>
        <v>0</v>
      </c>
      <c r="AY10" s="22">
        <f>+$BR10*Sheet1!AY10</f>
        <v>0</v>
      </c>
      <c r="AZ10" s="22">
        <f>+$BR10*Sheet1!AZ10</f>
        <v>0</v>
      </c>
      <c r="BA10" s="22">
        <f>+$BR10*Sheet1!BA10</f>
        <v>0</v>
      </c>
      <c r="BB10" s="22">
        <f>+$BR10*Sheet1!BB10</f>
        <v>0</v>
      </c>
      <c r="BC10" s="22">
        <f>+$BR10*Sheet1!BC10</f>
        <v>0</v>
      </c>
      <c r="BD10" s="22">
        <f>+$BR10*Sheet1!BD10</f>
        <v>0</v>
      </c>
      <c r="BE10" s="22">
        <f>+$BR10*Sheet1!BE10</f>
        <v>0</v>
      </c>
      <c r="BF10" s="22">
        <f>+$BR10*Sheet1!BF10</f>
        <v>0</v>
      </c>
      <c r="BG10" s="22">
        <f>+$BR10*Sheet1!BG10</f>
        <v>0</v>
      </c>
      <c r="BH10" s="22">
        <f>+$BR10*Sheet1!BH10</f>
        <v>0</v>
      </c>
      <c r="BI10" s="22">
        <f>+$BR10*Sheet1!BI10</f>
        <v>0</v>
      </c>
      <c r="BJ10" s="22">
        <f>+$BR10*Sheet1!BJ10</f>
        <v>0</v>
      </c>
      <c r="BK10" s="22">
        <f>+$BR10*Sheet1!BK10</f>
        <v>0</v>
      </c>
      <c r="BL10" s="22">
        <f>+$BR10*Sheet1!BL10</f>
        <v>0</v>
      </c>
      <c r="BM10" s="22">
        <f>+$BR10*Sheet1!BM10</f>
        <v>0</v>
      </c>
      <c r="BN10" s="22">
        <f>+$BR10*Sheet1!BN10</f>
        <v>0</v>
      </c>
      <c r="BO10" s="22">
        <f>+$BR10*Sheet1!BO10</f>
        <v>0</v>
      </c>
      <c r="BP10" s="22">
        <f>+$BR10*Sheet1!BP10</f>
        <v>0</v>
      </c>
      <c r="BQ10" s="22">
        <f t="shared" si="7"/>
        <v>331739.47189897194</v>
      </c>
      <c r="BR10" s="56">
        <v>331739.471898972</v>
      </c>
    </row>
    <row r="11" spans="1:72" s="13" customFormat="1" ht="14.25" customHeight="1" outlineLevel="1" x14ac:dyDescent="0.2">
      <c r="A11" s="18" t="s">
        <v>16</v>
      </c>
      <c r="B11" s="19" t="s">
        <v>17</v>
      </c>
      <c r="C11" s="18">
        <v>29809711.827204157</v>
      </c>
      <c r="D11" s="18">
        <f>+D12+D52</f>
        <v>0</v>
      </c>
      <c r="E11" s="18">
        <f t="shared" ref="E11:BP11" si="13">+E12+E52</f>
        <v>0</v>
      </c>
      <c r="F11" s="18">
        <f t="shared" si="13"/>
        <v>0</v>
      </c>
      <c r="G11" s="18">
        <f t="shared" si="13"/>
        <v>0</v>
      </c>
      <c r="H11" s="18">
        <f t="shared" si="13"/>
        <v>0</v>
      </c>
      <c r="I11" s="18">
        <f t="shared" si="13"/>
        <v>0</v>
      </c>
      <c r="J11" s="18">
        <f t="shared" si="13"/>
        <v>17621.5809681846</v>
      </c>
      <c r="K11" s="18">
        <f t="shared" si="13"/>
        <v>17621.5809681846</v>
      </c>
      <c r="L11" s="18">
        <f t="shared" si="13"/>
        <v>17621.5809681846</v>
      </c>
      <c r="M11" s="18">
        <f t="shared" si="13"/>
        <v>17621.5809681846</v>
      </c>
      <c r="N11" s="18">
        <f t="shared" si="13"/>
        <v>17621.5809681846</v>
      </c>
      <c r="O11" s="18">
        <f t="shared" si="13"/>
        <v>258819.01800277474</v>
      </c>
      <c r="P11" s="18">
        <f t="shared" si="13"/>
        <v>346926.92284369771</v>
      </c>
      <c r="Q11" s="18">
        <f t="shared" si="13"/>
        <v>17621.5809681846</v>
      </c>
      <c r="R11" s="18">
        <f t="shared" si="13"/>
        <v>17621.5809681846</v>
      </c>
      <c r="S11" s="18">
        <f t="shared" si="13"/>
        <v>17621.5809681846</v>
      </c>
      <c r="T11" s="18">
        <f t="shared" si="13"/>
        <v>17621.5809681846</v>
      </c>
      <c r="U11" s="18">
        <f t="shared" si="13"/>
        <v>17621.5809681846</v>
      </c>
      <c r="V11" s="18">
        <f t="shared" si="13"/>
        <v>1046282.3316081846</v>
      </c>
      <c r="W11" s="18">
        <f t="shared" si="13"/>
        <v>1046282.3316081846</v>
      </c>
      <c r="X11" s="18">
        <f t="shared" si="13"/>
        <v>1287479.7686427748</v>
      </c>
      <c r="Y11" s="18">
        <f t="shared" si="13"/>
        <v>715794.18310636631</v>
      </c>
      <c r="Z11" s="18">
        <f t="shared" si="13"/>
        <v>715794.18310636631</v>
      </c>
      <c r="AA11" s="18">
        <f t="shared" si="13"/>
        <v>1764439.2382257206</v>
      </c>
      <c r="AB11" s="18">
        <f t="shared" si="13"/>
        <v>1282044.3641565403</v>
      </c>
      <c r="AC11" s="18">
        <f t="shared" si="13"/>
        <v>7946224.3052950604</v>
      </c>
      <c r="AD11" s="18">
        <f t="shared" si="13"/>
        <v>1925237.5295821142</v>
      </c>
      <c r="AE11" s="18">
        <f t="shared" si="13"/>
        <v>1282044.3641565403</v>
      </c>
      <c r="AF11" s="18">
        <f t="shared" si="13"/>
        <v>1303833.5112957403</v>
      </c>
      <c r="AG11" s="18">
        <f t="shared" si="13"/>
        <v>1294495.3053789402</v>
      </c>
      <c r="AH11" s="18">
        <f t="shared" si="13"/>
        <v>2150363.8105778885</v>
      </c>
      <c r="AI11" s="18">
        <f t="shared" si="13"/>
        <v>1783563.0226354823</v>
      </c>
      <c r="AJ11" s="18">
        <f t="shared" si="13"/>
        <v>1783563.0226354823</v>
      </c>
      <c r="AK11" s="18">
        <f t="shared" si="13"/>
        <v>519140.23944712675</v>
      </c>
      <c r="AL11" s="18">
        <f t="shared" si="13"/>
        <v>519140.23944712675</v>
      </c>
      <c r="AM11" s="18">
        <f t="shared" si="13"/>
        <v>519140.23944712675</v>
      </c>
      <c r="AN11" s="18">
        <f t="shared" si="13"/>
        <v>506689.29822472669</v>
      </c>
      <c r="AO11" s="18">
        <f t="shared" si="13"/>
        <v>506689.29822472669</v>
      </c>
      <c r="AP11" s="18">
        <f t="shared" si="13"/>
        <v>14093899.881053021</v>
      </c>
      <c r="AQ11" s="18">
        <f t="shared" si="13"/>
        <v>17621.5809681846</v>
      </c>
      <c r="AR11" s="18">
        <f t="shared" si="13"/>
        <v>17621.5809681846</v>
      </c>
      <c r="AS11" s="18">
        <f t="shared" si="13"/>
        <v>17621.5809681846</v>
      </c>
      <c r="AT11" s="18">
        <f t="shared" si="13"/>
        <v>17621.5809681846</v>
      </c>
      <c r="AU11" s="18">
        <f t="shared" si="13"/>
        <v>17621.5809681846</v>
      </c>
      <c r="AV11" s="18">
        <f t="shared" si="13"/>
        <v>17621.5809681846</v>
      </c>
      <c r="AW11" s="18">
        <f t="shared" si="13"/>
        <v>17621.5809681846</v>
      </c>
      <c r="AX11" s="18">
        <f t="shared" si="13"/>
        <v>17621.5809681846</v>
      </c>
      <c r="AY11" s="18">
        <f t="shared" si="13"/>
        <v>17621.5809681846</v>
      </c>
      <c r="AZ11" s="18">
        <f t="shared" si="13"/>
        <v>17621.5809681846</v>
      </c>
      <c r="BA11" s="18">
        <f t="shared" si="13"/>
        <v>17621.5809681846</v>
      </c>
      <c r="BB11" s="18">
        <f t="shared" si="13"/>
        <v>17621.5809681846</v>
      </c>
      <c r="BC11" s="18">
        <f t="shared" si="13"/>
        <v>211458.97161821523</v>
      </c>
      <c r="BD11" s="18">
        <f t="shared" si="13"/>
        <v>17621.5809681846</v>
      </c>
      <c r="BE11" s="18">
        <f t="shared" si="13"/>
        <v>17621.5809681846</v>
      </c>
      <c r="BF11" s="18">
        <f t="shared" si="13"/>
        <v>17621.5809681846</v>
      </c>
      <c r="BG11" s="18">
        <f t="shared" si="13"/>
        <v>17621.5809681846</v>
      </c>
      <c r="BH11" s="18">
        <f t="shared" si="13"/>
        <v>17621.5809681846</v>
      </c>
      <c r="BI11" s="18">
        <f t="shared" si="13"/>
        <v>17621.5809681846</v>
      </c>
      <c r="BJ11" s="18">
        <f t="shared" si="13"/>
        <v>17621.5809681846</v>
      </c>
      <c r="BK11" s="18">
        <f t="shared" si="13"/>
        <v>17621.5809681846</v>
      </c>
      <c r="BL11" s="18">
        <f t="shared" si="13"/>
        <v>17621.5809681846</v>
      </c>
      <c r="BM11" s="18">
        <f t="shared" si="13"/>
        <v>17621.5809681846</v>
      </c>
      <c r="BN11" s="18">
        <f t="shared" si="13"/>
        <v>17621.5809681846</v>
      </c>
      <c r="BO11" s="18">
        <f t="shared" si="13"/>
        <v>17621.5809681846</v>
      </c>
      <c r="BP11" s="18">
        <f t="shared" si="13"/>
        <v>211458.97161821523</v>
      </c>
      <c r="BQ11" s="18">
        <f t="shared" si="7"/>
        <v>22809969.052428212</v>
      </c>
      <c r="BR11" s="18">
        <v>29809711.827204157</v>
      </c>
    </row>
    <row r="12" spans="1:72" s="13" customFormat="1" ht="14.25" customHeight="1" outlineLevel="1" x14ac:dyDescent="0.2">
      <c r="A12" s="20" t="s">
        <v>18</v>
      </c>
      <c r="B12" s="21" t="s">
        <v>19</v>
      </c>
      <c r="C12" s="20">
        <v>29592961.827204157</v>
      </c>
      <c r="D12" s="20">
        <f>+D13+D15+D21+D29+D33+D38+D46+D48</f>
        <v>0</v>
      </c>
      <c r="E12" s="20">
        <f t="shared" ref="E12:BP12" si="14">+E13+E15+E21+E29+E33+E38+E46+E48</f>
        <v>0</v>
      </c>
      <c r="F12" s="20">
        <f t="shared" si="14"/>
        <v>0</v>
      </c>
      <c r="G12" s="20">
        <f t="shared" si="14"/>
        <v>0</v>
      </c>
      <c r="H12" s="20">
        <f t="shared" si="14"/>
        <v>0</v>
      </c>
      <c r="I12" s="20">
        <f t="shared" si="14"/>
        <v>0</v>
      </c>
      <c r="J12" s="20">
        <f t="shared" si="14"/>
        <v>0</v>
      </c>
      <c r="K12" s="20">
        <f t="shared" si="14"/>
        <v>0</v>
      </c>
      <c r="L12" s="20">
        <f t="shared" si="14"/>
        <v>0</v>
      </c>
      <c r="M12" s="20">
        <f t="shared" si="14"/>
        <v>0</v>
      </c>
      <c r="N12" s="20">
        <f t="shared" si="14"/>
        <v>0</v>
      </c>
      <c r="O12" s="20">
        <f t="shared" si="14"/>
        <v>241197.43703459014</v>
      </c>
      <c r="P12" s="20">
        <f t="shared" si="14"/>
        <v>241197.43703459014</v>
      </c>
      <c r="Q12" s="20">
        <f t="shared" si="14"/>
        <v>0</v>
      </c>
      <c r="R12" s="20">
        <f t="shared" si="14"/>
        <v>0</v>
      </c>
      <c r="S12" s="20">
        <f t="shared" si="14"/>
        <v>0</v>
      </c>
      <c r="T12" s="20">
        <f t="shared" si="14"/>
        <v>0</v>
      </c>
      <c r="U12" s="20">
        <f t="shared" si="14"/>
        <v>0</v>
      </c>
      <c r="V12" s="20">
        <f t="shared" si="14"/>
        <v>1028660.75064</v>
      </c>
      <c r="W12" s="20">
        <f t="shared" si="14"/>
        <v>1028660.75064</v>
      </c>
      <c r="X12" s="20">
        <f t="shared" si="14"/>
        <v>1269858.1876745902</v>
      </c>
      <c r="Y12" s="20">
        <f t="shared" si="14"/>
        <v>698172.60213818168</v>
      </c>
      <c r="Z12" s="20">
        <f t="shared" si="14"/>
        <v>698172.60213818168</v>
      </c>
      <c r="AA12" s="20">
        <f t="shared" si="14"/>
        <v>1746817.657257536</v>
      </c>
      <c r="AB12" s="20">
        <f t="shared" si="14"/>
        <v>1264422.7831883556</v>
      </c>
      <c r="AC12" s="20">
        <f t="shared" si="14"/>
        <v>7734765.3336768448</v>
      </c>
      <c r="AD12" s="20">
        <f t="shared" si="14"/>
        <v>1907615.9486139296</v>
      </c>
      <c r="AE12" s="20">
        <f t="shared" si="14"/>
        <v>1264422.7831883556</v>
      </c>
      <c r="AF12" s="20">
        <f t="shared" si="14"/>
        <v>1286211.9303275556</v>
      </c>
      <c r="AG12" s="20">
        <f t="shared" si="14"/>
        <v>1276873.7244107556</v>
      </c>
      <c r="AH12" s="20">
        <f t="shared" si="14"/>
        <v>2132742.2296097041</v>
      </c>
      <c r="AI12" s="20">
        <f t="shared" si="14"/>
        <v>1765941.4416672976</v>
      </c>
      <c r="AJ12" s="20">
        <f t="shared" si="14"/>
        <v>1765941.4416672976</v>
      </c>
      <c r="AK12" s="20">
        <f t="shared" si="14"/>
        <v>501518.65847894212</v>
      </c>
      <c r="AL12" s="20">
        <f t="shared" si="14"/>
        <v>501518.65847894212</v>
      </c>
      <c r="AM12" s="20">
        <f t="shared" si="14"/>
        <v>501518.65847894212</v>
      </c>
      <c r="AN12" s="20">
        <f t="shared" si="14"/>
        <v>489067.71725654206</v>
      </c>
      <c r="AO12" s="20">
        <f t="shared" si="14"/>
        <v>489067.71725654206</v>
      </c>
      <c r="AP12" s="20">
        <f t="shared" si="14"/>
        <v>13882440.909434807</v>
      </c>
      <c r="AQ12" s="20">
        <f t="shared" si="14"/>
        <v>0</v>
      </c>
      <c r="AR12" s="20">
        <f t="shared" si="14"/>
        <v>0</v>
      </c>
      <c r="AS12" s="20">
        <f t="shared" si="14"/>
        <v>0</v>
      </c>
      <c r="AT12" s="20">
        <f t="shared" si="14"/>
        <v>0</v>
      </c>
      <c r="AU12" s="20">
        <f t="shared" si="14"/>
        <v>0</v>
      </c>
      <c r="AV12" s="20">
        <f t="shared" si="14"/>
        <v>0</v>
      </c>
      <c r="AW12" s="20">
        <f t="shared" si="14"/>
        <v>0</v>
      </c>
      <c r="AX12" s="20">
        <f t="shared" si="14"/>
        <v>0</v>
      </c>
      <c r="AY12" s="20">
        <f t="shared" si="14"/>
        <v>0</v>
      </c>
      <c r="AZ12" s="20">
        <f t="shared" si="14"/>
        <v>0</v>
      </c>
      <c r="BA12" s="20">
        <f t="shared" si="14"/>
        <v>0</v>
      </c>
      <c r="BB12" s="20">
        <f t="shared" si="14"/>
        <v>0</v>
      </c>
      <c r="BC12" s="20">
        <f t="shared" si="14"/>
        <v>0</v>
      </c>
      <c r="BD12" s="20">
        <f t="shared" si="14"/>
        <v>0</v>
      </c>
      <c r="BE12" s="20">
        <f t="shared" si="14"/>
        <v>0</v>
      </c>
      <c r="BF12" s="20">
        <f t="shared" si="14"/>
        <v>0</v>
      </c>
      <c r="BG12" s="20">
        <f t="shared" si="14"/>
        <v>0</v>
      </c>
      <c r="BH12" s="20">
        <f t="shared" si="14"/>
        <v>0</v>
      </c>
      <c r="BI12" s="20">
        <f t="shared" si="14"/>
        <v>0</v>
      </c>
      <c r="BJ12" s="20">
        <f t="shared" si="14"/>
        <v>0</v>
      </c>
      <c r="BK12" s="20">
        <f t="shared" si="14"/>
        <v>0</v>
      </c>
      <c r="BL12" s="20">
        <f t="shared" si="14"/>
        <v>0</v>
      </c>
      <c r="BM12" s="20">
        <f t="shared" si="14"/>
        <v>0</v>
      </c>
      <c r="BN12" s="20">
        <f t="shared" si="14"/>
        <v>0</v>
      </c>
      <c r="BO12" s="20">
        <f t="shared" si="14"/>
        <v>0</v>
      </c>
      <c r="BP12" s="20">
        <f t="shared" si="14"/>
        <v>0</v>
      </c>
      <c r="BQ12" s="20">
        <f t="shared" si="7"/>
        <v>21858403.68014624</v>
      </c>
      <c r="BR12" s="20">
        <v>29592961.827204153</v>
      </c>
    </row>
    <row r="13" spans="1:72" s="13" customFormat="1" ht="14.25" customHeight="1" outlineLevel="1" x14ac:dyDescent="0.2">
      <c r="A13" s="26" t="s">
        <v>20</v>
      </c>
      <c r="B13" s="27" t="s">
        <v>21</v>
      </c>
      <c r="C13" s="26">
        <v>1494288</v>
      </c>
      <c r="D13" s="26">
        <f>+D14</f>
        <v>0</v>
      </c>
      <c r="E13" s="26">
        <f t="shared" ref="E13:BP13" si="15">+E14</f>
        <v>0</v>
      </c>
      <c r="F13" s="26">
        <f t="shared" si="15"/>
        <v>0</v>
      </c>
      <c r="G13" s="26">
        <f t="shared" si="15"/>
        <v>0</v>
      </c>
      <c r="H13" s="26">
        <f t="shared" si="15"/>
        <v>0</v>
      </c>
      <c r="I13" s="26">
        <f t="shared" si="15"/>
        <v>0</v>
      </c>
      <c r="J13" s="26">
        <f t="shared" si="15"/>
        <v>0</v>
      </c>
      <c r="K13" s="26">
        <f t="shared" si="15"/>
        <v>0</v>
      </c>
      <c r="L13" s="26">
        <f t="shared" si="15"/>
        <v>0</v>
      </c>
      <c r="M13" s="26">
        <f t="shared" si="15"/>
        <v>0</v>
      </c>
      <c r="N13" s="26">
        <f t="shared" si="15"/>
        <v>0</v>
      </c>
      <c r="O13" s="26">
        <f t="shared" si="15"/>
        <v>241197.43703459014</v>
      </c>
      <c r="P13" s="26">
        <f t="shared" si="15"/>
        <v>241197.43703459014</v>
      </c>
      <c r="Q13" s="26">
        <f t="shared" si="15"/>
        <v>0</v>
      </c>
      <c r="R13" s="26">
        <f t="shared" si="15"/>
        <v>0</v>
      </c>
      <c r="S13" s="26">
        <f t="shared" si="15"/>
        <v>0</v>
      </c>
      <c r="T13" s="26">
        <f t="shared" si="15"/>
        <v>0</v>
      </c>
      <c r="U13" s="26">
        <f t="shared" si="15"/>
        <v>0</v>
      </c>
      <c r="V13" s="26">
        <f t="shared" si="15"/>
        <v>0</v>
      </c>
      <c r="W13" s="26">
        <f t="shared" si="15"/>
        <v>0</v>
      </c>
      <c r="X13" s="26">
        <f t="shared" si="15"/>
        <v>241197.43703459014</v>
      </c>
      <c r="Y13" s="26">
        <f t="shared" si="15"/>
        <v>0</v>
      </c>
      <c r="Z13" s="26">
        <f t="shared" si="15"/>
        <v>0</v>
      </c>
      <c r="AA13" s="26">
        <f t="shared" si="15"/>
        <v>482394.87406918028</v>
      </c>
      <c r="AB13" s="26">
        <f t="shared" si="15"/>
        <v>0</v>
      </c>
      <c r="AC13" s="26">
        <f t="shared" si="15"/>
        <v>723592.31110377051</v>
      </c>
      <c r="AD13" s="26">
        <f t="shared" si="15"/>
        <v>643193.16542557382</v>
      </c>
      <c r="AE13" s="26">
        <f t="shared" si="15"/>
        <v>0</v>
      </c>
      <c r="AF13" s="26">
        <f t="shared" si="15"/>
        <v>0</v>
      </c>
      <c r="AG13" s="26">
        <f t="shared" si="15"/>
        <v>0</v>
      </c>
      <c r="AH13" s="26">
        <f t="shared" si="15"/>
        <v>0</v>
      </c>
      <c r="AI13" s="26">
        <f t="shared" si="15"/>
        <v>0</v>
      </c>
      <c r="AJ13" s="26">
        <f t="shared" si="15"/>
        <v>0</v>
      </c>
      <c r="AK13" s="26">
        <f t="shared" si="15"/>
        <v>0</v>
      </c>
      <c r="AL13" s="26">
        <f t="shared" si="15"/>
        <v>0</v>
      </c>
      <c r="AM13" s="26">
        <f t="shared" si="15"/>
        <v>0</v>
      </c>
      <c r="AN13" s="26">
        <f t="shared" si="15"/>
        <v>0</v>
      </c>
      <c r="AO13" s="26">
        <f t="shared" si="15"/>
        <v>0</v>
      </c>
      <c r="AP13" s="26">
        <f t="shared" si="15"/>
        <v>643193.16542557382</v>
      </c>
      <c r="AQ13" s="26">
        <f t="shared" si="15"/>
        <v>0</v>
      </c>
      <c r="AR13" s="26">
        <f t="shared" si="15"/>
        <v>0</v>
      </c>
      <c r="AS13" s="26">
        <f t="shared" si="15"/>
        <v>0</v>
      </c>
      <c r="AT13" s="26">
        <f t="shared" si="15"/>
        <v>0</v>
      </c>
      <c r="AU13" s="26">
        <f t="shared" si="15"/>
        <v>0</v>
      </c>
      <c r="AV13" s="26">
        <f t="shared" si="15"/>
        <v>0</v>
      </c>
      <c r="AW13" s="26">
        <f t="shared" si="15"/>
        <v>0</v>
      </c>
      <c r="AX13" s="26">
        <f t="shared" si="15"/>
        <v>0</v>
      </c>
      <c r="AY13" s="26">
        <f t="shared" si="15"/>
        <v>0</v>
      </c>
      <c r="AZ13" s="26">
        <f t="shared" si="15"/>
        <v>0</v>
      </c>
      <c r="BA13" s="26">
        <f t="shared" si="15"/>
        <v>0</v>
      </c>
      <c r="BB13" s="26">
        <f t="shared" si="15"/>
        <v>0</v>
      </c>
      <c r="BC13" s="26">
        <f t="shared" si="15"/>
        <v>0</v>
      </c>
      <c r="BD13" s="26">
        <f t="shared" si="15"/>
        <v>0</v>
      </c>
      <c r="BE13" s="26">
        <f t="shared" si="15"/>
        <v>0</v>
      </c>
      <c r="BF13" s="26">
        <f t="shared" si="15"/>
        <v>0</v>
      </c>
      <c r="BG13" s="26">
        <f t="shared" si="15"/>
        <v>0</v>
      </c>
      <c r="BH13" s="26">
        <f t="shared" si="15"/>
        <v>0</v>
      </c>
      <c r="BI13" s="26">
        <f t="shared" si="15"/>
        <v>0</v>
      </c>
      <c r="BJ13" s="26">
        <f t="shared" si="15"/>
        <v>0</v>
      </c>
      <c r="BK13" s="26">
        <f t="shared" si="15"/>
        <v>0</v>
      </c>
      <c r="BL13" s="26">
        <f t="shared" si="15"/>
        <v>0</v>
      </c>
      <c r="BM13" s="26">
        <f t="shared" si="15"/>
        <v>0</v>
      </c>
      <c r="BN13" s="26">
        <f t="shared" si="15"/>
        <v>0</v>
      </c>
      <c r="BO13" s="26">
        <f t="shared" si="15"/>
        <v>0</v>
      </c>
      <c r="BP13" s="26">
        <f t="shared" si="15"/>
        <v>0</v>
      </c>
      <c r="BQ13" s="26">
        <f t="shared" si="7"/>
        <v>1607982.9135639346</v>
      </c>
      <c r="BR13" s="26">
        <v>1494288</v>
      </c>
    </row>
    <row r="14" spans="1:72" s="13" customFormat="1" ht="14.25" customHeight="1" outlineLevel="1" x14ac:dyDescent="0.2">
      <c r="A14" s="24" t="s">
        <v>22</v>
      </c>
      <c r="B14" s="23" t="s">
        <v>14</v>
      </c>
      <c r="C14" s="24">
        <v>1494288</v>
      </c>
      <c r="D14" s="22">
        <f>+$BR14*Sheet1!D14</f>
        <v>0</v>
      </c>
      <c r="E14" s="22">
        <f>+$BR14*Sheet1!E14</f>
        <v>0</v>
      </c>
      <c r="F14" s="22">
        <f>+$BR14*Sheet1!F14</f>
        <v>0</v>
      </c>
      <c r="G14" s="22">
        <f>+$BR14*Sheet1!G14</f>
        <v>0</v>
      </c>
      <c r="H14" s="22">
        <f>+$BR14*Sheet1!H14</f>
        <v>0</v>
      </c>
      <c r="I14" s="22">
        <f>+$BR14*Sheet1!I14</f>
        <v>0</v>
      </c>
      <c r="J14" s="22">
        <f>+$BR14*Sheet1!J14</f>
        <v>0</v>
      </c>
      <c r="K14" s="22">
        <f>+$BR14*Sheet1!K14</f>
        <v>0</v>
      </c>
      <c r="L14" s="22">
        <f>+$BR14*Sheet1!L14</f>
        <v>0</v>
      </c>
      <c r="M14" s="22">
        <f>+$BR14*Sheet1!M14</f>
        <v>0</v>
      </c>
      <c r="N14" s="22">
        <f>+$BR14*Sheet1!N14</f>
        <v>0</v>
      </c>
      <c r="O14" s="22">
        <f>+$BR14*Sheet1!O14</f>
        <v>241197.43703459014</v>
      </c>
      <c r="P14" s="22">
        <f>+$BR14*Sheet1!P14</f>
        <v>241197.43703459014</v>
      </c>
      <c r="Q14" s="22">
        <f>+$BR14*Sheet1!Q14</f>
        <v>0</v>
      </c>
      <c r="R14" s="22">
        <f>+$BR14*Sheet1!R14</f>
        <v>0</v>
      </c>
      <c r="S14" s="22">
        <f>+$BR14*Sheet1!S14</f>
        <v>0</v>
      </c>
      <c r="T14" s="22">
        <f>+$BR14*Sheet1!T14</f>
        <v>0</v>
      </c>
      <c r="U14" s="22">
        <f>+$BR14*Sheet1!U14</f>
        <v>0</v>
      </c>
      <c r="V14" s="22">
        <f>+$BR14*Sheet1!V14</f>
        <v>0</v>
      </c>
      <c r="W14" s="22">
        <f>+$BR14*Sheet1!W14</f>
        <v>0</v>
      </c>
      <c r="X14" s="22">
        <f>+$BR14*Sheet1!X14</f>
        <v>241197.43703459014</v>
      </c>
      <c r="Y14" s="22">
        <f>+$BR14*Sheet1!Y14</f>
        <v>0</v>
      </c>
      <c r="Z14" s="22">
        <f>+$BR14*Sheet1!Z14</f>
        <v>0</v>
      </c>
      <c r="AA14" s="22">
        <f>+$BR14*Sheet1!AA14</f>
        <v>482394.87406918028</v>
      </c>
      <c r="AB14" s="22">
        <f>+$BR14*Sheet1!AB14</f>
        <v>0</v>
      </c>
      <c r="AC14" s="22">
        <f>+$BR14*Sheet1!AC14</f>
        <v>723592.31110377051</v>
      </c>
      <c r="AD14" s="22">
        <f>+$BR14*Sheet1!AD14</f>
        <v>643193.16542557382</v>
      </c>
      <c r="AE14" s="22">
        <f>+$BR14*Sheet1!AE14</f>
        <v>0</v>
      </c>
      <c r="AF14" s="22">
        <f>+$BR14*Sheet1!AF14</f>
        <v>0</v>
      </c>
      <c r="AG14" s="22">
        <f>+$BR14*Sheet1!AG14</f>
        <v>0</v>
      </c>
      <c r="AH14" s="22">
        <f>+$BR14*Sheet1!AH14</f>
        <v>0</v>
      </c>
      <c r="AI14" s="22">
        <f>+$BR14*Sheet1!AI14</f>
        <v>0</v>
      </c>
      <c r="AJ14" s="22">
        <f>+$BR14*Sheet1!AJ14</f>
        <v>0</v>
      </c>
      <c r="AK14" s="22">
        <f>+$BR14*Sheet1!AK14</f>
        <v>0</v>
      </c>
      <c r="AL14" s="22">
        <f>+$BR14*Sheet1!AL14</f>
        <v>0</v>
      </c>
      <c r="AM14" s="22">
        <f>+$BR14*Sheet1!AM14</f>
        <v>0</v>
      </c>
      <c r="AN14" s="22">
        <f>+$BR14*Sheet1!AN14</f>
        <v>0</v>
      </c>
      <c r="AO14" s="22">
        <f>+$BR14*Sheet1!AO14</f>
        <v>0</v>
      </c>
      <c r="AP14" s="22">
        <f>+$BR14*Sheet1!AP14</f>
        <v>643193.16542557382</v>
      </c>
      <c r="AQ14" s="22">
        <f>+$BR14*Sheet1!AQ14</f>
        <v>0</v>
      </c>
      <c r="AR14" s="22">
        <f>+$BR14*Sheet1!AR14</f>
        <v>0</v>
      </c>
      <c r="AS14" s="22">
        <f>+$BR14*Sheet1!AS14</f>
        <v>0</v>
      </c>
      <c r="AT14" s="22">
        <f>+$BR14*Sheet1!AT14</f>
        <v>0</v>
      </c>
      <c r="AU14" s="22">
        <f>+$BR14*Sheet1!AU14</f>
        <v>0</v>
      </c>
      <c r="AV14" s="22">
        <f>+$BR14*Sheet1!AV14</f>
        <v>0</v>
      </c>
      <c r="AW14" s="22">
        <f>+$BR14*Sheet1!AW14</f>
        <v>0</v>
      </c>
      <c r="AX14" s="22">
        <f>+$BR14*Sheet1!AX14</f>
        <v>0</v>
      </c>
      <c r="AY14" s="22">
        <f>+$BR14*Sheet1!AY14</f>
        <v>0</v>
      </c>
      <c r="AZ14" s="22">
        <f>+$BR14*Sheet1!AZ14</f>
        <v>0</v>
      </c>
      <c r="BA14" s="22">
        <f>+$BR14*Sheet1!BA14</f>
        <v>0</v>
      </c>
      <c r="BB14" s="22">
        <f>+$BR14*Sheet1!BB14</f>
        <v>0</v>
      </c>
      <c r="BC14" s="22">
        <f>+$BR14*Sheet1!BC14</f>
        <v>0</v>
      </c>
      <c r="BD14" s="22">
        <f>+$BR14*Sheet1!BD14</f>
        <v>0</v>
      </c>
      <c r="BE14" s="22">
        <f>+$BR14*Sheet1!BE14</f>
        <v>0</v>
      </c>
      <c r="BF14" s="22">
        <f>+$BR14*Sheet1!BF14</f>
        <v>0</v>
      </c>
      <c r="BG14" s="22">
        <f>+$BR14*Sheet1!BG14</f>
        <v>0</v>
      </c>
      <c r="BH14" s="22">
        <f>+$BR14*Sheet1!BH14</f>
        <v>0</v>
      </c>
      <c r="BI14" s="22">
        <f>+$BR14*Sheet1!BI14</f>
        <v>0</v>
      </c>
      <c r="BJ14" s="22">
        <f>+$BR14*Sheet1!BJ14</f>
        <v>0</v>
      </c>
      <c r="BK14" s="22">
        <f>+$BR14*Sheet1!BK14</f>
        <v>0</v>
      </c>
      <c r="BL14" s="22">
        <f>+$BR14*Sheet1!BL14</f>
        <v>0</v>
      </c>
      <c r="BM14" s="22">
        <f>+$BR14*Sheet1!BM14</f>
        <v>0</v>
      </c>
      <c r="BN14" s="22">
        <f>+$BR14*Sheet1!BN14</f>
        <v>0</v>
      </c>
      <c r="BO14" s="22">
        <f>+$BR14*Sheet1!BO14</f>
        <v>0</v>
      </c>
      <c r="BP14" s="22">
        <f>+$BR14*Sheet1!BP14</f>
        <v>0</v>
      </c>
      <c r="BQ14" s="24">
        <f t="shared" si="7"/>
        <v>1607982.9135639346</v>
      </c>
      <c r="BR14" s="56">
        <v>1607982.9135639344</v>
      </c>
    </row>
    <row r="15" spans="1:72" s="13" customFormat="1" ht="14.25" customHeight="1" outlineLevel="1" x14ac:dyDescent="0.2">
      <c r="A15" s="26" t="s">
        <v>23</v>
      </c>
      <c r="B15" s="27" t="s">
        <v>24</v>
      </c>
      <c r="C15" s="26">
        <v>7236940</v>
      </c>
      <c r="D15" s="26">
        <f>SUM(D16:D20)</f>
        <v>0</v>
      </c>
      <c r="E15" s="26">
        <f t="shared" ref="E15:BP15" si="16">SUM(E16:E20)</f>
        <v>0</v>
      </c>
      <c r="F15" s="26">
        <f t="shared" si="16"/>
        <v>0</v>
      </c>
      <c r="G15" s="26">
        <f t="shared" si="16"/>
        <v>0</v>
      </c>
      <c r="H15" s="26">
        <f t="shared" si="16"/>
        <v>0</v>
      </c>
      <c r="I15" s="26">
        <f t="shared" si="16"/>
        <v>0</v>
      </c>
      <c r="J15" s="26">
        <f t="shared" si="16"/>
        <v>0</v>
      </c>
      <c r="K15" s="26">
        <f t="shared" si="16"/>
        <v>0</v>
      </c>
      <c r="L15" s="26">
        <f t="shared" si="16"/>
        <v>0</v>
      </c>
      <c r="M15" s="26">
        <f t="shared" si="16"/>
        <v>0</v>
      </c>
      <c r="N15" s="26">
        <f t="shared" si="16"/>
        <v>0</v>
      </c>
      <c r="O15" s="26">
        <f t="shared" si="16"/>
        <v>0</v>
      </c>
      <c r="P15" s="26">
        <f t="shared" si="16"/>
        <v>0</v>
      </c>
      <c r="Q15" s="26">
        <f t="shared" si="16"/>
        <v>0</v>
      </c>
      <c r="R15" s="26">
        <f t="shared" si="16"/>
        <v>0</v>
      </c>
      <c r="S15" s="26">
        <f t="shared" si="16"/>
        <v>0</v>
      </c>
      <c r="T15" s="26">
        <f t="shared" si="16"/>
        <v>0</v>
      </c>
      <c r="U15" s="26">
        <f t="shared" si="16"/>
        <v>0</v>
      </c>
      <c r="V15" s="26">
        <f t="shared" si="16"/>
        <v>0</v>
      </c>
      <c r="W15" s="26">
        <f t="shared" si="16"/>
        <v>0</v>
      </c>
      <c r="X15" s="26">
        <f t="shared" si="16"/>
        <v>0</v>
      </c>
      <c r="Y15" s="26">
        <f t="shared" si="16"/>
        <v>698172.60213818168</v>
      </c>
      <c r="Z15" s="26">
        <f t="shared" si="16"/>
        <v>698172.60213818168</v>
      </c>
      <c r="AA15" s="26">
        <f t="shared" si="16"/>
        <v>698172.60213818168</v>
      </c>
      <c r="AB15" s="26">
        <f t="shared" si="16"/>
        <v>698172.60213818168</v>
      </c>
      <c r="AC15" s="26">
        <f t="shared" si="16"/>
        <v>2792690.4085527267</v>
      </c>
      <c r="AD15" s="26">
        <f t="shared" si="16"/>
        <v>698172.60213818168</v>
      </c>
      <c r="AE15" s="26">
        <f t="shared" si="16"/>
        <v>698172.60213818168</v>
      </c>
      <c r="AF15" s="26">
        <f t="shared" si="16"/>
        <v>698172.60213818168</v>
      </c>
      <c r="AG15" s="26">
        <f t="shared" si="16"/>
        <v>698172.60213818168</v>
      </c>
      <c r="AH15" s="26">
        <f t="shared" si="16"/>
        <v>698172.60213818168</v>
      </c>
      <c r="AI15" s="26">
        <f t="shared" si="16"/>
        <v>698172.60213818168</v>
      </c>
      <c r="AJ15" s="26">
        <f t="shared" si="16"/>
        <v>698172.60213818168</v>
      </c>
      <c r="AK15" s="26">
        <f t="shared" si="16"/>
        <v>0</v>
      </c>
      <c r="AL15" s="26">
        <f t="shared" si="16"/>
        <v>0</v>
      </c>
      <c r="AM15" s="26">
        <f t="shared" si="16"/>
        <v>0</v>
      </c>
      <c r="AN15" s="26">
        <f t="shared" si="16"/>
        <v>0</v>
      </c>
      <c r="AO15" s="26">
        <f t="shared" si="16"/>
        <v>0</v>
      </c>
      <c r="AP15" s="26">
        <f t="shared" si="16"/>
        <v>4887208.2149672722</v>
      </c>
      <c r="AQ15" s="26">
        <f t="shared" si="16"/>
        <v>0</v>
      </c>
      <c r="AR15" s="26">
        <f t="shared" si="16"/>
        <v>0</v>
      </c>
      <c r="AS15" s="26">
        <f t="shared" si="16"/>
        <v>0</v>
      </c>
      <c r="AT15" s="26">
        <f t="shared" si="16"/>
        <v>0</v>
      </c>
      <c r="AU15" s="26">
        <f t="shared" si="16"/>
        <v>0</v>
      </c>
      <c r="AV15" s="26">
        <f t="shared" si="16"/>
        <v>0</v>
      </c>
      <c r="AW15" s="26">
        <f t="shared" si="16"/>
        <v>0</v>
      </c>
      <c r="AX15" s="26">
        <f t="shared" si="16"/>
        <v>0</v>
      </c>
      <c r="AY15" s="26">
        <f t="shared" si="16"/>
        <v>0</v>
      </c>
      <c r="AZ15" s="26">
        <f t="shared" si="16"/>
        <v>0</v>
      </c>
      <c r="BA15" s="26">
        <f t="shared" si="16"/>
        <v>0</v>
      </c>
      <c r="BB15" s="26">
        <f t="shared" si="16"/>
        <v>0</v>
      </c>
      <c r="BC15" s="26">
        <f t="shared" si="16"/>
        <v>0</v>
      </c>
      <c r="BD15" s="26">
        <f t="shared" si="16"/>
        <v>0</v>
      </c>
      <c r="BE15" s="26">
        <f t="shared" si="16"/>
        <v>0</v>
      </c>
      <c r="BF15" s="26">
        <f t="shared" si="16"/>
        <v>0</v>
      </c>
      <c r="BG15" s="26">
        <f t="shared" si="16"/>
        <v>0</v>
      </c>
      <c r="BH15" s="26">
        <f t="shared" si="16"/>
        <v>0</v>
      </c>
      <c r="BI15" s="26">
        <f t="shared" si="16"/>
        <v>0</v>
      </c>
      <c r="BJ15" s="26">
        <f t="shared" si="16"/>
        <v>0</v>
      </c>
      <c r="BK15" s="26">
        <f t="shared" si="16"/>
        <v>0</v>
      </c>
      <c r="BL15" s="26">
        <f t="shared" si="16"/>
        <v>0</v>
      </c>
      <c r="BM15" s="26">
        <f t="shared" si="16"/>
        <v>0</v>
      </c>
      <c r="BN15" s="26">
        <f t="shared" si="16"/>
        <v>0</v>
      </c>
      <c r="BO15" s="26">
        <f t="shared" si="16"/>
        <v>0</v>
      </c>
      <c r="BP15" s="26">
        <f t="shared" si="16"/>
        <v>0</v>
      </c>
      <c r="BQ15" s="26">
        <f t="shared" si="7"/>
        <v>7679898.623519999</v>
      </c>
      <c r="BR15" s="26">
        <v>7236940</v>
      </c>
    </row>
    <row r="16" spans="1:72" s="13" customFormat="1" ht="14.25" customHeight="1" outlineLevel="1" x14ac:dyDescent="0.2">
      <c r="A16" s="22" t="s">
        <v>25</v>
      </c>
      <c r="B16" s="23" t="s">
        <v>26</v>
      </c>
      <c r="C16" s="22">
        <v>1580384</v>
      </c>
      <c r="D16" s="22">
        <f>+$BR16*Sheet1!D16</f>
        <v>0</v>
      </c>
      <c r="E16" s="22">
        <f>+$BR16*Sheet1!E16</f>
        <v>0</v>
      </c>
      <c r="F16" s="22">
        <f>+$BR16*Sheet1!F16</f>
        <v>0</v>
      </c>
      <c r="G16" s="22">
        <f>+$BR16*Sheet1!G16</f>
        <v>0</v>
      </c>
      <c r="H16" s="22">
        <f>+$BR16*Sheet1!H16</f>
        <v>0</v>
      </c>
      <c r="I16" s="22">
        <f>+$BR16*Sheet1!I16</f>
        <v>0</v>
      </c>
      <c r="J16" s="22">
        <f>+$BR16*Sheet1!J16</f>
        <v>0</v>
      </c>
      <c r="K16" s="22">
        <f>+$BR16*Sheet1!K16</f>
        <v>0</v>
      </c>
      <c r="L16" s="22">
        <f>+$BR16*Sheet1!L16</f>
        <v>0</v>
      </c>
      <c r="M16" s="22">
        <f>+$BR16*Sheet1!M16</f>
        <v>0</v>
      </c>
      <c r="N16" s="22">
        <f>+$BR16*Sheet1!N16</f>
        <v>0</v>
      </c>
      <c r="O16" s="22">
        <f>+$BR16*Sheet1!O16</f>
        <v>0</v>
      </c>
      <c r="P16" s="22">
        <f>+$BR16*Sheet1!P16</f>
        <v>0</v>
      </c>
      <c r="Q16" s="22">
        <f>+$BR16*Sheet1!Q16</f>
        <v>0</v>
      </c>
      <c r="R16" s="22">
        <f>+$BR16*Sheet1!R16</f>
        <v>0</v>
      </c>
      <c r="S16" s="22">
        <f>+$BR16*Sheet1!S16</f>
        <v>0</v>
      </c>
      <c r="T16" s="22">
        <f>+$BR16*Sheet1!T16</f>
        <v>0</v>
      </c>
      <c r="U16" s="22">
        <f>+$BR16*Sheet1!U16</f>
        <v>0</v>
      </c>
      <c r="V16" s="22">
        <f>+$BR16*Sheet1!V16</f>
        <v>0</v>
      </c>
      <c r="W16" s="22">
        <f>+$BR16*Sheet1!W16</f>
        <v>0</v>
      </c>
      <c r="X16" s="22">
        <f>+$BR16*Sheet1!X16</f>
        <v>0</v>
      </c>
      <c r="Y16" s="22">
        <f>+$BR16*Sheet1!Y16</f>
        <v>170763.26451109402</v>
      </c>
      <c r="Z16" s="22">
        <f>+$BR16*Sheet1!Z16</f>
        <v>170763.26451109402</v>
      </c>
      <c r="AA16" s="22">
        <f>+$BR16*Sheet1!AA16</f>
        <v>170763.26451109402</v>
      </c>
      <c r="AB16" s="22">
        <f>+$BR16*Sheet1!AB16</f>
        <v>170763.26451109402</v>
      </c>
      <c r="AC16" s="22">
        <f>+$BR16*Sheet1!AC16</f>
        <v>683053.05804437608</v>
      </c>
      <c r="AD16" s="22">
        <f>+$BR16*Sheet1!AD16</f>
        <v>170763.26451109402</v>
      </c>
      <c r="AE16" s="22">
        <f>+$BR16*Sheet1!AE16</f>
        <v>170763.26451109402</v>
      </c>
      <c r="AF16" s="22">
        <f>+$BR16*Sheet1!AF16</f>
        <v>170763.26451109402</v>
      </c>
      <c r="AG16" s="22">
        <f>+$BR16*Sheet1!AG16</f>
        <v>170763.26451109402</v>
      </c>
      <c r="AH16" s="22">
        <f>+$BR16*Sheet1!AH16</f>
        <v>170763.26451109402</v>
      </c>
      <c r="AI16" s="22">
        <f>+$BR16*Sheet1!AI16</f>
        <v>170763.26451109402</v>
      </c>
      <c r="AJ16" s="22">
        <f>+$BR16*Sheet1!AJ16</f>
        <v>170763.26451109402</v>
      </c>
      <c r="AK16" s="22">
        <f>+$BR16*Sheet1!AK16</f>
        <v>0</v>
      </c>
      <c r="AL16" s="22">
        <f>+$BR16*Sheet1!AL16</f>
        <v>0</v>
      </c>
      <c r="AM16" s="22">
        <f>+$BR16*Sheet1!AM16</f>
        <v>0</v>
      </c>
      <c r="AN16" s="22">
        <f>+$BR16*Sheet1!AN16</f>
        <v>0</v>
      </c>
      <c r="AO16" s="22">
        <f>+$BR16*Sheet1!AO16</f>
        <v>0</v>
      </c>
      <c r="AP16" s="22">
        <f>+$BR16*Sheet1!AP16</f>
        <v>1195342.8515776582</v>
      </c>
      <c r="AQ16" s="22">
        <f>+$BR16*Sheet1!AQ16</f>
        <v>0</v>
      </c>
      <c r="AR16" s="22">
        <f>+$BR16*Sheet1!AR16</f>
        <v>0</v>
      </c>
      <c r="AS16" s="22">
        <f>+$BR16*Sheet1!AS16</f>
        <v>0</v>
      </c>
      <c r="AT16" s="22">
        <f>+$BR16*Sheet1!AT16</f>
        <v>0</v>
      </c>
      <c r="AU16" s="22">
        <f>+$BR16*Sheet1!AU16</f>
        <v>0</v>
      </c>
      <c r="AV16" s="22">
        <f>+$BR16*Sheet1!AV16</f>
        <v>0</v>
      </c>
      <c r="AW16" s="22">
        <f>+$BR16*Sheet1!AW16</f>
        <v>0</v>
      </c>
      <c r="AX16" s="22">
        <f>+$BR16*Sheet1!AX16</f>
        <v>0</v>
      </c>
      <c r="AY16" s="22">
        <f>+$BR16*Sheet1!AY16</f>
        <v>0</v>
      </c>
      <c r="AZ16" s="22">
        <f>+$BR16*Sheet1!AZ16</f>
        <v>0</v>
      </c>
      <c r="BA16" s="22">
        <f>+$BR16*Sheet1!BA16</f>
        <v>0</v>
      </c>
      <c r="BB16" s="22">
        <f>+$BR16*Sheet1!BB16</f>
        <v>0</v>
      </c>
      <c r="BC16" s="22">
        <f>+$BR16*Sheet1!BC16</f>
        <v>0</v>
      </c>
      <c r="BD16" s="22">
        <f>+$BR16*Sheet1!BD16</f>
        <v>0</v>
      </c>
      <c r="BE16" s="22">
        <f>+$BR16*Sheet1!BE16</f>
        <v>0</v>
      </c>
      <c r="BF16" s="22">
        <f>+$BR16*Sheet1!BF16</f>
        <v>0</v>
      </c>
      <c r="BG16" s="22">
        <f>+$BR16*Sheet1!BG16</f>
        <v>0</v>
      </c>
      <c r="BH16" s="22">
        <f>+$BR16*Sheet1!BH16</f>
        <v>0</v>
      </c>
      <c r="BI16" s="22">
        <f>+$BR16*Sheet1!BI16</f>
        <v>0</v>
      </c>
      <c r="BJ16" s="22">
        <f>+$BR16*Sheet1!BJ16</f>
        <v>0</v>
      </c>
      <c r="BK16" s="22">
        <f>+$BR16*Sheet1!BK16</f>
        <v>0</v>
      </c>
      <c r="BL16" s="22">
        <f>+$BR16*Sheet1!BL16</f>
        <v>0</v>
      </c>
      <c r="BM16" s="22">
        <f>+$BR16*Sheet1!BM16</f>
        <v>0</v>
      </c>
      <c r="BN16" s="22">
        <f>+$BR16*Sheet1!BN16</f>
        <v>0</v>
      </c>
      <c r="BO16" s="22">
        <f>+$BR16*Sheet1!BO16</f>
        <v>0</v>
      </c>
      <c r="BP16" s="22">
        <f>+$BR16*Sheet1!BP16</f>
        <v>0</v>
      </c>
      <c r="BQ16" s="22">
        <f t="shared" si="7"/>
        <v>1878395.9096220343</v>
      </c>
      <c r="BR16" s="56">
        <v>1878395.9096220343</v>
      </c>
    </row>
    <row r="17" spans="1:72" s="13" customFormat="1" ht="14.25" customHeight="1" outlineLevel="1" x14ac:dyDescent="0.2">
      <c r="A17" s="22" t="s">
        <v>27</v>
      </c>
      <c r="B17" s="23" t="s">
        <v>28</v>
      </c>
      <c r="C17" s="22">
        <v>819170</v>
      </c>
      <c r="D17" s="22">
        <f>+$BR17*Sheet1!D17</f>
        <v>0</v>
      </c>
      <c r="E17" s="22">
        <f>+$BR17*Sheet1!E17</f>
        <v>0</v>
      </c>
      <c r="F17" s="22">
        <f>+$BR17*Sheet1!F17</f>
        <v>0</v>
      </c>
      <c r="G17" s="22">
        <f>+$BR17*Sheet1!G17</f>
        <v>0</v>
      </c>
      <c r="H17" s="22">
        <f>+$BR17*Sheet1!H17</f>
        <v>0</v>
      </c>
      <c r="I17" s="22">
        <f>+$BR17*Sheet1!I17</f>
        <v>0</v>
      </c>
      <c r="J17" s="22">
        <f>+$BR17*Sheet1!J17</f>
        <v>0</v>
      </c>
      <c r="K17" s="22">
        <f>+$BR17*Sheet1!K17</f>
        <v>0</v>
      </c>
      <c r="L17" s="22">
        <f>+$BR17*Sheet1!L17</f>
        <v>0</v>
      </c>
      <c r="M17" s="22">
        <f>+$BR17*Sheet1!M17</f>
        <v>0</v>
      </c>
      <c r="N17" s="22">
        <f>+$BR17*Sheet1!N17</f>
        <v>0</v>
      </c>
      <c r="O17" s="22">
        <f>+$BR17*Sheet1!O17</f>
        <v>0</v>
      </c>
      <c r="P17" s="22">
        <f>+$BR17*Sheet1!P17</f>
        <v>0</v>
      </c>
      <c r="Q17" s="22">
        <f>+$BR17*Sheet1!Q17</f>
        <v>0</v>
      </c>
      <c r="R17" s="22">
        <f>+$BR17*Sheet1!R17</f>
        <v>0</v>
      </c>
      <c r="S17" s="22">
        <f>+$BR17*Sheet1!S17</f>
        <v>0</v>
      </c>
      <c r="T17" s="22">
        <f>+$BR17*Sheet1!T17</f>
        <v>0</v>
      </c>
      <c r="U17" s="22">
        <f>+$BR17*Sheet1!U17</f>
        <v>0</v>
      </c>
      <c r="V17" s="22">
        <f>+$BR17*Sheet1!V17</f>
        <v>0</v>
      </c>
      <c r="W17" s="22">
        <f>+$BR17*Sheet1!W17</f>
        <v>0</v>
      </c>
      <c r="X17" s="22">
        <f>+$BR17*Sheet1!X17</f>
        <v>0</v>
      </c>
      <c r="Y17" s="22">
        <f>+$BR17*Sheet1!Y17</f>
        <v>71787.102884726191</v>
      </c>
      <c r="Z17" s="22">
        <f>+$BR17*Sheet1!Z17</f>
        <v>71787.102884726191</v>
      </c>
      <c r="AA17" s="22">
        <f>+$BR17*Sheet1!AA17</f>
        <v>71787.102884726191</v>
      </c>
      <c r="AB17" s="22">
        <f>+$BR17*Sheet1!AB17</f>
        <v>71787.102884726191</v>
      </c>
      <c r="AC17" s="22">
        <f>+$BR17*Sheet1!AC17</f>
        <v>287148.41153890477</v>
      </c>
      <c r="AD17" s="22">
        <f>+$BR17*Sheet1!AD17</f>
        <v>71787.102884726191</v>
      </c>
      <c r="AE17" s="22">
        <f>+$BR17*Sheet1!AE17</f>
        <v>71787.102884726191</v>
      </c>
      <c r="AF17" s="22">
        <f>+$BR17*Sheet1!AF17</f>
        <v>71787.102884726191</v>
      </c>
      <c r="AG17" s="22">
        <f>+$BR17*Sheet1!AG17</f>
        <v>71787.102884726191</v>
      </c>
      <c r="AH17" s="22">
        <f>+$BR17*Sheet1!AH17</f>
        <v>71787.102884726191</v>
      </c>
      <c r="AI17" s="22">
        <f>+$BR17*Sheet1!AI17</f>
        <v>71787.102884726191</v>
      </c>
      <c r="AJ17" s="22">
        <f>+$BR17*Sheet1!AJ17</f>
        <v>71787.102884726191</v>
      </c>
      <c r="AK17" s="22">
        <f>+$BR17*Sheet1!AK17</f>
        <v>0</v>
      </c>
      <c r="AL17" s="22">
        <f>+$BR17*Sheet1!AL17</f>
        <v>0</v>
      </c>
      <c r="AM17" s="22">
        <f>+$BR17*Sheet1!AM17</f>
        <v>0</v>
      </c>
      <c r="AN17" s="22">
        <f>+$BR17*Sheet1!AN17</f>
        <v>0</v>
      </c>
      <c r="AO17" s="22">
        <f>+$BR17*Sheet1!AO17</f>
        <v>0</v>
      </c>
      <c r="AP17" s="22">
        <f>+$BR17*Sheet1!AP17</f>
        <v>502509.72019308328</v>
      </c>
      <c r="AQ17" s="22">
        <f>+$BR17*Sheet1!AQ17</f>
        <v>0</v>
      </c>
      <c r="AR17" s="22">
        <f>+$BR17*Sheet1!AR17</f>
        <v>0</v>
      </c>
      <c r="AS17" s="22">
        <f>+$BR17*Sheet1!AS17</f>
        <v>0</v>
      </c>
      <c r="AT17" s="22">
        <f>+$BR17*Sheet1!AT17</f>
        <v>0</v>
      </c>
      <c r="AU17" s="22">
        <f>+$BR17*Sheet1!AU17</f>
        <v>0</v>
      </c>
      <c r="AV17" s="22">
        <f>+$BR17*Sheet1!AV17</f>
        <v>0</v>
      </c>
      <c r="AW17" s="22">
        <f>+$BR17*Sheet1!AW17</f>
        <v>0</v>
      </c>
      <c r="AX17" s="22">
        <f>+$BR17*Sheet1!AX17</f>
        <v>0</v>
      </c>
      <c r="AY17" s="22">
        <f>+$BR17*Sheet1!AY17</f>
        <v>0</v>
      </c>
      <c r="AZ17" s="22">
        <f>+$BR17*Sheet1!AZ17</f>
        <v>0</v>
      </c>
      <c r="BA17" s="22">
        <f>+$BR17*Sheet1!BA17</f>
        <v>0</v>
      </c>
      <c r="BB17" s="22">
        <f>+$BR17*Sheet1!BB17</f>
        <v>0</v>
      </c>
      <c r="BC17" s="22">
        <f>+$BR17*Sheet1!BC17</f>
        <v>0</v>
      </c>
      <c r="BD17" s="22">
        <f>+$BR17*Sheet1!BD17</f>
        <v>0</v>
      </c>
      <c r="BE17" s="22">
        <f>+$BR17*Sheet1!BE17</f>
        <v>0</v>
      </c>
      <c r="BF17" s="22">
        <f>+$BR17*Sheet1!BF17</f>
        <v>0</v>
      </c>
      <c r="BG17" s="22">
        <f>+$BR17*Sheet1!BG17</f>
        <v>0</v>
      </c>
      <c r="BH17" s="22">
        <f>+$BR17*Sheet1!BH17</f>
        <v>0</v>
      </c>
      <c r="BI17" s="22">
        <f>+$BR17*Sheet1!BI17</f>
        <v>0</v>
      </c>
      <c r="BJ17" s="22">
        <f>+$BR17*Sheet1!BJ17</f>
        <v>0</v>
      </c>
      <c r="BK17" s="22">
        <f>+$BR17*Sheet1!BK17</f>
        <v>0</v>
      </c>
      <c r="BL17" s="22">
        <f>+$BR17*Sheet1!BL17</f>
        <v>0</v>
      </c>
      <c r="BM17" s="22">
        <f>+$BR17*Sheet1!BM17</f>
        <v>0</v>
      </c>
      <c r="BN17" s="22">
        <f>+$BR17*Sheet1!BN17</f>
        <v>0</v>
      </c>
      <c r="BO17" s="22">
        <f>+$BR17*Sheet1!BO17</f>
        <v>0</v>
      </c>
      <c r="BP17" s="22">
        <f>+$BR17*Sheet1!BP17</f>
        <v>0</v>
      </c>
      <c r="BQ17" s="22">
        <f t="shared" si="7"/>
        <v>789658.13173198805</v>
      </c>
      <c r="BR17" s="56">
        <v>789658.13173198805</v>
      </c>
    </row>
    <row r="18" spans="1:72" s="13" customFormat="1" ht="14.25" customHeight="1" outlineLevel="1" x14ac:dyDescent="0.2">
      <c r="A18" s="22" t="s">
        <v>29</v>
      </c>
      <c r="B18" s="23" t="s">
        <v>30</v>
      </c>
      <c r="C18" s="22">
        <v>3617696</v>
      </c>
      <c r="D18" s="22">
        <f>+$BR18*Sheet1!D18</f>
        <v>0</v>
      </c>
      <c r="E18" s="22">
        <f>+$BR18*Sheet1!E18</f>
        <v>0</v>
      </c>
      <c r="F18" s="22">
        <f>+$BR18*Sheet1!F18</f>
        <v>0</v>
      </c>
      <c r="G18" s="22">
        <f>+$BR18*Sheet1!G18</f>
        <v>0</v>
      </c>
      <c r="H18" s="22">
        <f>+$BR18*Sheet1!H18</f>
        <v>0</v>
      </c>
      <c r="I18" s="22">
        <f>+$BR18*Sheet1!I18</f>
        <v>0</v>
      </c>
      <c r="J18" s="22">
        <f>+$BR18*Sheet1!J18</f>
        <v>0</v>
      </c>
      <c r="K18" s="22">
        <f>+$BR18*Sheet1!K18</f>
        <v>0</v>
      </c>
      <c r="L18" s="22">
        <f>+$BR18*Sheet1!L18</f>
        <v>0</v>
      </c>
      <c r="M18" s="22">
        <f>+$BR18*Sheet1!M18</f>
        <v>0</v>
      </c>
      <c r="N18" s="22">
        <f>+$BR18*Sheet1!N18</f>
        <v>0</v>
      </c>
      <c r="O18" s="22">
        <f>+$BR18*Sheet1!O18</f>
        <v>0</v>
      </c>
      <c r="P18" s="22">
        <f>+$BR18*Sheet1!P18</f>
        <v>0</v>
      </c>
      <c r="Q18" s="22">
        <f>+$BR18*Sheet1!Q18</f>
        <v>0</v>
      </c>
      <c r="R18" s="22">
        <f>+$BR18*Sheet1!R18</f>
        <v>0</v>
      </c>
      <c r="S18" s="22">
        <f>+$BR18*Sheet1!S18</f>
        <v>0</v>
      </c>
      <c r="T18" s="22">
        <f>+$BR18*Sheet1!T18</f>
        <v>0</v>
      </c>
      <c r="U18" s="22">
        <f>+$BR18*Sheet1!U18</f>
        <v>0</v>
      </c>
      <c r="V18" s="22">
        <f>+$BR18*Sheet1!V18</f>
        <v>0</v>
      </c>
      <c r="W18" s="22">
        <f>+$BR18*Sheet1!W18</f>
        <v>0</v>
      </c>
      <c r="X18" s="22">
        <f>+$BR18*Sheet1!X18</f>
        <v>0</v>
      </c>
      <c r="Y18" s="22">
        <f>+$BR18*Sheet1!Y18</f>
        <v>338107.2410402227</v>
      </c>
      <c r="Z18" s="22">
        <f>+$BR18*Sheet1!Z18</f>
        <v>338107.2410402227</v>
      </c>
      <c r="AA18" s="22">
        <f>+$BR18*Sheet1!AA18</f>
        <v>338107.2410402227</v>
      </c>
      <c r="AB18" s="22">
        <f>+$BR18*Sheet1!AB18</f>
        <v>338107.2410402227</v>
      </c>
      <c r="AC18" s="22">
        <f>+$BR18*Sheet1!AC18</f>
        <v>1352428.9641608908</v>
      </c>
      <c r="AD18" s="22">
        <f>+$BR18*Sheet1!AD18</f>
        <v>338107.2410402227</v>
      </c>
      <c r="AE18" s="22">
        <f>+$BR18*Sheet1!AE18</f>
        <v>338107.2410402227</v>
      </c>
      <c r="AF18" s="22">
        <f>+$BR18*Sheet1!AF18</f>
        <v>338107.2410402227</v>
      </c>
      <c r="AG18" s="22">
        <f>+$BR18*Sheet1!AG18</f>
        <v>338107.2410402227</v>
      </c>
      <c r="AH18" s="22">
        <f>+$BR18*Sheet1!AH18</f>
        <v>338107.2410402227</v>
      </c>
      <c r="AI18" s="22">
        <f>+$BR18*Sheet1!AI18</f>
        <v>338107.2410402227</v>
      </c>
      <c r="AJ18" s="22">
        <f>+$BR18*Sheet1!AJ18</f>
        <v>338107.2410402227</v>
      </c>
      <c r="AK18" s="22">
        <f>+$BR18*Sheet1!AK18</f>
        <v>0</v>
      </c>
      <c r="AL18" s="22">
        <f>+$BR18*Sheet1!AL18</f>
        <v>0</v>
      </c>
      <c r="AM18" s="22">
        <f>+$BR18*Sheet1!AM18</f>
        <v>0</v>
      </c>
      <c r="AN18" s="22">
        <f>+$BR18*Sheet1!AN18</f>
        <v>0</v>
      </c>
      <c r="AO18" s="22">
        <f>+$BR18*Sheet1!AO18</f>
        <v>0</v>
      </c>
      <c r="AP18" s="22">
        <f>+$BR18*Sheet1!AP18</f>
        <v>2366750.6872815588</v>
      </c>
      <c r="AQ18" s="22">
        <f>+$BR18*Sheet1!AQ18</f>
        <v>0</v>
      </c>
      <c r="AR18" s="22">
        <f>+$BR18*Sheet1!AR18</f>
        <v>0</v>
      </c>
      <c r="AS18" s="22">
        <f>+$BR18*Sheet1!AS18</f>
        <v>0</v>
      </c>
      <c r="AT18" s="22">
        <f>+$BR18*Sheet1!AT18</f>
        <v>0</v>
      </c>
      <c r="AU18" s="22">
        <f>+$BR18*Sheet1!AU18</f>
        <v>0</v>
      </c>
      <c r="AV18" s="22">
        <f>+$BR18*Sheet1!AV18</f>
        <v>0</v>
      </c>
      <c r="AW18" s="22">
        <f>+$BR18*Sheet1!AW18</f>
        <v>0</v>
      </c>
      <c r="AX18" s="22">
        <f>+$BR18*Sheet1!AX18</f>
        <v>0</v>
      </c>
      <c r="AY18" s="22">
        <f>+$BR18*Sheet1!AY18</f>
        <v>0</v>
      </c>
      <c r="AZ18" s="22">
        <f>+$BR18*Sheet1!AZ18</f>
        <v>0</v>
      </c>
      <c r="BA18" s="22">
        <f>+$BR18*Sheet1!BA18</f>
        <v>0</v>
      </c>
      <c r="BB18" s="22">
        <f>+$BR18*Sheet1!BB18</f>
        <v>0</v>
      </c>
      <c r="BC18" s="22">
        <f>+$BR18*Sheet1!BC18</f>
        <v>0</v>
      </c>
      <c r="BD18" s="22">
        <f>+$BR18*Sheet1!BD18</f>
        <v>0</v>
      </c>
      <c r="BE18" s="22">
        <f>+$BR18*Sheet1!BE18</f>
        <v>0</v>
      </c>
      <c r="BF18" s="22">
        <f>+$BR18*Sheet1!BF18</f>
        <v>0</v>
      </c>
      <c r="BG18" s="22">
        <f>+$BR18*Sheet1!BG18</f>
        <v>0</v>
      </c>
      <c r="BH18" s="22">
        <f>+$BR18*Sheet1!BH18</f>
        <v>0</v>
      </c>
      <c r="BI18" s="22">
        <f>+$BR18*Sheet1!BI18</f>
        <v>0</v>
      </c>
      <c r="BJ18" s="22">
        <f>+$BR18*Sheet1!BJ18</f>
        <v>0</v>
      </c>
      <c r="BK18" s="22">
        <f>+$BR18*Sheet1!BK18</f>
        <v>0</v>
      </c>
      <c r="BL18" s="22">
        <f>+$BR18*Sheet1!BL18</f>
        <v>0</v>
      </c>
      <c r="BM18" s="22">
        <f>+$BR18*Sheet1!BM18</f>
        <v>0</v>
      </c>
      <c r="BN18" s="22">
        <f>+$BR18*Sheet1!BN18</f>
        <v>0</v>
      </c>
      <c r="BO18" s="22">
        <f>+$BR18*Sheet1!BO18</f>
        <v>0</v>
      </c>
      <c r="BP18" s="22">
        <f>+$BR18*Sheet1!BP18</f>
        <v>0</v>
      </c>
      <c r="BQ18" s="22">
        <f t="shared" si="7"/>
        <v>3719179.6514424495</v>
      </c>
      <c r="BR18" s="56">
        <v>3719179.6514424495</v>
      </c>
      <c r="BS18" s="12"/>
      <c r="BT18" s="12"/>
    </row>
    <row r="19" spans="1:72" s="13" customFormat="1" ht="14.25" customHeight="1" outlineLevel="1" x14ac:dyDescent="0.2">
      <c r="A19" s="22" t="s">
        <v>31</v>
      </c>
      <c r="B19" s="23" t="s">
        <v>32</v>
      </c>
      <c r="C19" s="22">
        <v>437410</v>
      </c>
      <c r="D19" s="22">
        <f>+$BR19*Sheet1!D19</f>
        <v>0</v>
      </c>
      <c r="E19" s="22">
        <f>+$BR19*Sheet1!E19</f>
        <v>0</v>
      </c>
      <c r="F19" s="22">
        <f>+$BR19*Sheet1!F19</f>
        <v>0</v>
      </c>
      <c r="G19" s="22">
        <f>+$BR19*Sheet1!G19</f>
        <v>0</v>
      </c>
      <c r="H19" s="22">
        <f>+$BR19*Sheet1!H19</f>
        <v>0</v>
      </c>
      <c r="I19" s="22">
        <f>+$BR19*Sheet1!I19</f>
        <v>0</v>
      </c>
      <c r="J19" s="22">
        <f>+$BR19*Sheet1!J19</f>
        <v>0</v>
      </c>
      <c r="K19" s="22">
        <f>+$BR19*Sheet1!K19</f>
        <v>0</v>
      </c>
      <c r="L19" s="22">
        <f>+$BR19*Sheet1!L19</f>
        <v>0</v>
      </c>
      <c r="M19" s="22">
        <f>+$BR19*Sheet1!M19</f>
        <v>0</v>
      </c>
      <c r="N19" s="22">
        <f>+$BR19*Sheet1!N19</f>
        <v>0</v>
      </c>
      <c r="O19" s="22">
        <f>+$BR19*Sheet1!O19</f>
        <v>0</v>
      </c>
      <c r="P19" s="22">
        <f>+$BR19*Sheet1!P19</f>
        <v>0</v>
      </c>
      <c r="Q19" s="22">
        <f>+$BR19*Sheet1!Q19</f>
        <v>0</v>
      </c>
      <c r="R19" s="22">
        <f>+$BR19*Sheet1!R19</f>
        <v>0</v>
      </c>
      <c r="S19" s="22">
        <f>+$BR19*Sheet1!S19</f>
        <v>0</v>
      </c>
      <c r="T19" s="22">
        <f>+$BR19*Sheet1!T19</f>
        <v>0</v>
      </c>
      <c r="U19" s="22">
        <f>+$BR19*Sheet1!U19</f>
        <v>0</v>
      </c>
      <c r="V19" s="22">
        <f>+$BR19*Sheet1!V19</f>
        <v>0</v>
      </c>
      <c r="W19" s="22">
        <f>+$BR19*Sheet1!W19</f>
        <v>0</v>
      </c>
      <c r="X19" s="22">
        <f>+$BR19*Sheet1!X19</f>
        <v>0</v>
      </c>
      <c r="Y19" s="22">
        <f>+$BR19*Sheet1!Y19</f>
        <v>41974.370122122586</v>
      </c>
      <c r="Z19" s="22">
        <f>+$BR19*Sheet1!Z19</f>
        <v>41974.370122122586</v>
      </c>
      <c r="AA19" s="22">
        <f>+$BR19*Sheet1!AA19</f>
        <v>41974.370122122586</v>
      </c>
      <c r="AB19" s="22">
        <f>+$BR19*Sheet1!AB19</f>
        <v>41974.370122122586</v>
      </c>
      <c r="AC19" s="22">
        <f>+$BR19*Sheet1!AC19</f>
        <v>167897.48048849034</v>
      </c>
      <c r="AD19" s="22">
        <f>+$BR19*Sheet1!AD19</f>
        <v>41974.370122122586</v>
      </c>
      <c r="AE19" s="22">
        <f>+$BR19*Sheet1!AE19</f>
        <v>41974.370122122586</v>
      </c>
      <c r="AF19" s="22">
        <f>+$BR19*Sheet1!AF19</f>
        <v>41974.370122122586</v>
      </c>
      <c r="AG19" s="22">
        <f>+$BR19*Sheet1!AG19</f>
        <v>41974.370122122586</v>
      </c>
      <c r="AH19" s="22">
        <f>+$BR19*Sheet1!AH19</f>
        <v>41974.370122122586</v>
      </c>
      <c r="AI19" s="22">
        <f>+$BR19*Sheet1!AI19</f>
        <v>41974.370122122586</v>
      </c>
      <c r="AJ19" s="22">
        <f>+$BR19*Sheet1!AJ19</f>
        <v>41974.370122122586</v>
      </c>
      <c r="AK19" s="22">
        <f>+$BR19*Sheet1!AK19</f>
        <v>0</v>
      </c>
      <c r="AL19" s="22">
        <f>+$BR19*Sheet1!AL19</f>
        <v>0</v>
      </c>
      <c r="AM19" s="22">
        <f>+$BR19*Sheet1!AM19</f>
        <v>0</v>
      </c>
      <c r="AN19" s="22">
        <f>+$BR19*Sheet1!AN19</f>
        <v>0</v>
      </c>
      <c r="AO19" s="22">
        <f>+$BR19*Sheet1!AO19</f>
        <v>0</v>
      </c>
      <c r="AP19" s="22">
        <f>+$BR19*Sheet1!AP19</f>
        <v>293820.59085485816</v>
      </c>
      <c r="AQ19" s="22">
        <f>+$BR19*Sheet1!AQ19</f>
        <v>0</v>
      </c>
      <c r="AR19" s="22">
        <f>+$BR19*Sheet1!AR19</f>
        <v>0</v>
      </c>
      <c r="AS19" s="22">
        <f>+$BR19*Sheet1!AS19</f>
        <v>0</v>
      </c>
      <c r="AT19" s="22">
        <f>+$BR19*Sheet1!AT19</f>
        <v>0</v>
      </c>
      <c r="AU19" s="22">
        <f>+$BR19*Sheet1!AU19</f>
        <v>0</v>
      </c>
      <c r="AV19" s="22">
        <f>+$BR19*Sheet1!AV19</f>
        <v>0</v>
      </c>
      <c r="AW19" s="22">
        <f>+$BR19*Sheet1!AW19</f>
        <v>0</v>
      </c>
      <c r="AX19" s="22">
        <f>+$BR19*Sheet1!AX19</f>
        <v>0</v>
      </c>
      <c r="AY19" s="22">
        <f>+$BR19*Sheet1!AY19</f>
        <v>0</v>
      </c>
      <c r="AZ19" s="22">
        <f>+$BR19*Sheet1!AZ19</f>
        <v>0</v>
      </c>
      <c r="BA19" s="22">
        <f>+$BR19*Sheet1!BA19</f>
        <v>0</v>
      </c>
      <c r="BB19" s="22">
        <f>+$BR19*Sheet1!BB19</f>
        <v>0</v>
      </c>
      <c r="BC19" s="22">
        <f>+$BR19*Sheet1!BC19</f>
        <v>0</v>
      </c>
      <c r="BD19" s="22">
        <f>+$BR19*Sheet1!BD19</f>
        <v>0</v>
      </c>
      <c r="BE19" s="22">
        <f>+$BR19*Sheet1!BE19</f>
        <v>0</v>
      </c>
      <c r="BF19" s="22">
        <f>+$BR19*Sheet1!BF19</f>
        <v>0</v>
      </c>
      <c r="BG19" s="22">
        <f>+$BR19*Sheet1!BG19</f>
        <v>0</v>
      </c>
      <c r="BH19" s="22">
        <f>+$BR19*Sheet1!BH19</f>
        <v>0</v>
      </c>
      <c r="BI19" s="22">
        <f>+$BR19*Sheet1!BI19</f>
        <v>0</v>
      </c>
      <c r="BJ19" s="22">
        <f>+$BR19*Sheet1!BJ19</f>
        <v>0</v>
      </c>
      <c r="BK19" s="22">
        <f>+$BR19*Sheet1!BK19</f>
        <v>0</v>
      </c>
      <c r="BL19" s="22">
        <f>+$BR19*Sheet1!BL19</f>
        <v>0</v>
      </c>
      <c r="BM19" s="22">
        <f>+$BR19*Sheet1!BM19</f>
        <v>0</v>
      </c>
      <c r="BN19" s="22">
        <f>+$BR19*Sheet1!BN19</f>
        <v>0</v>
      </c>
      <c r="BO19" s="22">
        <f>+$BR19*Sheet1!BO19</f>
        <v>0</v>
      </c>
      <c r="BP19" s="22">
        <f>+$BR19*Sheet1!BP19</f>
        <v>0</v>
      </c>
      <c r="BQ19" s="22">
        <f t="shared" si="7"/>
        <v>461718.07134334848</v>
      </c>
      <c r="BR19" s="56">
        <v>461718.07134334854</v>
      </c>
      <c r="BS19" s="12"/>
      <c r="BT19" s="12"/>
    </row>
    <row r="20" spans="1:72" s="13" customFormat="1" ht="14.25" customHeight="1" outlineLevel="1" x14ac:dyDescent="0.2">
      <c r="A20" s="22" t="s">
        <v>33</v>
      </c>
      <c r="B20" s="23" t="s">
        <v>34</v>
      </c>
      <c r="C20" s="22">
        <v>782280</v>
      </c>
      <c r="D20" s="22">
        <f>+$BR20*Sheet1!D20</f>
        <v>0</v>
      </c>
      <c r="E20" s="22">
        <f>+$BR20*Sheet1!E20</f>
        <v>0</v>
      </c>
      <c r="F20" s="22">
        <f>+$BR20*Sheet1!F20</f>
        <v>0</v>
      </c>
      <c r="G20" s="22">
        <f>+$BR20*Sheet1!G20</f>
        <v>0</v>
      </c>
      <c r="H20" s="22">
        <f>+$BR20*Sheet1!H20</f>
        <v>0</v>
      </c>
      <c r="I20" s="22">
        <f>+$BR20*Sheet1!I20</f>
        <v>0</v>
      </c>
      <c r="J20" s="22">
        <f>+$BR20*Sheet1!J20</f>
        <v>0</v>
      </c>
      <c r="K20" s="22">
        <f>+$BR20*Sheet1!K20</f>
        <v>0</v>
      </c>
      <c r="L20" s="22">
        <f>+$BR20*Sheet1!L20</f>
        <v>0</v>
      </c>
      <c r="M20" s="22">
        <f>+$BR20*Sheet1!M20</f>
        <v>0</v>
      </c>
      <c r="N20" s="22">
        <f>+$BR20*Sheet1!N20</f>
        <v>0</v>
      </c>
      <c r="O20" s="22">
        <f>+$BR20*Sheet1!O20</f>
        <v>0</v>
      </c>
      <c r="P20" s="22">
        <f>+$BR20*Sheet1!P20</f>
        <v>0</v>
      </c>
      <c r="Q20" s="22">
        <f>+$BR20*Sheet1!Q20</f>
        <v>0</v>
      </c>
      <c r="R20" s="22">
        <f>+$BR20*Sheet1!R20</f>
        <v>0</v>
      </c>
      <c r="S20" s="22">
        <f>+$BR20*Sheet1!S20</f>
        <v>0</v>
      </c>
      <c r="T20" s="22">
        <f>+$BR20*Sheet1!T20</f>
        <v>0</v>
      </c>
      <c r="U20" s="22">
        <f>+$BR20*Sheet1!U20</f>
        <v>0</v>
      </c>
      <c r="V20" s="22">
        <f>+$BR20*Sheet1!V20</f>
        <v>0</v>
      </c>
      <c r="W20" s="22">
        <f>+$BR20*Sheet1!W20</f>
        <v>0</v>
      </c>
      <c r="X20" s="22">
        <f>+$BR20*Sheet1!X20</f>
        <v>0</v>
      </c>
      <c r="Y20" s="22">
        <f>+$BR20*Sheet1!Y20</f>
        <v>75540.623580016225</v>
      </c>
      <c r="Z20" s="22">
        <f>+$BR20*Sheet1!Z20</f>
        <v>75540.623580016225</v>
      </c>
      <c r="AA20" s="22">
        <f>+$BR20*Sheet1!AA20</f>
        <v>75540.623580016225</v>
      </c>
      <c r="AB20" s="22">
        <f>+$BR20*Sheet1!AB20</f>
        <v>75540.623580016225</v>
      </c>
      <c r="AC20" s="22">
        <f>+$BR20*Sheet1!AC20</f>
        <v>302162.4943200649</v>
      </c>
      <c r="AD20" s="22">
        <f>+$BR20*Sheet1!AD20</f>
        <v>75540.623580016225</v>
      </c>
      <c r="AE20" s="22">
        <f>+$BR20*Sheet1!AE20</f>
        <v>75540.623580016225</v>
      </c>
      <c r="AF20" s="22">
        <f>+$BR20*Sheet1!AF20</f>
        <v>75540.623580016225</v>
      </c>
      <c r="AG20" s="22">
        <f>+$BR20*Sheet1!AG20</f>
        <v>75540.623580016225</v>
      </c>
      <c r="AH20" s="22">
        <f>+$BR20*Sheet1!AH20</f>
        <v>75540.623580016225</v>
      </c>
      <c r="AI20" s="22">
        <f>+$BR20*Sheet1!AI20</f>
        <v>75540.623580016225</v>
      </c>
      <c r="AJ20" s="22">
        <f>+$BR20*Sheet1!AJ20</f>
        <v>75540.623580016225</v>
      </c>
      <c r="AK20" s="22">
        <f>+$BR20*Sheet1!AK20</f>
        <v>0</v>
      </c>
      <c r="AL20" s="22">
        <f>+$BR20*Sheet1!AL20</f>
        <v>0</v>
      </c>
      <c r="AM20" s="22">
        <f>+$BR20*Sheet1!AM20</f>
        <v>0</v>
      </c>
      <c r="AN20" s="22">
        <f>+$BR20*Sheet1!AN20</f>
        <v>0</v>
      </c>
      <c r="AO20" s="22">
        <f>+$BR20*Sheet1!AO20</f>
        <v>0</v>
      </c>
      <c r="AP20" s="22">
        <f>+$BR20*Sheet1!AP20</f>
        <v>528784.3650601136</v>
      </c>
      <c r="AQ20" s="22">
        <f>+$BR20*Sheet1!AQ20</f>
        <v>0</v>
      </c>
      <c r="AR20" s="22">
        <f>+$BR20*Sheet1!AR20</f>
        <v>0</v>
      </c>
      <c r="AS20" s="22">
        <f>+$BR20*Sheet1!AS20</f>
        <v>0</v>
      </c>
      <c r="AT20" s="22">
        <f>+$BR20*Sheet1!AT20</f>
        <v>0</v>
      </c>
      <c r="AU20" s="22">
        <f>+$BR20*Sheet1!AU20</f>
        <v>0</v>
      </c>
      <c r="AV20" s="22">
        <f>+$BR20*Sheet1!AV20</f>
        <v>0</v>
      </c>
      <c r="AW20" s="22">
        <f>+$BR20*Sheet1!AW20</f>
        <v>0</v>
      </c>
      <c r="AX20" s="22">
        <f>+$BR20*Sheet1!AX20</f>
        <v>0</v>
      </c>
      <c r="AY20" s="22">
        <f>+$BR20*Sheet1!AY20</f>
        <v>0</v>
      </c>
      <c r="AZ20" s="22">
        <f>+$BR20*Sheet1!AZ20</f>
        <v>0</v>
      </c>
      <c r="BA20" s="22">
        <f>+$BR20*Sheet1!BA20</f>
        <v>0</v>
      </c>
      <c r="BB20" s="22">
        <f>+$BR20*Sheet1!BB20</f>
        <v>0</v>
      </c>
      <c r="BC20" s="22">
        <f>+$BR20*Sheet1!BC20</f>
        <v>0</v>
      </c>
      <c r="BD20" s="22">
        <f>+$BR20*Sheet1!BD20</f>
        <v>0</v>
      </c>
      <c r="BE20" s="22">
        <f>+$BR20*Sheet1!BE20</f>
        <v>0</v>
      </c>
      <c r="BF20" s="22">
        <f>+$BR20*Sheet1!BF20</f>
        <v>0</v>
      </c>
      <c r="BG20" s="22">
        <f>+$BR20*Sheet1!BG20</f>
        <v>0</v>
      </c>
      <c r="BH20" s="22">
        <f>+$BR20*Sheet1!BH20</f>
        <v>0</v>
      </c>
      <c r="BI20" s="22">
        <f>+$BR20*Sheet1!BI20</f>
        <v>0</v>
      </c>
      <c r="BJ20" s="22">
        <f>+$BR20*Sheet1!BJ20</f>
        <v>0</v>
      </c>
      <c r="BK20" s="22">
        <f>+$BR20*Sheet1!BK20</f>
        <v>0</v>
      </c>
      <c r="BL20" s="22">
        <f>+$BR20*Sheet1!BL20</f>
        <v>0</v>
      </c>
      <c r="BM20" s="22">
        <f>+$BR20*Sheet1!BM20</f>
        <v>0</v>
      </c>
      <c r="BN20" s="22">
        <f>+$BR20*Sheet1!BN20</f>
        <v>0</v>
      </c>
      <c r="BO20" s="22">
        <f>+$BR20*Sheet1!BO20</f>
        <v>0</v>
      </c>
      <c r="BP20" s="22">
        <f>+$BR20*Sheet1!BP20</f>
        <v>0</v>
      </c>
      <c r="BQ20" s="22">
        <f t="shared" si="7"/>
        <v>830946.8593801785</v>
      </c>
      <c r="BR20" s="56">
        <v>830946.85938017862</v>
      </c>
      <c r="BS20" s="12"/>
      <c r="BT20" s="12"/>
    </row>
    <row r="21" spans="1:72" s="13" customFormat="1" ht="14.25" customHeight="1" outlineLevel="1" x14ac:dyDescent="0.2">
      <c r="A21" s="26" t="s">
        <v>35</v>
      </c>
      <c r="B21" s="27" t="s">
        <v>36</v>
      </c>
      <c r="C21" s="26">
        <v>6316249</v>
      </c>
      <c r="D21" s="26">
        <f>SUM(D22:D28)</f>
        <v>0</v>
      </c>
      <c r="E21" s="26">
        <f t="shared" ref="E21:BP21" si="17">SUM(E22:E28)</f>
        <v>0</v>
      </c>
      <c r="F21" s="26">
        <f t="shared" si="17"/>
        <v>0</v>
      </c>
      <c r="G21" s="26">
        <f t="shared" si="17"/>
        <v>0</v>
      </c>
      <c r="H21" s="26">
        <f t="shared" si="17"/>
        <v>0</v>
      </c>
      <c r="I21" s="26">
        <f t="shared" si="17"/>
        <v>0</v>
      </c>
      <c r="J21" s="26">
        <f t="shared" si="17"/>
        <v>0</v>
      </c>
      <c r="K21" s="26">
        <f t="shared" si="17"/>
        <v>0</v>
      </c>
      <c r="L21" s="26">
        <f t="shared" si="17"/>
        <v>0</v>
      </c>
      <c r="M21" s="26">
        <f t="shared" si="17"/>
        <v>0</v>
      </c>
      <c r="N21" s="26">
        <f t="shared" si="17"/>
        <v>0</v>
      </c>
      <c r="O21" s="26">
        <f t="shared" si="17"/>
        <v>0</v>
      </c>
      <c r="P21" s="26">
        <f t="shared" si="17"/>
        <v>0</v>
      </c>
      <c r="Q21" s="26">
        <f t="shared" si="17"/>
        <v>0</v>
      </c>
      <c r="R21" s="26">
        <f t="shared" si="17"/>
        <v>0</v>
      </c>
      <c r="S21" s="26">
        <f t="shared" si="17"/>
        <v>0</v>
      </c>
      <c r="T21" s="26">
        <f t="shared" si="17"/>
        <v>0</v>
      </c>
      <c r="U21" s="26">
        <f t="shared" si="17"/>
        <v>0</v>
      </c>
      <c r="V21" s="26">
        <f t="shared" si="17"/>
        <v>0</v>
      </c>
      <c r="W21" s="26">
        <f t="shared" si="17"/>
        <v>0</v>
      </c>
      <c r="X21" s="26">
        <f t="shared" si="17"/>
        <v>0</v>
      </c>
      <c r="Y21" s="26">
        <f t="shared" si="17"/>
        <v>0</v>
      </c>
      <c r="Z21" s="26">
        <f t="shared" si="17"/>
        <v>0</v>
      </c>
      <c r="AA21" s="26">
        <f t="shared" si="17"/>
        <v>566250.18105017382</v>
      </c>
      <c r="AB21" s="26">
        <f t="shared" si="17"/>
        <v>566250.18105017382</v>
      </c>
      <c r="AC21" s="26">
        <f t="shared" si="17"/>
        <v>1132500.3621003476</v>
      </c>
      <c r="AD21" s="26">
        <f t="shared" si="17"/>
        <v>566250.18105017382</v>
      </c>
      <c r="AE21" s="26">
        <f t="shared" si="17"/>
        <v>566250.18105017382</v>
      </c>
      <c r="AF21" s="26">
        <f t="shared" si="17"/>
        <v>566250.18105017382</v>
      </c>
      <c r="AG21" s="26">
        <f t="shared" si="17"/>
        <v>566250.18105017382</v>
      </c>
      <c r="AH21" s="26">
        <f t="shared" si="17"/>
        <v>566250.18105017382</v>
      </c>
      <c r="AI21" s="26">
        <f t="shared" si="17"/>
        <v>566250.18105017382</v>
      </c>
      <c r="AJ21" s="26">
        <f t="shared" si="17"/>
        <v>566250.18105017382</v>
      </c>
      <c r="AK21" s="26">
        <f t="shared" si="17"/>
        <v>0</v>
      </c>
      <c r="AL21" s="26">
        <f t="shared" si="17"/>
        <v>0</v>
      </c>
      <c r="AM21" s="26">
        <f t="shared" si="17"/>
        <v>0</v>
      </c>
      <c r="AN21" s="26">
        <f t="shared" si="17"/>
        <v>0</v>
      </c>
      <c r="AO21" s="26">
        <f t="shared" si="17"/>
        <v>0</v>
      </c>
      <c r="AP21" s="26">
        <f t="shared" si="17"/>
        <v>3963751.267351218</v>
      </c>
      <c r="AQ21" s="26">
        <f t="shared" si="17"/>
        <v>0</v>
      </c>
      <c r="AR21" s="26">
        <f t="shared" si="17"/>
        <v>0</v>
      </c>
      <c r="AS21" s="26">
        <f t="shared" si="17"/>
        <v>0</v>
      </c>
      <c r="AT21" s="26">
        <f t="shared" si="17"/>
        <v>0</v>
      </c>
      <c r="AU21" s="26">
        <f t="shared" si="17"/>
        <v>0</v>
      </c>
      <c r="AV21" s="26">
        <f t="shared" si="17"/>
        <v>0</v>
      </c>
      <c r="AW21" s="26">
        <f t="shared" si="17"/>
        <v>0</v>
      </c>
      <c r="AX21" s="26">
        <f t="shared" si="17"/>
        <v>0</v>
      </c>
      <c r="AY21" s="26">
        <f t="shared" si="17"/>
        <v>0</v>
      </c>
      <c r="AZ21" s="26">
        <f t="shared" si="17"/>
        <v>0</v>
      </c>
      <c r="BA21" s="26">
        <f t="shared" si="17"/>
        <v>0</v>
      </c>
      <c r="BB21" s="26">
        <f t="shared" si="17"/>
        <v>0</v>
      </c>
      <c r="BC21" s="26">
        <f t="shared" si="17"/>
        <v>0</v>
      </c>
      <c r="BD21" s="26">
        <f t="shared" si="17"/>
        <v>0</v>
      </c>
      <c r="BE21" s="26">
        <f t="shared" si="17"/>
        <v>0</v>
      </c>
      <c r="BF21" s="26">
        <f t="shared" si="17"/>
        <v>0</v>
      </c>
      <c r="BG21" s="26">
        <f t="shared" si="17"/>
        <v>0</v>
      </c>
      <c r="BH21" s="26">
        <f t="shared" si="17"/>
        <v>0</v>
      </c>
      <c r="BI21" s="26">
        <f t="shared" si="17"/>
        <v>0</v>
      </c>
      <c r="BJ21" s="26">
        <f t="shared" si="17"/>
        <v>0</v>
      </c>
      <c r="BK21" s="26">
        <f t="shared" si="17"/>
        <v>0</v>
      </c>
      <c r="BL21" s="26">
        <f t="shared" si="17"/>
        <v>0</v>
      </c>
      <c r="BM21" s="26">
        <f t="shared" si="17"/>
        <v>0</v>
      </c>
      <c r="BN21" s="26">
        <f t="shared" si="17"/>
        <v>0</v>
      </c>
      <c r="BO21" s="26">
        <f t="shared" si="17"/>
        <v>0</v>
      </c>
      <c r="BP21" s="26">
        <f t="shared" si="17"/>
        <v>0</v>
      </c>
      <c r="BQ21" s="26">
        <f t="shared" si="7"/>
        <v>5096251.6294515654</v>
      </c>
      <c r="BR21" s="26">
        <v>6316249</v>
      </c>
      <c r="BS21" s="12"/>
      <c r="BT21" s="12"/>
    </row>
    <row r="22" spans="1:72" s="13" customFormat="1" ht="14.25" customHeight="1" outlineLevel="1" x14ac:dyDescent="0.2">
      <c r="A22" s="22" t="s">
        <v>37</v>
      </c>
      <c r="B22" s="23" t="s">
        <v>38</v>
      </c>
      <c r="C22" s="22">
        <v>4813824</v>
      </c>
      <c r="D22" s="22">
        <f>+$BR22*Sheet1!D22</f>
        <v>0</v>
      </c>
      <c r="E22" s="22">
        <f>+$BR22*Sheet1!E22</f>
        <v>0</v>
      </c>
      <c r="F22" s="22">
        <f>+$BR22*Sheet1!F22</f>
        <v>0</v>
      </c>
      <c r="G22" s="22">
        <f>+$BR22*Sheet1!G22</f>
        <v>0</v>
      </c>
      <c r="H22" s="22">
        <f>+$BR22*Sheet1!H22</f>
        <v>0</v>
      </c>
      <c r="I22" s="22">
        <f>+$BR22*Sheet1!I22</f>
        <v>0</v>
      </c>
      <c r="J22" s="22">
        <f>+$BR22*Sheet1!J22</f>
        <v>0</v>
      </c>
      <c r="K22" s="22">
        <f>+$BR22*Sheet1!K22</f>
        <v>0</v>
      </c>
      <c r="L22" s="22">
        <f>+$BR22*Sheet1!L22</f>
        <v>0</v>
      </c>
      <c r="M22" s="22">
        <f>+$BR22*Sheet1!M22</f>
        <v>0</v>
      </c>
      <c r="N22" s="22">
        <f>+$BR22*Sheet1!N22</f>
        <v>0</v>
      </c>
      <c r="O22" s="22">
        <f>+$BR22*Sheet1!O22</f>
        <v>0</v>
      </c>
      <c r="P22" s="22">
        <f>+$BR22*Sheet1!P22</f>
        <v>0</v>
      </c>
      <c r="Q22" s="22">
        <f>+$BR22*Sheet1!Q22</f>
        <v>0</v>
      </c>
      <c r="R22" s="22">
        <f>+$BR22*Sheet1!R22</f>
        <v>0</v>
      </c>
      <c r="S22" s="22">
        <f>+$BR22*Sheet1!S22</f>
        <v>0</v>
      </c>
      <c r="T22" s="22">
        <f>+$BR22*Sheet1!T22</f>
        <v>0</v>
      </c>
      <c r="U22" s="22">
        <f>+$BR22*Sheet1!U22</f>
        <v>0</v>
      </c>
      <c r="V22" s="22">
        <f>+$BR22*Sheet1!V22</f>
        <v>0</v>
      </c>
      <c r="W22" s="22">
        <f>+$BR22*Sheet1!W22</f>
        <v>0</v>
      </c>
      <c r="X22" s="22">
        <f>+$BR22*Sheet1!X22</f>
        <v>0</v>
      </c>
      <c r="Y22" s="22">
        <f>+$BR22*Sheet1!Y22</f>
        <v>0</v>
      </c>
      <c r="Z22" s="22">
        <f>+$BR22*Sheet1!Z22</f>
        <v>0</v>
      </c>
      <c r="AA22" s="22">
        <f>+$BR22*Sheet1!AA22</f>
        <v>441266.89641386457</v>
      </c>
      <c r="AB22" s="22">
        <f>+$BR22*Sheet1!AB22</f>
        <v>441266.89641386457</v>
      </c>
      <c r="AC22" s="22">
        <f>+$BR22*Sheet1!AC22</f>
        <v>882533.79282772914</v>
      </c>
      <c r="AD22" s="22">
        <f>+$BR22*Sheet1!AD22</f>
        <v>441266.89641386457</v>
      </c>
      <c r="AE22" s="22">
        <f>+$BR22*Sheet1!AE22</f>
        <v>441266.89641386457</v>
      </c>
      <c r="AF22" s="22">
        <f>+$BR22*Sheet1!AF22</f>
        <v>441266.89641386457</v>
      </c>
      <c r="AG22" s="22">
        <f>+$BR22*Sheet1!AG22</f>
        <v>441266.89641386457</v>
      </c>
      <c r="AH22" s="22">
        <f>+$BR22*Sheet1!AH22</f>
        <v>441266.89641386457</v>
      </c>
      <c r="AI22" s="22">
        <f>+$BR22*Sheet1!AI22</f>
        <v>441266.89641386457</v>
      </c>
      <c r="AJ22" s="22">
        <f>+$BR22*Sheet1!AJ22</f>
        <v>441266.89641386457</v>
      </c>
      <c r="AK22" s="22">
        <f>+$BR22*Sheet1!AK22</f>
        <v>0</v>
      </c>
      <c r="AL22" s="22">
        <f>+$BR22*Sheet1!AL22</f>
        <v>0</v>
      </c>
      <c r="AM22" s="22">
        <f>+$BR22*Sheet1!AM22</f>
        <v>0</v>
      </c>
      <c r="AN22" s="22">
        <f>+$BR22*Sheet1!AN22</f>
        <v>0</v>
      </c>
      <c r="AO22" s="22">
        <f>+$BR22*Sheet1!AO22</f>
        <v>0</v>
      </c>
      <c r="AP22" s="22">
        <f>+$BR22*Sheet1!AP22</f>
        <v>3088868.2748970529</v>
      </c>
      <c r="AQ22" s="22">
        <f>+$BR22*Sheet1!AQ22</f>
        <v>0</v>
      </c>
      <c r="AR22" s="22">
        <f>+$BR22*Sheet1!AR22</f>
        <v>0</v>
      </c>
      <c r="AS22" s="22">
        <f>+$BR22*Sheet1!AS22</f>
        <v>0</v>
      </c>
      <c r="AT22" s="22">
        <f>+$BR22*Sheet1!AT22</f>
        <v>0</v>
      </c>
      <c r="AU22" s="22">
        <f>+$BR22*Sheet1!AU22</f>
        <v>0</v>
      </c>
      <c r="AV22" s="22">
        <f>+$BR22*Sheet1!AV22</f>
        <v>0</v>
      </c>
      <c r="AW22" s="22">
        <f>+$BR22*Sheet1!AW22</f>
        <v>0</v>
      </c>
      <c r="AX22" s="22">
        <f>+$BR22*Sheet1!AX22</f>
        <v>0</v>
      </c>
      <c r="AY22" s="22">
        <f>+$BR22*Sheet1!AY22</f>
        <v>0</v>
      </c>
      <c r="AZ22" s="22">
        <f>+$BR22*Sheet1!AZ22</f>
        <v>0</v>
      </c>
      <c r="BA22" s="22">
        <f>+$BR22*Sheet1!BA22</f>
        <v>0</v>
      </c>
      <c r="BB22" s="22">
        <f>+$BR22*Sheet1!BB22</f>
        <v>0</v>
      </c>
      <c r="BC22" s="22">
        <f>+$BR22*Sheet1!BC22</f>
        <v>0</v>
      </c>
      <c r="BD22" s="22">
        <f>+$BR22*Sheet1!BD22</f>
        <v>0</v>
      </c>
      <c r="BE22" s="22">
        <f>+$BR22*Sheet1!BE22</f>
        <v>0</v>
      </c>
      <c r="BF22" s="22">
        <f>+$BR22*Sheet1!BF22</f>
        <v>0</v>
      </c>
      <c r="BG22" s="22">
        <f>+$BR22*Sheet1!BG22</f>
        <v>0</v>
      </c>
      <c r="BH22" s="22">
        <f>+$BR22*Sheet1!BH22</f>
        <v>0</v>
      </c>
      <c r="BI22" s="22">
        <f>+$BR22*Sheet1!BI22</f>
        <v>0</v>
      </c>
      <c r="BJ22" s="22">
        <f>+$BR22*Sheet1!BJ22</f>
        <v>0</v>
      </c>
      <c r="BK22" s="22">
        <f>+$BR22*Sheet1!BK22</f>
        <v>0</v>
      </c>
      <c r="BL22" s="22">
        <f>+$BR22*Sheet1!BL22</f>
        <v>0</v>
      </c>
      <c r="BM22" s="22">
        <f>+$BR22*Sheet1!BM22</f>
        <v>0</v>
      </c>
      <c r="BN22" s="22">
        <f>+$BR22*Sheet1!BN22</f>
        <v>0</v>
      </c>
      <c r="BO22" s="22">
        <f>+$BR22*Sheet1!BO22</f>
        <v>0</v>
      </c>
      <c r="BP22" s="22">
        <f>+$BR22*Sheet1!BP22</f>
        <v>0</v>
      </c>
      <c r="BQ22" s="22">
        <f t="shared" si="7"/>
        <v>3971402.067724782</v>
      </c>
      <c r="BR22" s="56">
        <v>3971402.067724782</v>
      </c>
      <c r="BS22" s="12"/>
      <c r="BT22" s="12"/>
    </row>
    <row r="23" spans="1:72" s="13" customFormat="1" ht="14.25" customHeight="1" outlineLevel="1" x14ac:dyDescent="0.2">
      <c r="A23" s="22" t="s">
        <v>39</v>
      </c>
      <c r="B23" s="23" t="s">
        <v>40</v>
      </c>
      <c r="C23" s="22">
        <v>510901</v>
      </c>
      <c r="D23" s="22">
        <f>+$BR23*Sheet1!D23</f>
        <v>0</v>
      </c>
      <c r="E23" s="22">
        <f>+$BR23*Sheet1!E23</f>
        <v>0</v>
      </c>
      <c r="F23" s="22">
        <f>+$BR23*Sheet1!F23</f>
        <v>0</v>
      </c>
      <c r="G23" s="22">
        <f>+$BR23*Sheet1!G23</f>
        <v>0</v>
      </c>
      <c r="H23" s="22">
        <f>+$BR23*Sheet1!H23</f>
        <v>0</v>
      </c>
      <c r="I23" s="22">
        <f>+$BR23*Sheet1!I23</f>
        <v>0</v>
      </c>
      <c r="J23" s="22">
        <f>+$BR23*Sheet1!J23</f>
        <v>0</v>
      </c>
      <c r="K23" s="22">
        <f>+$BR23*Sheet1!K23</f>
        <v>0</v>
      </c>
      <c r="L23" s="22">
        <f>+$BR23*Sheet1!L23</f>
        <v>0</v>
      </c>
      <c r="M23" s="22">
        <f>+$BR23*Sheet1!M23</f>
        <v>0</v>
      </c>
      <c r="N23" s="22">
        <f>+$BR23*Sheet1!N23</f>
        <v>0</v>
      </c>
      <c r="O23" s="22">
        <f>+$BR23*Sheet1!O23</f>
        <v>0</v>
      </c>
      <c r="P23" s="22">
        <f>+$BR23*Sheet1!P23</f>
        <v>0</v>
      </c>
      <c r="Q23" s="22">
        <f>+$BR23*Sheet1!Q23</f>
        <v>0</v>
      </c>
      <c r="R23" s="22">
        <f>+$BR23*Sheet1!R23</f>
        <v>0</v>
      </c>
      <c r="S23" s="22">
        <f>+$BR23*Sheet1!S23</f>
        <v>0</v>
      </c>
      <c r="T23" s="22">
        <f>+$BR23*Sheet1!T23</f>
        <v>0</v>
      </c>
      <c r="U23" s="22">
        <f>+$BR23*Sheet1!U23</f>
        <v>0</v>
      </c>
      <c r="V23" s="22">
        <f>+$BR23*Sheet1!V23</f>
        <v>0</v>
      </c>
      <c r="W23" s="22">
        <f>+$BR23*Sheet1!W23</f>
        <v>0</v>
      </c>
      <c r="X23" s="22">
        <f>+$BR23*Sheet1!X23</f>
        <v>0</v>
      </c>
      <c r="Y23" s="22">
        <f>+$BR23*Sheet1!Y23</f>
        <v>0</v>
      </c>
      <c r="Z23" s="22">
        <f>+$BR23*Sheet1!Z23</f>
        <v>0</v>
      </c>
      <c r="AA23" s="22">
        <f>+$BR23*Sheet1!AA23</f>
        <v>9704.4550910412436</v>
      </c>
      <c r="AB23" s="22">
        <f>+$BR23*Sheet1!AB23</f>
        <v>9704.4550910412436</v>
      </c>
      <c r="AC23" s="22">
        <f>+$BR23*Sheet1!AC23</f>
        <v>19408.910182082487</v>
      </c>
      <c r="AD23" s="22">
        <f>+$BR23*Sheet1!AD23</f>
        <v>9704.4550910412436</v>
      </c>
      <c r="AE23" s="22">
        <f>+$BR23*Sheet1!AE23</f>
        <v>9704.4550910412436</v>
      </c>
      <c r="AF23" s="22">
        <f>+$BR23*Sheet1!AF23</f>
        <v>9704.4550910412436</v>
      </c>
      <c r="AG23" s="22">
        <f>+$BR23*Sheet1!AG23</f>
        <v>9704.4550910412436</v>
      </c>
      <c r="AH23" s="22">
        <f>+$BR23*Sheet1!AH23</f>
        <v>9704.4550910412436</v>
      </c>
      <c r="AI23" s="22">
        <f>+$BR23*Sheet1!AI23</f>
        <v>9704.4550910412436</v>
      </c>
      <c r="AJ23" s="22">
        <f>+$BR23*Sheet1!AJ23</f>
        <v>9704.4550910412436</v>
      </c>
      <c r="AK23" s="22">
        <f>+$BR23*Sheet1!AK23</f>
        <v>0</v>
      </c>
      <c r="AL23" s="22">
        <f>+$BR23*Sheet1!AL23</f>
        <v>0</v>
      </c>
      <c r="AM23" s="22">
        <f>+$BR23*Sheet1!AM23</f>
        <v>0</v>
      </c>
      <c r="AN23" s="22">
        <f>+$BR23*Sheet1!AN23</f>
        <v>0</v>
      </c>
      <c r="AO23" s="22">
        <f>+$BR23*Sheet1!AO23</f>
        <v>0</v>
      </c>
      <c r="AP23" s="22">
        <f>+$BR23*Sheet1!AP23</f>
        <v>67931.185637288683</v>
      </c>
      <c r="AQ23" s="22">
        <f>+$BR23*Sheet1!AQ23</f>
        <v>0</v>
      </c>
      <c r="AR23" s="22">
        <f>+$BR23*Sheet1!AR23</f>
        <v>0</v>
      </c>
      <c r="AS23" s="22">
        <f>+$BR23*Sheet1!AS23</f>
        <v>0</v>
      </c>
      <c r="AT23" s="22">
        <f>+$BR23*Sheet1!AT23</f>
        <v>0</v>
      </c>
      <c r="AU23" s="22">
        <f>+$BR23*Sheet1!AU23</f>
        <v>0</v>
      </c>
      <c r="AV23" s="22">
        <f>+$BR23*Sheet1!AV23</f>
        <v>0</v>
      </c>
      <c r="AW23" s="22">
        <f>+$BR23*Sheet1!AW23</f>
        <v>0</v>
      </c>
      <c r="AX23" s="22">
        <f>+$BR23*Sheet1!AX23</f>
        <v>0</v>
      </c>
      <c r="AY23" s="22">
        <f>+$BR23*Sheet1!AY23</f>
        <v>0</v>
      </c>
      <c r="AZ23" s="22">
        <f>+$BR23*Sheet1!AZ23</f>
        <v>0</v>
      </c>
      <c r="BA23" s="22">
        <f>+$BR23*Sheet1!BA23</f>
        <v>0</v>
      </c>
      <c r="BB23" s="22">
        <f>+$BR23*Sheet1!BB23</f>
        <v>0</v>
      </c>
      <c r="BC23" s="22">
        <f>+$BR23*Sheet1!BC23</f>
        <v>0</v>
      </c>
      <c r="BD23" s="22">
        <f>+$BR23*Sheet1!BD23</f>
        <v>0</v>
      </c>
      <c r="BE23" s="22">
        <f>+$BR23*Sheet1!BE23</f>
        <v>0</v>
      </c>
      <c r="BF23" s="22">
        <f>+$BR23*Sheet1!BF23</f>
        <v>0</v>
      </c>
      <c r="BG23" s="22">
        <f>+$BR23*Sheet1!BG23</f>
        <v>0</v>
      </c>
      <c r="BH23" s="22">
        <f>+$BR23*Sheet1!BH23</f>
        <v>0</v>
      </c>
      <c r="BI23" s="22">
        <f>+$BR23*Sheet1!BI23</f>
        <v>0</v>
      </c>
      <c r="BJ23" s="22">
        <f>+$BR23*Sheet1!BJ23</f>
        <v>0</v>
      </c>
      <c r="BK23" s="22">
        <f>+$BR23*Sheet1!BK23</f>
        <v>0</v>
      </c>
      <c r="BL23" s="22">
        <f>+$BR23*Sheet1!BL23</f>
        <v>0</v>
      </c>
      <c r="BM23" s="22">
        <f>+$BR23*Sheet1!BM23</f>
        <v>0</v>
      </c>
      <c r="BN23" s="22">
        <f>+$BR23*Sheet1!BN23</f>
        <v>0</v>
      </c>
      <c r="BO23" s="22">
        <f>+$BR23*Sheet1!BO23</f>
        <v>0</v>
      </c>
      <c r="BP23" s="22">
        <f>+$BR23*Sheet1!BP23</f>
        <v>0</v>
      </c>
      <c r="BQ23" s="22">
        <f t="shared" si="7"/>
        <v>87340.09581937117</v>
      </c>
      <c r="BR23" s="56">
        <v>87340.09581937117</v>
      </c>
      <c r="BS23" s="12"/>
      <c r="BT23" s="12"/>
    </row>
    <row r="24" spans="1:72" s="13" customFormat="1" ht="14.25" customHeight="1" outlineLevel="1" x14ac:dyDescent="0.2">
      <c r="A24" s="22" t="s">
        <v>41</v>
      </c>
      <c r="B24" s="23" t="s">
        <v>42</v>
      </c>
      <c r="C24" s="22">
        <v>15000</v>
      </c>
      <c r="D24" s="22">
        <f>+$BR24*Sheet1!D24</f>
        <v>0</v>
      </c>
      <c r="E24" s="22">
        <f>+$BR24*Sheet1!E24</f>
        <v>0</v>
      </c>
      <c r="F24" s="22">
        <f>+$BR24*Sheet1!F24</f>
        <v>0</v>
      </c>
      <c r="G24" s="22">
        <f>+$BR24*Sheet1!G24</f>
        <v>0</v>
      </c>
      <c r="H24" s="22">
        <f>+$BR24*Sheet1!H24</f>
        <v>0</v>
      </c>
      <c r="I24" s="22">
        <f>+$BR24*Sheet1!I24</f>
        <v>0</v>
      </c>
      <c r="J24" s="22">
        <f>+$BR24*Sheet1!J24</f>
        <v>0</v>
      </c>
      <c r="K24" s="22">
        <f>+$BR24*Sheet1!K24</f>
        <v>0</v>
      </c>
      <c r="L24" s="22">
        <f>+$BR24*Sheet1!L24</f>
        <v>0</v>
      </c>
      <c r="M24" s="22">
        <f>+$BR24*Sheet1!M24</f>
        <v>0</v>
      </c>
      <c r="N24" s="22">
        <f>+$BR24*Sheet1!N24</f>
        <v>0</v>
      </c>
      <c r="O24" s="22">
        <f>+$BR24*Sheet1!O24</f>
        <v>0</v>
      </c>
      <c r="P24" s="22">
        <f>+$BR24*Sheet1!P24</f>
        <v>0</v>
      </c>
      <c r="Q24" s="22">
        <f>+$BR24*Sheet1!Q24</f>
        <v>0</v>
      </c>
      <c r="R24" s="22">
        <f>+$BR24*Sheet1!R24</f>
        <v>0</v>
      </c>
      <c r="S24" s="22">
        <f>+$BR24*Sheet1!S24</f>
        <v>0</v>
      </c>
      <c r="T24" s="22">
        <f>+$BR24*Sheet1!T24</f>
        <v>0</v>
      </c>
      <c r="U24" s="22">
        <f>+$BR24*Sheet1!U24</f>
        <v>0</v>
      </c>
      <c r="V24" s="22">
        <f>+$BR24*Sheet1!V24</f>
        <v>0</v>
      </c>
      <c r="W24" s="22">
        <f>+$BR24*Sheet1!W24</f>
        <v>0</v>
      </c>
      <c r="X24" s="22">
        <f>+$BR24*Sheet1!X24</f>
        <v>0</v>
      </c>
      <c r="Y24" s="22">
        <f>+$BR24*Sheet1!Y24</f>
        <v>0</v>
      </c>
      <c r="Z24" s="22">
        <f>+$BR24*Sheet1!Z24</f>
        <v>0</v>
      </c>
      <c r="AA24" s="22">
        <f>+$BR24*Sheet1!AA24</f>
        <v>2098.3739440970903</v>
      </c>
      <c r="AB24" s="22">
        <f>+$BR24*Sheet1!AB24</f>
        <v>2098.3739440970903</v>
      </c>
      <c r="AC24" s="22">
        <f>+$BR24*Sheet1!AC24</f>
        <v>4196.7478881941806</v>
      </c>
      <c r="AD24" s="22">
        <f>+$BR24*Sheet1!AD24</f>
        <v>2098.3739440970903</v>
      </c>
      <c r="AE24" s="22">
        <f>+$BR24*Sheet1!AE24</f>
        <v>2098.3739440970903</v>
      </c>
      <c r="AF24" s="22">
        <f>+$BR24*Sheet1!AF24</f>
        <v>2098.3739440970903</v>
      </c>
      <c r="AG24" s="22">
        <f>+$BR24*Sheet1!AG24</f>
        <v>2098.3739440970903</v>
      </c>
      <c r="AH24" s="22">
        <f>+$BR24*Sheet1!AH24</f>
        <v>2098.3739440970903</v>
      </c>
      <c r="AI24" s="22">
        <f>+$BR24*Sheet1!AI24</f>
        <v>2098.3739440970903</v>
      </c>
      <c r="AJ24" s="22">
        <f>+$BR24*Sheet1!AJ24</f>
        <v>2098.3739440970903</v>
      </c>
      <c r="AK24" s="22">
        <f>+$BR24*Sheet1!AK24</f>
        <v>0</v>
      </c>
      <c r="AL24" s="22">
        <f>+$BR24*Sheet1!AL24</f>
        <v>0</v>
      </c>
      <c r="AM24" s="22">
        <f>+$BR24*Sheet1!AM24</f>
        <v>0</v>
      </c>
      <c r="AN24" s="22">
        <f>+$BR24*Sheet1!AN24</f>
        <v>0</v>
      </c>
      <c r="AO24" s="22">
        <f>+$BR24*Sheet1!AO24</f>
        <v>0</v>
      </c>
      <c r="AP24" s="22">
        <f>+$BR24*Sheet1!AP24</f>
        <v>14688.617608679631</v>
      </c>
      <c r="AQ24" s="22">
        <f>+$BR24*Sheet1!AQ24</f>
        <v>0</v>
      </c>
      <c r="AR24" s="22">
        <f>+$BR24*Sheet1!AR24</f>
        <v>0</v>
      </c>
      <c r="AS24" s="22">
        <f>+$BR24*Sheet1!AS24</f>
        <v>0</v>
      </c>
      <c r="AT24" s="22">
        <f>+$BR24*Sheet1!AT24</f>
        <v>0</v>
      </c>
      <c r="AU24" s="22">
        <f>+$BR24*Sheet1!AU24</f>
        <v>0</v>
      </c>
      <c r="AV24" s="22">
        <f>+$BR24*Sheet1!AV24</f>
        <v>0</v>
      </c>
      <c r="AW24" s="22">
        <f>+$BR24*Sheet1!AW24</f>
        <v>0</v>
      </c>
      <c r="AX24" s="22">
        <f>+$BR24*Sheet1!AX24</f>
        <v>0</v>
      </c>
      <c r="AY24" s="22">
        <f>+$BR24*Sheet1!AY24</f>
        <v>0</v>
      </c>
      <c r="AZ24" s="22">
        <f>+$BR24*Sheet1!AZ24</f>
        <v>0</v>
      </c>
      <c r="BA24" s="22">
        <f>+$BR24*Sheet1!BA24</f>
        <v>0</v>
      </c>
      <c r="BB24" s="22">
        <f>+$BR24*Sheet1!BB24</f>
        <v>0</v>
      </c>
      <c r="BC24" s="22">
        <f>+$BR24*Sheet1!BC24</f>
        <v>0</v>
      </c>
      <c r="BD24" s="22">
        <f>+$BR24*Sheet1!BD24</f>
        <v>0</v>
      </c>
      <c r="BE24" s="22">
        <f>+$BR24*Sheet1!BE24</f>
        <v>0</v>
      </c>
      <c r="BF24" s="22">
        <f>+$BR24*Sheet1!BF24</f>
        <v>0</v>
      </c>
      <c r="BG24" s="22">
        <f>+$BR24*Sheet1!BG24</f>
        <v>0</v>
      </c>
      <c r="BH24" s="22">
        <f>+$BR24*Sheet1!BH24</f>
        <v>0</v>
      </c>
      <c r="BI24" s="22">
        <f>+$BR24*Sheet1!BI24</f>
        <v>0</v>
      </c>
      <c r="BJ24" s="22">
        <f>+$BR24*Sheet1!BJ24</f>
        <v>0</v>
      </c>
      <c r="BK24" s="22">
        <f>+$BR24*Sheet1!BK24</f>
        <v>0</v>
      </c>
      <c r="BL24" s="22">
        <f>+$BR24*Sheet1!BL24</f>
        <v>0</v>
      </c>
      <c r="BM24" s="22">
        <f>+$BR24*Sheet1!BM24</f>
        <v>0</v>
      </c>
      <c r="BN24" s="22">
        <f>+$BR24*Sheet1!BN24</f>
        <v>0</v>
      </c>
      <c r="BO24" s="22">
        <f>+$BR24*Sheet1!BO24</f>
        <v>0</v>
      </c>
      <c r="BP24" s="22">
        <f>+$BR24*Sheet1!BP24</f>
        <v>0</v>
      </c>
      <c r="BQ24" s="22">
        <f t="shared" si="7"/>
        <v>18885.365496873812</v>
      </c>
      <c r="BR24" s="56">
        <v>18885.365496873812</v>
      </c>
      <c r="BS24" s="12"/>
      <c r="BT24" s="12"/>
    </row>
    <row r="25" spans="1:72" s="13" customFormat="1" ht="14.25" customHeight="1" outlineLevel="1" x14ac:dyDescent="0.2">
      <c r="A25" s="22" t="s">
        <v>43</v>
      </c>
      <c r="B25" s="23" t="s">
        <v>44</v>
      </c>
      <c r="C25" s="22">
        <v>215000</v>
      </c>
      <c r="D25" s="22">
        <f>+$BR25*Sheet1!D25</f>
        <v>0</v>
      </c>
      <c r="E25" s="22">
        <f>+$BR25*Sheet1!E25</f>
        <v>0</v>
      </c>
      <c r="F25" s="22">
        <f>+$BR25*Sheet1!F25</f>
        <v>0</v>
      </c>
      <c r="G25" s="22">
        <f>+$BR25*Sheet1!G25</f>
        <v>0</v>
      </c>
      <c r="H25" s="22">
        <f>+$BR25*Sheet1!H25</f>
        <v>0</v>
      </c>
      <c r="I25" s="22">
        <f>+$BR25*Sheet1!I25</f>
        <v>0</v>
      </c>
      <c r="J25" s="22">
        <f>+$BR25*Sheet1!J25</f>
        <v>0</v>
      </c>
      <c r="K25" s="22">
        <f>+$BR25*Sheet1!K25</f>
        <v>0</v>
      </c>
      <c r="L25" s="22">
        <f>+$BR25*Sheet1!L25</f>
        <v>0</v>
      </c>
      <c r="M25" s="22">
        <f>+$BR25*Sheet1!M25</f>
        <v>0</v>
      </c>
      <c r="N25" s="22">
        <f>+$BR25*Sheet1!N25</f>
        <v>0</v>
      </c>
      <c r="O25" s="22">
        <f>+$BR25*Sheet1!O25</f>
        <v>0</v>
      </c>
      <c r="P25" s="22">
        <f>+$BR25*Sheet1!P25</f>
        <v>0</v>
      </c>
      <c r="Q25" s="22">
        <f>+$BR25*Sheet1!Q25</f>
        <v>0</v>
      </c>
      <c r="R25" s="22">
        <f>+$BR25*Sheet1!R25</f>
        <v>0</v>
      </c>
      <c r="S25" s="22">
        <f>+$BR25*Sheet1!S25</f>
        <v>0</v>
      </c>
      <c r="T25" s="22">
        <f>+$BR25*Sheet1!T25</f>
        <v>0</v>
      </c>
      <c r="U25" s="22">
        <f>+$BR25*Sheet1!U25</f>
        <v>0</v>
      </c>
      <c r="V25" s="22">
        <f>+$BR25*Sheet1!V25</f>
        <v>0</v>
      </c>
      <c r="W25" s="22">
        <f>+$BR25*Sheet1!W25</f>
        <v>0</v>
      </c>
      <c r="X25" s="22">
        <f>+$BR25*Sheet1!X25</f>
        <v>0</v>
      </c>
      <c r="Y25" s="22">
        <f>+$BR25*Sheet1!Y25</f>
        <v>0</v>
      </c>
      <c r="Z25" s="22">
        <f>+$BR25*Sheet1!Z25</f>
        <v>0</v>
      </c>
      <c r="AA25" s="22">
        <f>+$BR25*Sheet1!AA25</f>
        <v>27278.86127326217</v>
      </c>
      <c r="AB25" s="22">
        <f>+$BR25*Sheet1!AB25</f>
        <v>27278.86127326217</v>
      </c>
      <c r="AC25" s="22">
        <f>+$BR25*Sheet1!AC25</f>
        <v>54557.722546524339</v>
      </c>
      <c r="AD25" s="22">
        <f>+$BR25*Sheet1!AD25</f>
        <v>27278.86127326217</v>
      </c>
      <c r="AE25" s="22">
        <f>+$BR25*Sheet1!AE25</f>
        <v>27278.86127326217</v>
      </c>
      <c r="AF25" s="22">
        <f>+$BR25*Sheet1!AF25</f>
        <v>27278.86127326217</v>
      </c>
      <c r="AG25" s="22">
        <f>+$BR25*Sheet1!AG25</f>
        <v>27278.86127326217</v>
      </c>
      <c r="AH25" s="22">
        <f>+$BR25*Sheet1!AH25</f>
        <v>27278.86127326217</v>
      </c>
      <c r="AI25" s="22">
        <f>+$BR25*Sheet1!AI25</f>
        <v>27278.86127326217</v>
      </c>
      <c r="AJ25" s="22">
        <f>+$BR25*Sheet1!AJ25</f>
        <v>27278.86127326217</v>
      </c>
      <c r="AK25" s="22">
        <f>+$BR25*Sheet1!AK25</f>
        <v>0</v>
      </c>
      <c r="AL25" s="22">
        <f>+$BR25*Sheet1!AL25</f>
        <v>0</v>
      </c>
      <c r="AM25" s="22">
        <f>+$BR25*Sheet1!AM25</f>
        <v>0</v>
      </c>
      <c r="AN25" s="22">
        <f>+$BR25*Sheet1!AN25</f>
        <v>0</v>
      </c>
      <c r="AO25" s="22">
        <f>+$BR25*Sheet1!AO25</f>
        <v>0</v>
      </c>
      <c r="AP25" s="22">
        <f>+$BR25*Sheet1!AP25</f>
        <v>190952.0289128352</v>
      </c>
      <c r="AQ25" s="22">
        <f>+$BR25*Sheet1!AQ25</f>
        <v>0</v>
      </c>
      <c r="AR25" s="22">
        <f>+$BR25*Sheet1!AR25</f>
        <v>0</v>
      </c>
      <c r="AS25" s="22">
        <f>+$BR25*Sheet1!AS25</f>
        <v>0</v>
      </c>
      <c r="AT25" s="22">
        <f>+$BR25*Sheet1!AT25</f>
        <v>0</v>
      </c>
      <c r="AU25" s="22">
        <f>+$BR25*Sheet1!AU25</f>
        <v>0</v>
      </c>
      <c r="AV25" s="22">
        <f>+$BR25*Sheet1!AV25</f>
        <v>0</v>
      </c>
      <c r="AW25" s="22">
        <f>+$BR25*Sheet1!AW25</f>
        <v>0</v>
      </c>
      <c r="AX25" s="22">
        <f>+$BR25*Sheet1!AX25</f>
        <v>0</v>
      </c>
      <c r="AY25" s="22">
        <f>+$BR25*Sheet1!AY25</f>
        <v>0</v>
      </c>
      <c r="AZ25" s="22">
        <f>+$BR25*Sheet1!AZ25</f>
        <v>0</v>
      </c>
      <c r="BA25" s="22">
        <f>+$BR25*Sheet1!BA25</f>
        <v>0</v>
      </c>
      <c r="BB25" s="22">
        <f>+$BR25*Sheet1!BB25</f>
        <v>0</v>
      </c>
      <c r="BC25" s="22">
        <f>+$BR25*Sheet1!BC25</f>
        <v>0</v>
      </c>
      <c r="BD25" s="22">
        <f>+$BR25*Sheet1!BD25</f>
        <v>0</v>
      </c>
      <c r="BE25" s="22">
        <f>+$BR25*Sheet1!BE25</f>
        <v>0</v>
      </c>
      <c r="BF25" s="22">
        <f>+$BR25*Sheet1!BF25</f>
        <v>0</v>
      </c>
      <c r="BG25" s="22">
        <f>+$BR25*Sheet1!BG25</f>
        <v>0</v>
      </c>
      <c r="BH25" s="22">
        <f>+$BR25*Sheet1!BH25</f>
        <v>0</v>
      </c>
      <c r="BI25" s="22">
        <f>+$BR25*Sheet1!BI25</f>
        <v>0</v>
      </c>
      <c r="BJ25" s="22">
        <f>+$BR25*Sheet1!BJ25</f>
        <v>0</v>
      </c>
      <c r="BK25" s="22">
        <f>+$BR25*Sheet1!BK25</f>
        <v>0</v>
      </c>
      <c r="BL25" s="22">
        <f>+$BR25*Sheet1!BL25</f>
        <v>0</v>
      </c>
      <c r="BM25" s="22">
        <f>+$BR25*Sheet1!BM25</f>
        <v>0</v>
      </c>
      <c r="BN25" s="22">
        <f>+$BR25*Sheet1!BN25</f>
        <v>0</v>
      </c>
      <c r="BO25" s="22">
        <f>+$BR25*Sheet1!BO25</f>
        <v>0</v>
      </c>
      <c r="BP25" s="22">
        <f>+$BR25*Sheet1!BP25</f>
        <v>0</v>
      </c>
      <c r="BQ25" s="22">
        <f t="shared" si="7"/>
        <v>245509.75145935954</v>
      </c>
      <c r="BR25" s="56">
        <v>245509.75145935954</v>
      </c>
      <c r="BS25" s="12"/>
      <c r="BT25" s="12"/>
    </row>
    <row r="26" spans="1:72" s="13" customFormat="1" ht="14.25" customHeight="1" outlineLevel="1" x14ac:dyDescent="0.2">
      <c r="A26" s="22" t="s">
        <v>45</v>
      </c>
      <c r="B26" s="23" t="s">
        <v>46</v>
      </c>
      <c r="C26" s="22">
        <v>207417</v>
      </c>
      <c r="D26" s="22">
        <f>+$BR26*Sheet1!D26</f>
        <v>0</v>
      </c>
      <c r="E26" s="22">
        <f>+$BR26*Sheet1!E26</f>
        <v>0</v>
      </c>
      <c r="F26" s="22">
        <f>+$BR26*Sheet1!F26</f>
        <v>0</v>
      </c>
      <c r="G26" s="22">
        <f>+$BR26*Sheet1!G26</f>
        <v>0</v>
      </c>
      <c r="H26" s="22">
        <f>+$BR26*Sheet1!H26</f>
        <v>0</v>
      </c>
      <c r="I26" s="22">
        <f>+$BR26*Sheet1!I26</f>
        <v>0</v>
      </c>
      <c r="J26" s="22">
        <f>+$BR26*Sheet1!J26</f>
        <v>0</v>
      </c>
      <c r="K26" s="22">
        <f>+$BR26*Sheet1!K26</f>
        <v>0</v>
      </c>
      <c r="L26" s="22">
        <f>+$BR26*Sheet1!L26</f>
        <v>0</v>
      </c>
      <c r="M26" s="22">
        <f>+$BR26*Sheet1!M26</f>
        <v>0</v>
      </c>
      <c r="N26" s="22">
        <f>+$BR26*Sheet1!N26</f>
        <v>0</v>
      </c>
      <c r="O26" s="22">
        <f>+$BR26*Sheet1!O26</f>
        <v>0</v>
      </c>
      <c r="P26" s="22">
        <f>+$BR26*Sheet1!P26</f>
        <v>0</v>
      </c>
      <c r="Q26" s="22">
        <f>+$BR26*Sheet1!Q26</f>
        <v>0</v>
      </c>
      <c r="R26" s="22">
        <f>+$BR26*Sheet1!R26</f>
        <v>0</v>
      </c>
      <c r="S26" s="22">
        <f>+$BR26*Sheet1!S26</f>
        <v>0</v>
      </c>
      <c r="T26" s="22">
        <f>+$BR26*Sheet1!T26</f>
        <v>0</v>
      </c>
      <c r="U26" s="22">
        <f>+$BR26*Sheet1!U26</f>
        <v>0</v>
      </c>
      <c r="V26" s="22">
        <f>+$BR26*Sheet1!V26</f>
        <v>0</v>
      </c>
      <c r="W26" s="22">
        <f>+$BR26*Sheet1!W26</f>
        <v>0</v>
      </c>
      <c r="X26" s="22">
        <f>+$BR26*Sheet1!X26</f>
        <v>0</v>
      </c>
      <c r="Y26" s="22">
        <f>+$BR26*Sheet1!Y26</f>
        <v>0</v>
      </c>
      <c r="Z26" s="22">
        <f>+$BR26*Sheet1!Z26</f>
        <v>0</v>
      </c>
      <c r="AA26" s="22">
        <f>+$BR26*Sheet1!AA26</f>
        <v>24383.10523040819</v>
      </c>
      <c r="AB26" s="22">
        <f>+$BR26*Sheet1!AB26</f>
        <v>24383.10523040819</v>
      </c>
      <c r="AC26" s="22">
        <f>+$BR26*Sheet1!AC26</f>
        <v>48766.210460816379</v>
      </c>
      <c r="AD26" s="22">
        <f>+$BR26*Sheet1!AD26</f>
        <v>24383.10523040819</v>
      </c>
      <c r="AE26" s="22">
        <f>+$BR26*Sheet1!AE26</f>
        <v>24383.10523040819</v>
      </c>
      <c r="AF26" s="22">
        <f>+$BR26*Sheet1!AF26</f>
        <v>24383.10523040819</v>
      </c>
      <c r="AG26" s="22">
        <f>+$BR26*Sheet1!AG26</f>
        <v>24383.10523040819</v>
      </c>
      <c r="AH26" s="22">
        <f>+$BR26*Sheet1!AH26</f>
        <v>24383.10523040819</v>
      </c>
      <c r="AI26" s="22">
        <f>+$BR26*Sheet1!AI26</f>
        <v>24383.10523040819</v>
      </c>
      <c r="AJ26" s="22">
        <f>+$BR26*Sheet1!AJ26</f>
        <v>24383.10523040819</v>
      </c>
      <c r="AK26" s="22">
        <f>+$BR26*Sheet1!AK26</f>
        <v>0</v>
      </c>
      <c r="AL26" s="22">
        <f>+$BR26*Sheet1!AL26</f>
        <v>0</v>
      </c>
      <c r="AM26" s="22">
        <f>+$BR26*Sheet1!AM26</f>
        <v>0</v>
      </c>
      <c r="AN26" s="22">
        <f>+$BR26*Sheet1!AN26</f>
        <v>0</v>
      </c>
      <c r="AO26" s="22">
        <f>+$BR26*Sheet1!AO26</f>
        <v>0</v>
      </c>
      <c r="AP26" s="22">
        <f>+$BR26*Sheet1!AP26</f>
        <v>170681.73661285735</v>
      </c>
      <c r="AQ26" s="22">
        <f>+$BR26*Sheet1!AQ26</f>
        <v>0</v>
      </c>
      <c r="AR26" s="22">
        <f>+$BR26*Sheet1!AR26</f>
        <v>0</v>
      </c>
      <c r="AS26" s="22">
        <f>+$BR26*Sheet1!AS26</f>
        <v>0</v>
      </c>
      <c r="AT26" s="22">
        <f>+$BR26*Sheet1!AT26</f>
        <v>0</v>
      </c>
      <c r="AU26" s="22">
        <f>+$BR26*Sheet1!AU26</f>
        <v>0</v>
      </c>
      <c r="AV26" s="22">
        <f>+$BR26*Sheet1!AV26</f>
        <v>0</v>
      </c>
      <c r="AW26" s="22">
        <f>+$BR26*Sheet1!AW26</f>
        <v>0</v>
      </c>
      <c r="AX26" s="22">
        <f>+$BR26*Sheet1!AX26</f>
        <v>0</v>
      </c>
      <c r="AY26" s="22">
        <f>+$BR26*Sheet1!AY26</f>
        <v>0</v>
      </c>
      <c r="AZ26" s="22">
        <f>+$BR26*Sheet1!AZ26</f>
        <v>0</v>
      </c>
      <c r="BA26" s="22">
        <f>+$BR26*Sheet1!BA26</f>
        <v>0</v>
      </c>
      <c r="BB26" s="22">
        <f>+$BR26*Sheet1!BB26</f>
        <v>0</v>
      </c>
      <c r="BC26" s="22">
        <f>+$BR26*Sheet1!BC26</f>
        <v>0</v>
      </c>
      <c r="BD26" s="22">
        <f>+$BR26*Sheet1!BD26</f>
        <v>0</v>
      </c>
      <c r="BE26" s="22">
        <f>+$BR26*Sheet1!BE26</f>
        <v>0</v>
      </c>
      <c r="BF26" s="22">
        <f>+$BR26*Sheet1!BF26</f>
        <v>0</v>
      </c>
      <c r="BG26" s="22">
        <f>+$BR26*Sheet1!BG26</f>
        <v>0</v>
      </c>
      <c r="BH26" s="22">
        <f>+$BR26*Sheet1!BH26</f>
        <v>0</v>
      </c>
      <c r="BI26" s="22">
        <f>+$BR26*Sheet1!BI26</f>
        <v>0</v>
      </c>
      <c r="BJ26" s="22">
        <f>+$BR26*Sheet1!BJ26</f>
        <v>0</v>
      </c>
      <c r="BK26" s="22">
        <f>+$BR26*Sheet1!BK26</f>
        <v>0</v>
      </c>
      <c r="BL26" s="22">
        <f>+$BR26*Sheet1!BL26</f>
        <v>0</v>
      </c>
      <c r="BM26" s="22">
        <f>+$BR26*Sheet1!BM26</f>
        <v>0</v>
      </c>
      <c r="BN26" s="22">
        <f>+$BR26*Sheet1!BN26</f>
        <v>0</v>
      </c>
      <c r="BO26" s="22">
        <f>+$BR26*Sheet1!BO26</f>
        <v>0</v>
      </c>
      <c r="BP26" s="22">
        <f>+$BR26*Sheet1!BP26</f>
        <v>0</v>
      </c>
      <c r="BQ26" s="22">
        <f t="shared" si="7"/>
        <v>219447.94707367371</v>
      </c>
      <c r="BR26" s="56">
        <v>219447.94707367371</v>
      </c>
      <c r="BS26" s="12"/>
      <c r="BT26" s="12"/>
    </row>
    <row r="27" spans="1:72" s="13" customFormat="1" ht="14.25" customHeight="1" outlineLevel="1" x14ac:dyDescent="0.2">
      <c r="A27" s="22" t="s">
        <v>47</v>
      </c>
      <c r="B27" s="23" t="s">
        <v>48</v>
      </c>
      <c r="C27" s="22">
        <v>182188</v>
      </c>
      <c r="D27" s="22">
        <f>+$BR27*Sheet1!D27</f>
        <v>0</v>
      </c>
      <c r="E27" s="22">
        <f>+$BR27*Sheet1!E27</f>
        <v>0</v>
      </c>
      <c r="F27" s="22">
        <f>+$BR27*Sheet1!F27</f>
        <v>0</v>
      </c>
      <c r="G27" s="22">
        <f>+$BR27*Sheet1!G27</f>
        <v>0</v>
      </c>
      <c r="H27" s="22">
        <f>+$BR27*Sheet1!H27</f>
        <v>0</v>
      </c>
      <c r="I27" s="22">
        <f>+$BR27*Sheet1!I27</f>
        <v>0</v>
      </c>
      <c r="J27" s="22">
        <f>+$BR27*Sheet1!J27</f>
        <v>0</v>
      </c>
      <c r="K27" s="22">
        <f>+$BR27*Sheet1!K27</f>
        <v>0</v>
      </c>
      <c r="L27" s="22">
        <f>+$BR27*Sheet1!L27</f>
        <v>0</v>
      </c>
      <c r="M27" s="22">
        <f>+$BR27*Sheet1!M27</f>
        <v>0</v>
      </c>
      <c r="N27" s="22">
        <f>+$BR27*Sheet1!N27</f>
        <v>0</v>
      </c>
      <c r="O27" s="22">
        <f>+$BR27*Sheet1!O27</f>
        <v>0</v>
      </c>
      <c r="P27" s="22">
        <f>+$BR27*Sheet1!P27</f>
        <v>0</v>
      </c>
      <c r="Q27" s="22">
        <f>+$BR27*Sheet1!Q27</f>
        <v>0</v>
      </c>
      <c r="R27" s="22">
        <f>+$BR27*Sheet1!R27</f>
        <v>0</v>
      </c>
      <c r="S27" s="22">
        <f>+$BR27*Sheet1!S27</f>
        <v>0</v>
      </c>
      <c r="T27" s="22">
        <f>+$BR27*Sheet1!T27</f>
        <v>0</v>
      </c>
      <c r="U27" s="22">
        <f>+$BR27*Sheet1!U27</f>
        <v>0</v>
      </c>
      <c r="V27" s="22">
        <f>+$BR27*Sheet1!V27</f>
        <v>0</v>
      </c>
      <c r="W27" s="22">
        <f>+$BR27*Sheet1!W27</f>
        <v>0</v>
      </c>
      <c r="X27" s="22">
        <f>+$BR27*Sheet1!X27</f>
        <v>0</v>
      </c>
      <c r="Y27" s="22">
        <f>+$BR27*Sheet1!Y27</f>
        <v>0</v>
      </c>
      <c r="Z27" s="22">
        <f>+$BR27*Sheet1!Z27</f>
        <v>0</v>
      </c>
      <c r="AA27" s="22">
        <f>+$BR27*Sheet1!AA27</f>
        <v>23382.279700258798</v>
      </c>
      <c r="AB27" s="22">
        <f>+$BR27*Sheet1!AB27</f>
        <v>23382.279700258798</v>
      </c>
      <c r="AC27" s="22">
        <f>+$BR27*Sheet1!AC27</f>
        <v>46764.559400517595</v>
      </c>
      <c r="AD27" s="22">
        <f>+$BR27*Sheet1!AD27</f>
        <v>23382.279700258798</v>
      </c>
      <c r="AE27" s="22">
        <f>+$BR27*Sheet1!AE27</f>
        <v>23382.279700258798</v>
      </c>
      <c r="AF27" s="22">
        <f>+$BR27*Sheet1!AF27</f>
        <v>23382.279700258798</v>
      </c>
      <c r="AG27" s="22">
        <f>+$BR27*Sheet1!AG27</f>
        <v>23382.279700258798</v>
      </c>
      <c r="AH27" s="22">
        <f>+$BR27*Sheet1!AH27</f>
        <v>23382.279700258798</v>
      </c>
      <c r="AI27" s="22">
        <f>+$BR27*Sheet1!AI27</f>
        <v>23382.279700258798</v>
      </c>
      <c r="AJ27" s="22">
        <f>+$BR27*Sheet1!AJ27</f>
        <v>23382.279700258798</v>
      </c>
      <c r="AK27" s="22">
        <f>+$BR27*Sheet1!AK27</f>
        <v>0</v>
      </c>
      <c r="AL27" s="22">
        <f>+$BR27*Sheet1!AL27</f>
        <v>0</v>
      </c>
      <c r="AM27" s="22">
        <f>+$BR27*Sheet1!AM27</f>
        <v>0</v>
      </c>
      <c r="AN27" s="22">
        <f>+$BR27*Sheet1!AN27</f>
        <v>0</v>
      </c>
      <c r="AO27" s="22">
        <f>+$BR27*Sheet1!AO27</f>
        <v>0</v>
      </c>
      <c r="AP27" s="22">
        <f>+$BR27*Sheet1!AP27</f>
        <v>163675.95790181158</v>
      </c>
      <c r="AQ27" s="22">
        <f>+$BR27*Sheet1!AQ27</f>
        <v>0</v>
      </c>
      <c r="AR27" s="22">
        <f>+$BR27*Sheet1!AR27</f>
        <v>0</v>
      </c>
      <c r="AS27" s="22">
        <f>+$BR27*Sheet1!AS27</f>
        <v>0</v>
      </c>
      <c r="AT27" s="22">
        <f>+$BR27*Sheet1!AT27</f>
        <v>0</v>
      </c>
      <c r="AU27" s="22">
        <f>+$BR27*Sheet1!AU27</f>
        <v>0</v>
      </c>
      <c r="AV27" s="22">
        <f>+$BR27*Sheet1!AV27</f>
        <v>0</v>
      </c>
      <c r="AW27" s="22">
        <f>+$BR27*Sheet1!AW27</f>
        <v>0</v>
      </c>
      <c r="AX27" s="22">
        <f>+$BR27*Sheet1!AX27</f>
        <v>0</v>
      </c>
      <c r="AY27" s="22">
        <f>+$BR27*Sheet1!AY27</f>
        <v>0</v>
      </c>
      <c r="AZ27" s="22">
        <f>+$BR27*Sheet1!AZ27</f>
        <v>0</v>
      </c>
      <c r="BA27" s="22">
        <f>+$BR27*Sheet1!BA27</f>
        <v>0</v>
      </c>
      <c r="BB27" s="22">
        <f>+$BR27*Sheet1!BB27</f>
        <v>0</v>
      </c>
      <c r="BC27" s="22">
        <f>+$BR27*Sheet1!BC27</f>
        <v>0</v>
      </c>
      <c r="BD27" s="22">
        <f>+$BR27*Sheet1!BD27</f>
        <v>0</v>
      </c>
      <c r="BE27" s="22">
        <f>+$BR27*Sheet1!BE27</f>
        <v>0</v>
      </c>
      <c r="BF27" s="22">
        <f>+$BR27*Sheet1!BF27</f>
        <v>0</v>
      </c>
      <c r="BG27" s="22">
        <f>+$BR27*Sheet1!BG27</f>
        <v>0</v>
      </c>
      <c r="BH27" s="22">
        <f>+$BR27*Sheet1!BH27</f>
        <v>0</v>
      </c>
      <c r="BI27" s="22">
        <f>+$BR27*Sheet1!BI27</f>
        <v>0</v>
      </c>
      <c r="BJ27" s="22">
        <f>+$BR27*Sheet1!BJ27</f>
        <v>0</v>
      </c>
      <c r="BK27" s="22">
        <f>+$BR27*Sheet1!BK27</f>
        <v>0</v>
      </c>
      <c r="BL27" s="22">
        <f>+$BR27*Sheet1!BL27</f>
        <v>0</v>
      </c>
      <c r="BM27" s="22">
        <f>+$BR27*Sheet1!BM27</f>
        <v>0</v>
      </c>
      <c r="BN27" s="22">
        <f>+$BR27*Sheet1!BN27</f>
        <v>0</v>
      </c>
      <c r="BO27" s="22">
        <f>+$BR27*Sheet1!BO27</f>
        <v>0</v>
      </c>
      <c r="BP27" s="22">
        <f>+$BR27*Sheet1!BP27</f>
        <v>0</v>
      </c>
      <c r="BQ27" s="22">
        <f t="shared" si="7"/>
        <v>210440.51730232919</v>
      </c>
      <c r="BR27" s="56">
        <v>210440.51730232916</v>
      </c>
      <c r="BS27" s="12"/>
      <c r="BT27" s="12"/>
    </row>
    <row r="28" spans="1:72" s="13" customFormat="1" ht="14.25" customHeight="1" outlineLevel="1" x14ac:dyDescent="0.2">
      <c r="A28" s="22" t="s">
        <v>49</v>
      </c>
      <c r="B28" s="23" t="s">
        <v>50</v>
      </c>
      <c r="C28" s="22">
        <v>371919</v>
      </c>
      <c r="D28" s="22">
        <f>+$BR28*Sheet1!D28</f>
        <v>0</v>
      </c>
      <c r="E28" s="22">
        <f>+$BR28*Sheet1!E28</f>
        <v>0</v>
      </c>
      <c r="F28" s="22">
        <f>+$BR28*Sheet1!F28</f>
        <v>0</v>
      </c>
      <c r="G28" s="22">
        <f>+$BR28*Sheet1!G28</f>
        <v>0</v>
      </c>
      <c r="H28" s="22">
        <f>+$BR28*Sheet1!H28</f>
        <v>0</v>
      </c>
      <c r="I28" s="22">
        <f>+$BR28*Sheet1!I28</f>
        <v>0</v>
      </c>
      <c r="J28" s="22">
        <f>+$BR28*Sheet1!J28</f>
        <v>0</v>
      </c>
      <c r="K28" s="22">
        <f>+$BR28*Sheet1!K28</f>
        <v>0</v>
      </c>
      <c r="L28" s="22">
        <f>+$BR28*Sheet1!L28</f>
        <v>0</v>
      </c>
      <c r="M28" s="22">
        <f>+$BR28*Sheet1!M28</f>
        <v>0</v>
      </c>
      <c r="N28" s="22">
        <f>+$BR28*Sheet1!N28</f>
        <v>0</v>
      </c>
      <c r="O28" s="22">
        <f>+$BR28*Sheet1!O28</f>
        <v>0</v>
      </c>
      <c r="P28" s="22">
        <f>+$BR28*Sheet1!P28</f>
        <v>0</v>
      </c>
      <c r="Q28" s="22">
        <f>+$BR28*Sheet1!Q28</f>
        <v>0</v>
      </c>
      <c r="R28" s="22">
        <f>+$BR28*Sheet1!R28</f>
        <v>0</v>
      </c>
      <c r="S28" s="22">
        <f>+$BR28*Sheet1!S28</f>
        <v>0</v>
      </c>
      <c r="T28" s="22">
        <f>+$BR28*Sheet1!T28</f>
        <v>0</v>
      </c>
      <c r="U28" s="22">
        <f>+$BR28*Sheet1!U28</f>
        <v>0</v>
      </c>
      <c r="V28" s="22">
        <f>+$BR28*Sheet1!V28</f>
        <v>0</v>
      </c>
      <c r="W28" s="22">
        <f>+$BR28*Sheet1!W28</f>
        <v>0</v>
      </c>
      <c r="X28" s="22">
        <f>+$BR28*Sheet1!X28</f>
        <v>0</v>
      </c>
      <c r="Y28" s="22">
        <f>+$BR28*Sheet1!Y28</f>
        <v>0</v>
      </c>
      <c r="Z28" s="22">
        <f>+$BR28*Sheet1!Z28</f>
        <v>0</v>
      </c>
      <c r="AA28" s="22">
        <f>+$BR28*Sheet1!AA28</f>
        <v>38136.209397241808</v>
      </c>
      <c r="AB28" s="22">
        <f>+$BR28*Sheet1!AB28</f>
        <v>38136.209397241808</v>
      </c>
      <c r="AC28" s="22">
        <f>+$BR28*Sheet1!AC28</f>
        <v>76272.418794483616</v>
      </c>
      <c r="AD28" s="22">
        <f>+$BR28*Sheet1!AD28</f>
        <v>38136.209397241808</v>
      </c>
      <c r="AE28" s="22">
        <f>+$BR28*Sheet1!AE28</f>
        <v>38136.209397241808</v>
      </c>
      <c r="AF28" s="22">
        <f>+$BR28*Sheet1!AF28</f>
        <v>38136.209397241808</v>
      </c>
      <c r="AG28" s="22">
        <f>+$BR28*Sheet1!AG28</f>
        <v>38136.209397241808</v>
      </c>
      <c r="AH28" s="22">
        <f>+$BR28*Sheet1!AH28</f>
        <v>38136.209397241808</v>
      </c>
      <c r="AI28" s="22">
        <f>+$BR28*Sheet1!AI28</f>
        <v>38136.209397241808</v>
      </c>
      <c r="AJ28" s="22">
        <f>+$BR28*Sheet1!AJ28</f>
        <v>38136.209397241808</v>
      </c>
      <c r="AK28" s="22">
        <f>+$BR28*Sheet1!AK28</f>
        <v>0</v>
      </c>
      <c r="AL28" s="22">
        <f>+$BR28*Sheet1!AL28</f>
        <v>0</v>
      </c>
      <c r="AM28" s="22">
        <f>+$BR28*Sheet1!AM28</f>
        <v>0</v>
      </c>
      <c r="AN28" s="22">
        <f>+$BR28*Sheet1!AN28</f>
        <v>0</v>
      </c>
      <c r="AO28" s="22">
        <f>+$BR28*Sheet1!AO28</f>
        <v>0</v>
      </c>
      <c r="AP28" s="22">
        <f>+$BR28*Sheet1!AP28</f>
        <v>266953.4657806927</v>
      </c>
      <c r="AQ28" s="22">
        <f>+$BR28*Sheet1!AQ28</f>
        <v>0</v>
      </c>
      <c r="AR28" s="22">
        <f>+$BR28*Sheet1!AR28</f>
        <v>0</v>
      </c>
      <c r="AS28" s="22">
        <f>+$BR28*Sheet1!AS28</f>
        <v>0</v>
      </c>
      <c r="AT28" s="22">
        <f>+$BR28*Sheet1!AT28</f>
        <v>0</v>
      </c>
      <c r="AU28" s="22">
        <f>+$BR28*Sheet1!AU28</f>
        <v>0</v>
      </c>
      <c r="AV28" s="22">
        <f>+$BR28*Sheet1!AV28</f>
        <v>0</v>
      </c>
      <c r="AW28" s="22">
        <f>+$BR28*Sheet1!AW28</f>
        <v>0</v>
      </c>
      <c r="AX28" s="22">
        <f>+$BR28*Sheet1!AX28</f>
        <v>0</v>
      </c>
      <c r="AY28" s="22">
        <f>+$BR28*Sheet1!AY28</f>
        <v>0</v>
      </c>
      <c r="AZ28" s="22">
        <f>+$BR28*Sheet1!AZ28</f>
        <v>0</v>
      </c>
      <c r="BA28" s="22">
        <f>+$BR28*Sheet1!BA28</f>
        <v>0</v>
      </c>
      <c r="BB28" s="22">
        <f>+$BR28*Sheet1!BB28</f>
        <v>0</v>
      </c>
      <c r="BC28" s="22">
        <f>+$BR28*Sheet1!BC28</f>
        <v>0</v>
      </c>
      <c r="BD28" s="22">
        <f>+$BR28*Sheet1!BD28</f>
        <v>0</v>
      </c>
      <c r="BE28" s="22">
        <f>+$BR28*Sheet1!BE28</f>
        <v>0</v>
      </c>
      <c r="BF28" s="22">
        <f>+$BR28*Sheet1!BF28</f>
        <v>0</v>
      </c>
      <c r="BG28" s="22">
        <f>+$BR28*Sheet1!BG28</f>
        <v>0</v>
      </c>
      <c r="BH28" s="22">
        <f>+$BR28*Sheet1!BH28</f>
        <v>0</v>
      </c>
      <c r="BI28" s="22">
        <f>+$BR28*Sheet1!BI28</f>
        <v>0</v>
      </c>
      <c r="BJ28" s="22">
        <f>+$BR28*Sheet1!BJ28</f>
        <v>0</v>
      </c>
      <c r="BK28" s="22">
        <f>+$BR28*Sheet1!BK28</f>
        <v>0</v>
      </c>
      <c r="BL28" s="22">
        <f>+$BR28*Sheet1!BL28</f>
        <v>0</v>
      </c>
      <c r="BM28" s="22">
        <f>+$BR28*Sheet1!BM28</f>
        <v>0</v>
      </c>
      <c r="BN28" s="22">
        <f>+$BR28*Sheet1!BN28</f>
        <v>0</v>
      </c>
      <c r="BO28" s="22">
        <f>+$BR28*Sheet1!BO28</f>
        <v>0</v>
      </c>
      <c r="BP28" s="22">
        <f>+$BR28*Sheet1!BP28</f>
        <v>0</v>
      </c>
      <c r="BQ28" s="22">
        <f t="shared" si="7"/>
        <v>343225.88457517629</v>
      </c>
      <c r="BR28" s="56">
        <v>343225.88457517629</v>
      </c>
      <c r="BS28" s="12"/>
      <c r="BT28" s="12"/>
    </row>
    <row r="29" spans="1:72" s="13" customFormat="1" ht="14.25" customHeight="1" outlineLevel="1" x14ac:dyDescent="0.2">
      <c r="A29" s="26" t="s">
        <v>51</v>
      </c>
      <c r="B29" s="27" t="s">
        <v>52</v>
      </c>
      <c r="C29" s="26">
        <v>102662.43</v>
      </c>
      <c r="D29" s="26">
        <f>SUM(D30:D32)</f>
        <v>0</v>
      </c>
      <c r="E29" s="26">
        <f t="shared" ref="E29:BP29" si="18">SUM(E30:E32)</f>
        <v>0</v>
      </c>
      <c r="F29" s="26">
        <f t="shared" si="18"/>
        <v>0</v>
      </c>
      <c r="G29" s="26">
        <f t="shared" si="18"/>
        <v>0</v>
      </c>
      <c r="H29" s="26">
        <f t="shared" si="18"/>
        <v>0</v>
      </c>
      <c r="I29" s="26">
        <f t="shared" si="18"/>
        <v>0</v>
      </c>
      <c r="J29" s="26">
        <f t="shared" si="18"/>
        <v>0</v>
      </c>
      <c r="K29" s="26">
        <f t="shared" si="18"/>
        <v>0</v>
      </c>
      <c r="L29" s="26">
        <f t="shared" si="18"/>
        <v>0</v>
      </c>
      <c r="M29" s="26">
        <f t="shared" si="18"/>
        <v>0</v>
      </c>
      <c r="N29" s="26">
        <f t="shared" si="18"/>
        <v>0</v>
      </c>
      <c r="O29" s="26">
        <f t="shared" si="18"/>
        <v>0</v>
      </c>
      <c r="P29" s="26">
        <f t="shared" si="18"/>
        <v>0</v>
      </c>
      <c r="Q29" s="26">
        <f t="shared" si="18"/>
        <v>0</v>
      </c>
      <c r="R29" s="26">
        <f t="shared" si="18"/>
        <v>0</v>
      </c>
      <c r="S29" s="26">
        <f t="shared" si="18"/>
        <v>0</v>
      </c>
      <c r="T29" s="26">
        <f t="shared" si="18"/>
        <v>0</v>
      </c>
      <c r="U29" s="26">
        <f t="shared" si="18"/>
        <v>0</v>
      </c>
      <c r="V29" s="26">
        <f t="shared" si="18"/>
        <v>0</v>
      </c>
      <c r="W29" s="26">
        <f t="shared" si="18"/>
        <v>0</v>
      </c>
      <c r="X29" s="26">
        <f t="shared" si="18"/>
        <v>0</v>
      </c>
      <c r="Y29" s="26">
        <f t="shared" si="18"/>
        <v>0</v>
      </c>
      <c r="Z29" s="26">
        <f t="shared" si="18"/>
        <v>0</v>
      </c>
      <c r="AA29" s="26">
        <f t="shared" si="18"/>
        <v>0</v>
      </c>
      <c r="AB29" s="26">
        <f t="shared" si="18"/>
        <v>0</v>
      </c>
      <c r="AC29" s="26">
        <f t="shared" si="18"/>
        <v>0</v>
      </c>
      <c r="AD29" s="26">
        <f t="shared" si="18"/>
        <v>0</v>
      </c>
      <c r="AE29" s="26">
        <f t="shared" si="18"/>
        <v>0</v>
      </c>
      <c r="AF29" s="26">
        <f t="shared" si="18"/>
        <v>21789.147139200006</v>
      </c>
      <c r="AG29" s="26">
        <f t="shared" si="18"/>
        <v>12450.941222400003</v>
      </c>
      <c r="AH29" s="26">
        <f t="shared" si="18"/>
        <v>12450.941222400003</v>
      </c>
      <c r="AI29" s="26">
        <f t="shared" si="18"/>
        <v>12450.941222400003</v>
      </c>
      <c r="AJ29" s="26">
        <f t="shared" si="18"/>
        <v>12450.941222400003</v>
      </c>
      <c r="AK29" s="26">
        <f t="shared" si="18"/>
        <v>12450.941222400003</v>
      </c>
      <c r="AL29" s="26">
        <f t="shared" si="18"/>
        <v>12450.941222400003</v>
      </c>
      <c r="AM29" s="26">
        <f t="shared" si="18"/>
        <v>12450.941222400003</v>
      </c>
      <c r="AN29" s="26">
        <f t="shared" si="18"/>
        <v>0</v>
      </c>
      <c r="AO29" s="26">
        <f t="shared" si="18"/>
        <v>0</v>
      </c>
      <c r="AP29" s="26">
        <f t="shared" si="18"/>
        <v>108945.73569599999</v>
      </c>
      <c r="AQ29" s="26">
        <f t="shared" si="18"/>
        <v>0</v>
      </c>
      <c r="AR29" s="26">
        <f t="shared" si="18"/>
        <v>0</v>
      </c>
      <c r="AS29" s="26">
        <f t="shared" si="18"/>
        <v>0</v>
      </c>
      <c r="AT29" s="26">
        <f t="shared" si="18"/>
        <v>0</v>
      </c>
      <c r="AU29" s="26">
        <f t="shared" si="18"/>
        <v>0</v>
      </c>
      <c r="AV29" s="26">
        <f t="shared" si="18"/>
        <v>0</v>
      </c>
      <c r="AW29" s="26">
        <f t="shared" si="18"/>
        <v>0</v>
      </c>
      <c r="AX29" s="26">
        <f t="shared" si="18"/>
        <v>0</v>
      </c>
      <c r="AY29" s="26">
        <f t="shared" si="18"/>
        <v>0</v>
      </c>
      <c r="AZ29" s="26">
        <f t="shared" si="18"/>
        <v>0</v>
      </c>
      <c r="BA29" s="26">
        <f t="shared" si="18"/>
        <v>0</v>
      </c>
      <c r="BB29" s="26">
        <f t="shared" si="18"/>
        <v>0</v>
      </c>
      <c r="BC29" s="26">
        <f t="shared" si="18"/>
        <v>0</v>
      </c>
      <c r="BD29" s="26">
        <f t="shared" si="18"/>
        <v>0</v>
      </c>
      <c r="BE29" s="26">
        <f t="shared" si="18"/>
        <v>0</v>
      </c>
      <c r="BF29" s="26">
        <f t="shared" si="18"/>
        <v>0</v>
      </c>
      <c r="BG29" s="26">
        <f t="shared" si="18"/>
        <v>0</v>
      </c>
      <c r="BH29" s="26">
        <f t="shared" si="18"/>
        <v>0</v>
      </c>
      <c r="BI29" s="26">
        <f t="shared" si="18"/>
        <v>0</v>
      </c>
      <c r="BJ29" s="26">
        <f t="shared" si="18"/>
        <v>0</v>
      </c>
      <c r="BK29" s="26">
        <f t="shared" si="18"/>
        <v>0</v>
      </c>
      <c r="BL29" s="26">
        <f t="shared" si="18"/>
        <v>0</v>
      </c>
      <c r="BM29" s="26">
        <f t="shared" si="18"/>
        <v>0</v>
      </c>
      <c r="BN29" s="26">
        <f t="shared" si="18"/>
        <v>0</v>
      </c>
      <c r="BO29" s="26">
        <f t="shared" si="18"/>
        <v>0</v>
      </c>
      <c r="BP29" s="26">
        <f t="shared" si="18"/>
        <v>0</v>
      </c>
      <c r="BQ29" s="26">
        <f t="shared" si="7"/>
        <v>108945.73569599999</v>
      </c>
      <c r="BR29" s="26">
        <v>102662.42999999998</v>
      </c>
      <c r="BS29" s="12"/>
      <c r="BT29" s="12"/>
    </row>
    <row r="30" spans="1:72" s="13" customFormat="1" ht="14.25" customHeight="1" outlineLevel="1" x14ac:dyDescent="0.2">
      <c r="A30" s="22" t="s">
        <v>53</v>
      </c>
      <c r="B30" s="23" t="s">
        <v>54</v>
      </c>
      <c r="C30" s="22">
        <v>741.06000000000006</v>
      </c>
      <c r="D30" s="22">
        <f>+$BR30*Sheet1!D30</f>
        <v>0</v>
      </c>
      <c r="E30" s="22">
        <f>+$BR30*Sheet1!E30</f>
        <v>0</v>
      </c>
      <c r="F30" s="22">
        <f>+$BR30*Sheet1!F30</f>
        <v>0</v>
      </c>
      <c r="G30" s="22">
        <f>+$BR30*Sheet1!G30</f>
        <v>0</v>
      </c>
      <c r="H30" s="22">
        <f>+$BR30*Sheet1!H30</f>
        <v>0</v>
      </c>
      <c r="I30" s="22">
        <f>+$BR30*Sheet1!I30</f>
        <v>0</v>
      </c>
      <c r="J30" s="22">
        <f>+$BR30*Sheet1!J30</f>
        <v>0</v>
      </c>
      <c r="K30" s="22">
        <f>+$BR30*Sheet1!K30</f>
        <v>0</v>
      </c>
      <c r="L30" s="22">
        <f>+$BR30*Sheet1!L30</f>
        <v>0</v>
      </c>
      <c r="M30" s="22">
        <f>+$BR30*Sheet1!M30</f>
        <v>0</v>
      </c>
      <c r="N30" s="22">
        <f>+$BR30*Sheet1!N30</f>
        <v>0</v>
      </c>
      <c r="O30" s="22">
        <f>+$BR30*Sheet1!O30</f>
        <v>0</v>
      </c>
      <c r="P30" s="22">
        <f>+$BR30*Sheet1!P30</f>
        <v>0</v>
      </c>
      <c r="Q30" s="22">
        <f>+$BR30*Sheet1!Q30</f>
        <v>0</v>
      </c>
      <c r="R30" s="22">
        <f>+$BR30*Sheet1!R30</f>
        <v>0</v>
      </c>
      <c r="S30" s="22">
        <f>+$BR30*Sheet1!S30</f>
        <v>0</v>
      </c>
      <c r="T30" s="22">
        <f>+$BR30*Sheet1!T30</f>
        <v>0</v>
      </c>
      <c r="U30" s="22">
        <f>+$BR30*Sheet1!U30</f>
        <v>0</v>
      </c>
      <c r="V30" s="22">
        <f>+$BR30*Sheet1!V30</f>
        <v>0</v>
      </c>
      <c r="W30" s="22">
        <f>+$BR30*Sheet1!W30</f>
        <v>0</v>
      </c>
      <c r="X30" s="22">
        <f>+$BR30*Sheet1!X30</f>
        <v>0</v>
      </c>
      <c r="Y30" s="22">
        <f>+$BR30*Sheet1!Y30</f>
        <v>0</v>
      </c>
      <c r="Z30" s="22">
        <f>+$BR30*Sheet1!Z30</f>
        <v>0</v>
      </c>
      <c r="AA30" s="22">
        <f>+$BR30*Sheet1!AA30</f>
        <v>0</v>
      </c>
      <c r="AB30" s="22">
        <f>+$BR30*Sheet1!AB30</f>
        <v>0</v>
      </c>
      <c r="AC30" s="22">
        <f>+$BR30*Sheet1!AC30</f>
        <v>0</v>
      </c>
      <c r="AD30" s="22">
        <f>+$BR30*Sheet1!AD30</f>
        <v>0</v>
      </c>
      <c r="AE30" s="22">
        <f>+$BR30*Sheet1!AE30</f>
        <v>0</v>
      </c>
      <c r="AF30" s="22">
        <f>+$BR30*Sheet1!AF30</f>
        <v>99.946410675382296</v>
      </c>
      <c r="AG30" s="22">
        <f>+$BR30*Sheet1!AG30</f>
        <v>57.112234671647023</v>
      </c>
      <c r="AH30" s="22">
        <f>+$BR30*Sheet1!AH30</f>
        <v>57.112234671647023</v>
      </c>
      <c r="AI30" s="22">
        <f>+$BR30*Sheet1!AI30</f>
        <v>57.112234671647023</v>
      </c>
      <c r="AJ30" s="22">
        <f>+$BR30*Sheet1!AJ30</f>
        <v>57.112234671647023</v>
      </c>
      <c r="AK30" s="22">
        <f>+$BR30*Sheet1!AK30</f>
        <v>57.112234671647023</v>
      </c>
      <c r="AL30" s="22">
        <f>+$BR30*Sheet1!AL30</f>
        <v>57.112234671647023</v>
      </c>
      <c r="AM30" s="22">
        <f>+$BR30*Sheet1!AM30</f>
        <v>57.112234671647023</v>
      </c>
      <c r="AN30" s="22">
        <f>+$BR30*Sheet1!AN30</f>
        <v>0</v>
      </c>
      <c r="AO30" s="22">
        <f>+$BR30*Sheet1!AO30</f>
        <v>0</v>
      </c>
      <c r="AP30" s="22">
        <f>+$BR30*Sheet1!AP30</f>
        <v>499.73205337691149</v>
      </c>
      <c r="AQ30" s="22">
        <f>+$BR30*Sheet1!AQ30</f>
        <v>0</v>
      </c>
      <c r="AR30" s="22">
        <f>+$BR30*Sheet1!AR30</f>
        <v>0</v>
      </c>
      <c r="AS30" s="22">
        <f>+$BR30*Sheet1!AS30</f>
        <v>0</v>
      </c>
      <c r="AT30" s="22">
        <f>+$BR30*Sheet1!AT30</f>
        <v>0</v>
      </c>
      <c r="AU30" s="22">
        <f>+$BR30*Sheet1!AU30</f>
        <v>0</v>
      </c>
      <c r="AV30" s="22">
        <f>+$BR30*Sheet1!AV30</f>
        <v>0</v>
      </c>
      <c r="AW30" s="22">
        <f>+$BR30*Sheet1!AW30</f>
        <v>0</v>
      </c>
      <c r="AX30" s="22">
        <f>+$BR30*Sheet1!AX30</f>
        <v>0</v>
      </c>
      <c r="AY30" s="22">
        <f>+$BR30*Sheet1!AY30</f>
        <v>0</v>
      </c>
      <c r="AZ30" s="22">
        <f>+$BR30*Sheet1!AZ30</f>
        <v>0</v>
      </c>
      <c r="BA30" s="22">
        <f>+$BR30*Sheet1!BA30</f>
        <v>0</v>
      </c>
      <c r="BB30" s="22">
        <f>+$BR30*Sheet1!BB30</f>
        <v>0</v>
      </c>
      <c r="BC30" s="22">
        <f>+$BR30*Sheet1!BC30</f>
        <v>0</v>
      </c>
      <c r="BD30" s="22">
        <f>+$BR30*Sheet1!BD30</f>
        <v>0</v>
      </c>
      <c r="BE30" s="22">
        <f>+$BR30*Sheet1!BE30</f>
        <v>0</v>
      </c>
      <c r="BF30" s="22">
        <f>+$BR30*Sheet1!BF30</f>
        <v>0</v>
      </c>
      <c r="BG30" s="22">
        <f>+$BR30*Sheet1!BG30</f>
        <v>0</v>
      </c>
      <c r="BH30" s="22">
        <f>+$BR30*Sheet1!BH30</f>
        <v>0</v>
      </c>
      <c r="BI30" s="22">
        <f>+$BR30*Sheet1!BI30</f>
        <v>0</v>
      </c>
      <c r="BJ30" s="22">
        <f>+$BR30*Sheet1!BJ30</f>
        <v>0</v>
      </c>
      <c r="BK30" s="22">
        <f>+$BR30*Sheet1!BK30</f>
        <v>0</v>
      </c>
      <c r="BL30" s="22">
        <f>+$BR30*Sheet1!BL30</f>
        <v>0</v>
      </c>
      <c r="BM30" s="22">
        <f>+$BR30*Sheet1!BM30</f>
        <v>0</v>
      </c>
      <c r="BN30" s="22">
        <f>+$BR30*Sheet1!BN30</f>
        <v>0</v>
      </c>
      <c r="BO30" s="22">
        <f>+$BR30*Sheet1!BO30</f>
        <v>0</v>
      </c>
      <c r="BP30" s="22">
        <f>+$BR30*Sheet1!BP30</f>
        <v>0</v>
      </c>
      <c r="BQ30" s="22">
        <f t="shared" si="7"/>
        <v>499.73205337691149</v>
      </c>
      <c r="BR30" s="56">
        <v>499.73205337691149</v>
      </c>
      <c r="BS30" s="12"/>
      <c r="BT30" s="12"/>
    </row>
    <row r="31" spans="1:72" s="13" customFormat="1" ht="14.25" customHeight="1" outlineLevel="1" x14ac:dyDescent="0.2">
      <c r="A31" s="22" t="s">
        <v>55</v>
      </c>
      <c r="B31" s="23" t="s">
        <v>56</v>
      </c>
      <c r="C31" s="22">
        <v>78375</v>
      </c>
      <c r="D31" s="22">
        <f>+$BR31*Sheet1!D31</f>
        <v>0</v>
      </c>
      <c r="E31" s="22">
        <f>+$BR31*Sheet1!E31</f>
        <v>0</v>
      </c>
      <c r="F31" s="22">
        <f>+$BR31*Sheet1!F31</f>
        <v>0</v>
      </c>
      <c r="G31" s="22">
        <f>+$BR31*Sheet1!G31</f>
        <v>0</v>
      </c>
      <c r="H31" s="22">
        <f>+$BR31*Sheet1!H31</f>
        <v>0</v>
      </c>
      <c r="I31" s="22">
        <f>+$BR31*Sheet1!I31</f>
        <v>0</v>
      </c>
      <c r="J31" s="22">
        <f>+$BR31*Sheet1!J31</f>
        <v>0</v>
      </c>
      <c r="K31" s="22">
        <f>+$BR31*Sheet1!K31</f>
        <v>0</v>
      </c>
      <c r="L31" s="22">
        <f>+$BR31*Sheet1!L31</f>
        <v>0</v>
      </c>
      <c r="M31" s="22">
        <f>+$BR31*Sheet1!M31</f>
        <v>0</v>
      </c>
      <c r="N31" s="22">
        <f>+$BR31*Sheet1!N31</f>
        <v>0</v>
      </c>
      <c r="O31" s="22">
        <f>+$BR31*Sheet1!O31</f>
        <v>0</v>
      </c>
      <c r="P31" s="22">
        <f>+$BR31*Sheet1!P31</f>
        <v>0</v>
      </c>
      <c r="Q31" s="22">
        <f>+$BR31*Sheet1!Q31</f>
        <v>0</v>
      </c>
      <c r="R31" s="22">
        <f>+$BR31*Sheet1!R31</f>
        <v>0</v>
      </c>
      <c r="S31" s="22">
        <f>+$BR31*Sheet1!S31</f>
        <v>0</v>
      </c>
      <c r="T31" s="22">
        <f>+$BR31*Sheet1!T31</f>
        <v>0</v>
      </c>
      <c r="U31" s="22">
        <f>+$BR31*Sheet1!U31</f>
        <v>0</v>
      </c>
      <c r="V31" s="22">
        <f>+$BR31*Sheet1!V31</f>
        <v>0</v>
      </c>
      <c r="W31" s="22">
        <f>+$BR31*Sheet1!W31</f>
        <v>0</v>
      </c>
      <c r="X31" s="22">
        <f>+$BR31*Sheet1!X31</f>
        <v>0</v>
      </c>
      <c r="Y31" s="22">
        <f>+$BR31*Sheet1!Y31</f>
        <v>0</v>
      </c>
      <c r="Z31" s="22">
        <f>+$BR31*Sheet1!Z31</f>
        <v>0</v>
      </c>
      <c r="AA31" s="22">
        <f>+$BR31*Sheet1!AA31</f>
        <v>0</v>
      </c>
      <c r="AB31" s="22">
        <f>+$BR31*Sheet1!AB31</f>
        <v>0</v>
      </c>
      <c r="AC31" s="22">
        <f>+$BR31*Sheet1!AC31</f>
        <v>0</v>
      </c>
      <c r="AD31" s="22">
        <f>+$BR31*Sheet1!AD31</f>
        <v>0</v>
      </c>
      <c r="AE31" s="22">
        <f>+$BR31*Sheet1!AE31</f>
        <v>0</v>
      </c>
      <c r="AF31" s="22">
        <f>+$BR31*Sheet1!AF31</f>
        <v>15855.029092185025</v>
      </c>
      <c r="AG31" s="22">
        <f>+$BR31*Sheet1!AG31</f>
        <v>9060.0166241057286</v>
      </c>
      <c r="AH31" s="22">
        <f>+$BR31*Sheet1!AH31</f>
        <v>9060.0166241057286</v>
      </c>
      <c r="AI31" s="22">
        <f>+$BR31*Sheet1!AI31</f>
        <v>9060.0166241057286</v>
      </c>
      <c r="AJ31" s="22">
        <f>+$BR31*Sheet1!AJ31</f>
        <v>9060.0166241057286</v>
      </c>
      <c r="AK31" s="22">
        <f>+$BR31*Sheet1!AK31</f>
        <v>9060.0166241057286</v>
      </c>
      <c r="AL31" s="22">
        <f>+$BR31*Sheet1!AL31</f>
        <v>9060.0166241057286</v>
      </c>
      <c r="AM31" s="22">
        <f>+$BR31*Sheet1!AM31</f>
        <v>9060.0166241057286</v>
      </c>
      <c r="AN31" s="22">
        <f>+$BR31*Sheet1!AN31</f>
        <v>0</v>
      </c>
      <c r="AO31" s="22">
        <f>+$BR31*Sheet1!AO31</f>
        <v>0</v>
      </c>
      <c r="AP31" s="22">
        <f>+$BR31*Sheet1!AP31</f>
        <v>79275.145460925109</v>
      </c>
      <c r="AQ31" s="22">
        <f>+$BR31*Sheet1!AQ31</f>
        <v>0</v>
      </c>
      <c r="AR31" s="22">
        <f>+$BR31*Sheet1!AR31</f>
        <v>0</v>
      </c>
      <c r="AS31" s="22">
        <f>+$BR31*Sheet1!AS31</f>
        <v>0</v>
      </c>
      <c r="AT31" s="22">
        <f>+$BR31*Sheet1!AT31</f>
        <v>0</v>
      </c>
      <c r="AU31" s="22">
        <f>+$BR31*Sheet1!AU31</f>
        <v>0</v>
      </c>
      <c r="AV31" s="22">
        <f>+$BR31*Sheet1!AV31</f>
        <v>0</v>
      </c>
      <c r="AW31" s="22">
        <f>+$BR31*Sheet1!AW31</f>
        <v>0</v>
      </c>
      <c r="AX31" s="22">
        <f>+$BR31*Sheet1!AX31</f>
        <v>0</v>
      </c>
      <c r="AY31" s="22">
        <f>+$BR31*Sheet1!AY31</f>
        <v>0</v>
      </c>
      <c r="AZ31" s="22">
        <f>+$BR31*Sheet1!AZ31</f>
        <v>0</v>
      </c>
      <c r="BA31" s="22">
        <f>+$BR31*Sheet1!BA31</f>
        <v>0</v>
      </c>
      <c r="BB31" s="22">
        <f>+$BR31*Sheet1!BB31</f>
        <v>0</v>
      </c>
      <c r="BC31" s="22">
        <f>+$BR31*Sheet1!BC31</f>
        <v>0</v>
      </c>
      <c r="BD31" s="22">
        <f>+$BR31*Sheet1!BD31</f>
        <v>0</v>
      </c>
      <c r="BE31" s="22">
        <f>+$BR31*Sheet1!BE31</f>
        <v>0</v>
      </c>
      <c r="BF31" s="22">
        <f>+$BR31*Sheet1!BF31</f>
        <v>0</v>
      </c>
      <c r="BG31" s="22">
        <f>+$BR31*Sheet1!BG31</f>
        <v>0</v>
      </c>
      <c r="BH31" s="22">
        <f>+$BR31*Sheet1!BH31</f>
        <v>0</v>
      </c>
      <c r="BI31" s="22">
        <f>+$BR31*Sheet1!BI31</f>
        <v>0</v>
      </c>
      <c r="BJ31" s="22">
        <f>+$BR31*Sheet1!BJ31</f>
        <v>0</v>
      </c>
      <c r="BK31" s="22">
        <f>+$BR31*Sheet1!BK31</f>
        <v>0</v>
      </c>
      <c r="BL31" s="22">
        <f>+$BR31*Sheet1!BL31</f>
        <v>0</v>
      </c>
      <c r="BM31" s="22">
        <f>+$BR31*Sheet1!BM31</f>
        <v>0</v>
      </c>
      <c r="BN31" s="22">
        <f>+$BR31*Sheet1!BN31</f>
        <v>0</v>
      </c>
      <c r="BO31" s="22">
        <f>+$BR31*Sheet1!BO31</f>
        <v>0</v>
      </c>
      <c r="BP31" s="22">
        <f>+$BR31*Sheet1!BP31</f>
        <v>0</v>
      </c>
      <c r="BQ31" s="22">
        <f t="shared" si="7"/>
        <v>79275.145460925109</v>
      </c>
      <c r="BR31" s="56">
        <v>79275.145460925109</v>
      </c>
      <c r="BS31" s="12"/>
      <c r="BT31" s="12"/>
    </row>
    <row r="32" spans="1:72" s="13" customFormat="1" ht="14.25" customHeight="1" outlineLevel="1" x14ac:dyDescent="0.2">
      <c r="A32" s="22" t="s">
        <v>57</v>
      </c>
      <c r="B32" s="23" t="s">
        <v>58</v>
      </c>
      <c r="C32" s="22">
        <v>23546.37</v>
      </c>
      <c r="D32" s="22">
        <f>+$BR32*Sheet1!D32</f>
        <v>0</v>
      </c>
      <c r="E32" s="22">
        <f>+$BR32*Sheet1!E32</f>
        <v>0</v>
      </c>
      <c r="F32" s="22">
        <f>+$BR32*Sheet1!F32</f>
        <v>0</v>
      </c>
      <c r="G32" s="22">
        <f>+$BR32*Sheet1!G32</f>
        <v>0</v>
      </c>
      <c r="H32" s="22">
        <f>+$BR32*Sheet1!H32</f>
        <v>0</v>
      </c>
      <c r="I32" s="22">
        <f>+$BR32*Sheet1!I32</f>
        <v>0</v>
      </c>
      <c r="J32" s="22">
        <f>+$BR32*Sheet1!J32</f>
        <v>0</v>
      </c>
      <c r="K32" s="22">
        <f>+$BR32*Sheet1!K32</f>
        <v>0</v>
      </c>
      <c r="L32" s="22">
        <f>+$BR32*Sheet1!L32</f>
        <v>0</v>
      </c>
      <c r="M32" s="22">
        <f>+$BR32*Sheet1!M32</f>
        <v>0</v>
      </c>
      <c r="N32" s="22">
        <f>+$BR32*Sheet1!N32</f>
        <v>0</v>
      </c>
      <c r="O32" s="22">
        <f>+$BR32*Sheet1!O32</f>
        <v>0</v>
      </c>
      <c r="P32" s="22">
        <f>+$BR32*Sheet1!P32</f>
        <v>0</v>
      </c>
      <c r="Q32" s="22">
        <f>+$BR32*Sheet1!Q32</f>
        <v>0</v>
      </c>
      <c r="R32" s="22">
        <f>+$BR32*Sheet1!R32</f>
        <v>0</v>
      </c>
      <c r="S32" s="22">
        <f>+$BR32*Sheet1!S32</f>
        <v>0</v>
      </c>
      <c r="T32" s="22">
        <f>+$BR32*Sheet1!T32</f>
        <v>0</v>
      </c>
      <c r="U32" s="22">
        <f>+$BR32*Sheet1!U32</f>
        <v>0</v>
      </c>
      <c r="V32" s="22">
        <f>+$BR32*Sheet1!V32</f>
        <v>0</v>
      </c>
      <c r="W32" s="22">
        <f>+$BR32*Sheet1!W32</f>
        <v>0</v>
      </c>
      <c r="X32" s="22">
        <f>+$BR32*Sheet1!X32</f>
        <v>0</v>
      </c>
      <c r="Y32" s="22">
        <f>+$BR32*Sheet1!Y32</f>
        <v>0</v>
      </c>
      <c r="Z32" s="22">
        <f>+$BR32*Sheet1!Z32</f>
        <v>0</v>
      </c>
      <c r="AA32" s="22">
        <f>+$BR32*Sheet1!AA32</f>
        <v>0</v>
      </c>
      <c r="AB32" s="22">
        <f>+$BR32*Sheet1!AB32</f>
        <v>0</v>
      </c>
      <c r="AC32" s="22">
        <f>+$BR32*Sheet1!AC32</f>
        <v>0</v>
      </c>
      <c r="AD32" s="22">
        <f>+$BR32*Sheet1!AD32</f>
        <v>0</v>
      </c>
      <c r="AE32" s="22">
        <f>+$BR32*Sheet1!AE32</f>
        <v>0</v>
      </c>
      <c r="AF32" s="22">
        <f>+$BR32*Sheet1!AF32</f>
        <v>5834.1716363395981</v>
      </c>
      <c r="AG32" s="22">
        <f>+$BR32*Sheet1!AG32</f>
        <v>3333.8123636226264</v>
      </c>
      <c r="AH32" s="22">
        <f>+$BR32*Sheet1!AH32</f>
        <v>3333.8123636226264</v>
      </c>
      <c r="AI32" s="22">
        <f>+$BR32*Sheet1!AI32</f>
        <v>3333.8123636226264</v>
      </c>
      <c r="AJ32" s="22">
        <f>+$BR32*Sheet1!AJ32</f>
        <v>3333.8123636226264</v>
      </c>
      <c r="AK32" s="22">
        <f>+$BR32*Sheet1!AK32</f>
        <v>3333.8123636226264</v>
      </c>
      <c r="AL32" s="22">
        <f>+$BR32*Sheet1!AL32</f>
        <v>3333.8123636226264</v>
      </c>
      <c r="AM32" s="22">
        <f>+$BR32*Sheet1!AM32</f>
        <v>3333.8123636226264</v>
      </c>
      <c r="AN32" s="22">
        <f>+$BR32*Sheet1!AN32</f>
        <v>0</v>
      </c>
      <c r="AO32" s="22">
        <f>+$BR32*Sheet1!AO32</f>
        <v>0</v>
      </c>
      <c r="AP32" s="22">
        <f>+$BR32*Sheet1!AP32</f>
        <v>29170.858181697975</v>
      </c>
      <c r="AQ32" s="22">
        <f>+$BR32*Sheet1!AQ32</f>
        <v>0</v>
      </c>
      <c r="AR32" s="22">
        <f>+$BR32*Sheet1!AR32</f>
        <v>0</v>
      </c>
      <c r="AS32" s="22">
        <f>+$BR32*Sheet1!AS32</f>
        <v>0</v>
      </c>
      <c r="AT32" s="22">
        <f>+$BR32*Sheet1!AT32</f>
        <v>0</v>
      </c>
      <c r="AU32" s="22">
        <f>+$BR32*Sheet1!AU32</f>
        <v>0</v>
      </c>
      <c r="AV32" s="22">
        <f>+$BR32*Sheet1!AV32</f>
        <v>0</v>
      </c>
      <c r="AW32" s="22">
        <f>+$BR32*Sheet1!AW32</f>
        <v>0</v>
      </c>
      <c r="AX32" s="22">
        <f>+$BR32*Sheet1!AX32</f>
        <v>0</v>
      </c>
      <c r="AY32" s="22">
        <f>+$BR32*Sheet1!AY32</f>
        <v>0</v>
      </c>
      <c r="AZ32" s="22">
        <f>+$BR32*Sheet1!AZ32</f>
        <v>0</v>
      </c>
      <c r="BA32" s="22">
        <f>+$BR32*Sheet1!BA32</f>
        <v>0</v>
      </c>
      <c r="BB32" s="22">
        <f>+$BR32*Sheet1!BB32</f>
        <v>0</v>
      </c>
      <c r="BC32" s="22">
        <f>+$BR32*Sheet1!BC32</f>
        <v>0</v>
      </c>
      <c r="BD32" s="22">
        <f>+$BR32*Sheet1!BD32</f>
        <v>0</v>
      </c>
      <c r="BE32" s="22">
        <f>+$BR32*Sheet1!BE32</f>
        <v>0</v>
      </c>
      <c r="BF32" s="22">
        <f>+$BR32*Sheet1!BF32</f>
        <v>0</v>
      </c>
      <c r="BG32" s="22">
        <f>+$BR32*Sheet1!BG32</f>
        <v>0</v>
      </c>
      <c r="BH32" s="22">
        <f>+$BR32*Sheet1!BH32</f>
        <v>0</v>
      </c>
      <c r="BI32" s="22">
        <f>+$BR32*Sheet1!BI32</f>
        <v>0</v>
      </c>
      <c r="BJ32" s="22">
        <f>+$BR32*Sheet1!BJ32</f>
        <v>0</v>
      </c>
      <c r="BK32" s="22">
        <f>+$BR32*Sheet1!BK32</f>
        <v>0</v>
      </c>
      <c r="BL32" s="22">
        <f>+$BR32*Sheet1!BL32</f>
        <v>0</v>
      </c>
      <c r="BM32" s="22">
        <f>+$BR32*Sheet1!BM32</f>
        <v>0</v>
      </c>
      <c r="BN32" s="22">
        <f>+$BR32*Sheet1!BN32</f>
        <v>0</v>
      </c>
      <c r="BO32" s="22">
        <f>+$BR32*Sheet1!BO32</f>
        <v>0</v>
      </c>
      <c r="BP32" s="22">
        <f>+$BR32*Sheet1!BP32</f>
        <v>0</v>
      </c>
      <c r="BQ32" s="22">
        <f t="shared" si="7"/>
        <v>29170.858181697975</v>
      </c>
      <c r="BR32" s="56">
        <v>29170.858181697975</v>
      </c>
      <c r="BS32" s="12"/>
      <c r="BT32" s="12"/>
    </row>
    <row r="33" spans="1:72" s="13" customFormat="1" ht="14.25" customHeight="1" outlineLevel="1" x14ac:dyDescent="0.2">
      <c r="A33" s="26" t="s">
        <v>59</v>
      </c>
      <c r="B33" s="27" t="s">
        <v>60</v>
      </c>
      <c r="C33" s="26">
        <v>3537990</v>
      </c>
      <c r="D33" s="26">
        <f>SUM(D34:D37)</f>
        <v>0</v>
      </c>
      <c r="E33" s="26">
        <f t="shared" ref="E33:BP33" si="19">SUM(E34:E37)</f>
        <v>0</v>
      </c>
      <c r="F33" s="26">
        <f t="shared" si="19"/>
        <v>0</v>
      </c>
      <c r="G33" s="26">
        <f t="shared" si="19"/>
        <v>0</v>
      </c>
      <c r="H33" s="26">
        <f t="shared" si="19"/>
        <v>0</v>
      </c>
      <c r="I33" s="26">
        <f t="shared" si="19"/>
        <v>0</v>
      </c>
      <c r="J33" s="26">
        <f t="shared" si="19"/>
        <v>0</v>
      </c>
      <c r="K33" s="26">
        <f t="shared" si="19"/>
        <v>0</v>
      </c>
      <c r="L33" s="26">
        <f t="shared" si="19"/>
        <v>0</v>
      </c>
      <c r="M33" s="26">
        <f t="shared" si="19"/>
        <v>0</v>
      </c>
      <c r="N33" s="26">
        <f t="shared" si="19"/>
        <v>0</v>
      </c>
      <c r="O33" s="26">
        <f t="shared" si="19"/>
        <v>0</v>
      </c>
      <c r="P33" s="26">
        <f t="shared" si="19"/>
        <v>0</v>
      </c>
      <c r="Q33" s="26">
        <f t="shared" si="19"/>
        <v>0</v>
      </c>
      <c r="R33" s="26">
        <f t="shared" si="19"/>
        <v>0</v>
      </c>
      <c r="S33" s="26">
        <f t="shared" si="19"/>
        <v>0</v>
      </c>
      <c r="T33" s="26">
        <f t="shared" si="19"/>
        <v>0</v>
      </c>
      <c r="U33" s="26">
        <f t="shared" si="19"/>
        <v>0</v>
      </c>
      <c r="V33" s="26">
        <f t="shared" si="19"/>
        <v>1028660.75064</v>
      </c>
      <c r="W33" s="26">
        <f t="shared" si="19"/>
        <v>1028660.75064</v>
      </c>
      <c r="X33" s="26">
        <f t="shared" si="19"/>
        <v>1028660.75064</v>
      </c>
      <c r="Y33" s="26">
        <f t="shared" si="19"/>
        <v>0</v>
      </c>
      <c r="Z33" s="26">
        <f t="shared" si="19"/>
        <v>0</v>
      </c>
      <c r="AA33" s="26">
        <f t="shared" si="19"/>
        <v>0</v>
      </c>
      <c r="AB33" s="26">
        <f t="shared" si="19"/>
        <v>0</v>
      </c>
      <c r="AC33" s="26">
        <f t="shared" si="19"/>
        <v>3085982.2519199997</v>
      </c>
      <c r="AD33" s="26">
        <f t="shared" si="19"/>
        <v>0</v>
      </c>
      <c r="AE33" s="26">
        <f t="shared" si="19"/>
        <v>0</v>
      </c>
      <c r="AF33" s="26">
        <f t="shared" si="19"/>
        <v>0</v>
      </c>
      <c r="AG33" s="26">
        <f t="shared" si="19"/>
        <v>0</v>
      </c>
      <c r="AH33" s="26">
        <f t="shared" si="19"/>
        <v>0</v>
      </c>
      <c r="AI33" s="26">
        <f t="shared" si="19"/>
        <v>0</v>
      </c>
      <c r="AJ33" s="26">
        <f t="shared" si="19"/>
        <v>0</v>
      </c>
      <c r="AK33" s="26">
        <f t="shared" si="19"/>
        <v>0</v>
      </c>
      <c r="AL33" s="26">
        <f t="shared" si="19"/>
        <v>0</v>
      </c>
      <c r="AM33" s="26">
        <f t="shared" si="19"/>
        <v>0</v>
      </c>
      <c r="AN33" s="26">
        <f t="shared" si="19"/>
        <v>0</v>
      </c>
      <c r="AO33" s="26">
        <f t="shared" si="19"/>
        <v>0</v>
      </c>
      <c r="AP33" s="26">
        <f t="shared" si="19"/>
        <v>0</v>
      </c>
      <c r="AQ33" s="26">
        <f t="shared" si="19"/>
        <v>0</v>
      </c>
      <c r="AR33" s="26">
        <f t="shared" si="19"/>
        <v>0</v>
      </c>
      <c r="AS33" s="26">
        <f t="shared" si="19"/>
        <v>0</v>
      </c>
      <c r="AT33" s="26">
        <f t="shared" si="19"/>
        <v>0</v>
      </c>
      <c r="AU33" s="26">
        <f t="shared" si="19"/>
        <v>0</v>
      </c>
      <c r="AV33" s="26">
        <f t="shared" si="19"/>
        <v>0</v>
      </c>
      <c r="AW33" s="26">
        <f t="shared" si="19"/>
        <v>0</v>
      </c>
      <c r="AX33" s="26">
        <f t="shared" si="19"/>
        <v>0</v>
      </c>
      <c r="AY33" s="26">
        <f t="shared" si="19"/>
        <v>0</v>
      </c>
      <c r="AZ33" s="26">
        <f t="shared" si="19"/>
        <v>0</v>
      </c>
      <c r="BA33" s="26">
        <f t="shared" si="19"/>
        <v>0</v>
      </c>
      <c r="BB33" s="26">
        <f t="shared" si="19"/>
        <v>0</v>
      </c>
      <c r="BC33" s="26">
        <f t="shared" si="19"/>
        <v>0</v>
      </c>
      <c r="BD33" s="26">
        <f t="shared" si="19"/>
        <v>0</v>
      </c>
      <c r="BE33" s="26">
        <f t="shared" si="19"/>
        <v>0</v>
      </c>
      <c r="BF33" s="26">
        <f t="shared" si="19"/>
        <v>0</v>
      </c>
      <c r="BG33" s="26">
        <f t="shared" si="19"/>
        <v>0</v>
      </c>
      <c r="BH33" s="26">
        <f t="shared" si="19"/>
        <v>0</v>
      </c>
      <c r="BI33" s="26">
        <f t="shared" si="19"/>
        <v>0</v>
      </c>
      <c r="BJ33" s="26">
        <f t="shared" si="19"/>
        <v>0</v>
      </c>
      <c r="BK33" s="26">
        <f t="shared" si="19"/>
        <v>0</v>
      </c>
      <c r="BL33" s="26">
        <f t="shared" si="19"/>
        <v>0</v>
      </c>
      <c r="BM33" s="26">
        <f t="shared" si="19"/>
        <v>0</v>
      </c>
      <c r="BN33" s="26">
        <f t="shared" si="19"/>
        <v>0</v>
      </c>
      <c r="BO33" s="26">
        <f t="shared" si="19"/>
        <v>0</v>
      </c>
      <c r="BP33" s="26">
        <f t="shared" si="19"/>
        <v>0</v>
      </c>
      <c r="BQ33" s="26">
        <f t="shared" si="7"/>
        <v>3085982.2519199997</v>
      </c>
      <c r="BR33" s="26">
        <v>3537990</v>
      </c>
      <c r="BS33" s="12"/>
      <c r="BT33" s="12"/>
    </row>
    <row r="34" spans="1:72" s="13" customFormat="1" ht="14.25" customHeight="1" outlineLevel="1" x14ac:dyDescent="0.2">
      <c r="A34" s="22" t="s">
        <v>61</v>
      </c>
      <c r="B34" s="23" t="s">
        <v>62</v>
      </c>
      <c r="C34" s="22">
        <v>794000</v>
      </c>
      <c r="D34" s="22">
        <f>+$BR34*Sheet1!D34</f>
        <v>0</v>
      </c>
      <c r="E34" s="22">
        <f>+$BR34*Sheet1!E34</f>
        <v>0</v>
      </c>
      <c r="F34" s="22">
        <f>+$BR34*Sheet1!F34</f>
        <v>0</v>
      </c>
      <c r="G34" s="22">
        <f>+$BR34*Sheet1!G34</f>
        <v>0</v>
      </c>
      <c r="H34" s="22">
        <f>+$BR34*Sheet1!H34</f>
        <v>0</v>
      </c>
      <c r="I34" s="22">
        <f>+$BR34*Sheet1!I34</f>
        <v>0</v>
      </c>
      <c r="J34" s="22">
        <f>+$BR34*Sheet1!J34</f>
        <v>0</v>
      </c>
      <c r="K34" s="22">
        <f>+$BR34*Sheet1!K34</f>
        <v>0</v>
      </c>
      <c r="L34" s="22">
        <f>+$BR34*Sheet1!L34</f>
        <v>0</v>
      </c>
      <c r="M34" s="22">
        <f>+$BR34*Sheet1!M34</f>
        <v>0</v>
      </c>
      <c r="N34" s="22">
        <f>+$BR34*Sheet1!N34</f>
        <v>0</v>
      </c>
      <c r="O34" s="22">
        <f>+$BR34*Sheet1!O34</f>
        <v>0</v>
      </c>
      <c r="P34" s="22">
        <f>+$BR34*Sheet1!P34</f>
        <v>0</v>
      </c>
      <c r="Q34" s="22">
        <f>+$BR34*Sheet1!Q34</f>
        <v>0</v>
      </c>
      <c r="R34" s="22">
        <f>+$BR34*Sheet1!R34</f>
        <v>0</v>
      </c>
      <c r="S34" s="22">
        <f>+$BR34*Sheet1!S34</f>
        <v>0</v>
      </c>
      <c r="T34" s="22">
        <f>+$BR34*Sheet1!T34</f>
        <v>0</v>
      </c>
      <c r="U34" s="22">
        <f>+$BR34*Sheet1!U34</f>
        <v>0</v>
      </c>
      <c r="V34" s="22">
        <f>+$BR34*Sheet1!V34</f>
        <v>541382.06323186459</v>
      </c>
      <c r="W34" s="22">
        <f>+$BR34*Sheet1!W34</f>
        <v>541382.06323186459</v>
      </c>
      <c r="X34" s="22">
        <f>+$BR34*Sheet1!X34</f>
        <v>541382.06323186459</v>
      </c>
      <c r="Y34" s="22">
        <f>+$BR34*Sheet1!Y34</f>
        <v>0</v>
      </c>
      <c r="Z34" s="22">
        <f>+$BR34*Sheet1!Z34</f>
        <v>0</v>
      </c>
      <c r="AA34" s="22">
        <f>+$BR34*Sheet1!AA34</f>
        <v>0</v>
      </c>
      <c r="AB34" s="22">
        <f>+$BR34*Sheet1!AB34</f>
        <v>0</v>
      </c>
      <c r="AC34" s="22">
        <f>+$BR34*Sheet1!AC34</f>
        <v>1624146.1896955934</v>
      </c>
      <c r="AD34" s="22">
        <f>+$BR34*Sheet1!AD34</f>
        <v>0</v>
      </c>
      <c r="AE34" s="22">
        <f>+$BR34*Sheet1!AE34</f>
        <v>0</v>
      </c>
      <c r="AF34" s="22">
        <f>+$BR34*Sheet1!AF34</f>
        <v>0</v>
      </c>
      <c r="AG34" s="22">
        <f>+$BR34*Sheet1!AG34</f>
        <v>0</v>
      </c>
      <c r="AH34" s="22">
        <f>+$BR34*Sheet1!AH34</f>
        <v>0</v>
      </c>
      <c r="AI34" s="22">
        <f>+$BR34*Sheet1!AI34</f>
        <v>0</v>
      </c>
      <c r="AJ34" s="22">
        <f>+$BR34*Sheet1!AJ34</f>
        <v>0</v>
      </c>
      <c r="AK34" s="22">
        <f>+$BR34*Sheet1!AK34</f>
        <v>0</v>
      </c>
      <c r="AL34" s="22">
        <f>+$BR34*Sheet1!AL34</f>
        <v>0</v>
      </c>
      <c r="AM34" s="22">
        <f>+$BR34*Sheet1!AM34</f>
        <v>0</v>
      </c>
      <c r="AN34" s="22">
        <f>+$BR34*Sheet1!AN34</f>
        <v>0</v>
      </c>
      <c r="AO34" s="22">
        <f>+$BR34*Sheet1!AO34</f>
        <v>0</v>
      </c>
      <c r="AP34" s="22">
        <f>+$BR34*Sheet1!AP34</f>
        <v>0</v>
      </c>
      <c r="AQ34" s="22">
        <f>+$BR34*Sheet1!AQ34</f>
        <v>0</v>
      </c>
      <c r="AR34" s="22">
        <f>+$BR34*Sheet1!AR34</f>
        <v>0</v>
      </c>
      <c r="AS34" s="22">
        <f>+$BR34*Sheet1!AS34</f>
        <v>0</v>
      </c>
      <c r="AT34" s="22">
        <f>+$BR34*Sheet1!AT34</f>
        <v>0</v>
      </c>
      <c r="AU34" s="22">
        <f>+$BR34*Sheet1!AU34</f>
        <v>0</v>
      </c>
      <c r="AV34" s="22">
        <f>+$BR34*Sheet1!AV34</f>
        <v>0</v>
      </c>
      <c r="AW34" s="22">
        <f>+$BR34*Sheet1!AW34</f>
        <v>0</v>
      </c>
      <c r="AX34" s="22">
        <f>+$BR34*Sheet1!AX34</f>
        <v>0</v>
      </c>
      <c r="AY34" s="22">
        <f>+$BR34*Sheet1!AY34</f>
        <v>0</v>
      </c>
      <c r="AZ34" s="22">
        <f>+$BR34*Sheet1!AZ34</f>
        <v>0</v>
      </c>
      <c r="BA34" s="22">
        <f>+$BR34*Sheet1!BA34</f>
        <v>0</v>
      </c>
      <c r="BB34" s="22">
        <f>+$BR34*Sheet1!BB34</f>
        <v>0</v>
      </c>
      <c r="BC34" s="22">
        <f>+$BR34*Sheet1!BC34</f>
        <v>0</v>
      </c>
      <c r="BD34" s="22">
        <f>+$BR34*Sheet1!BD34</f>
        <v>0</v>
      </c>
      <c r="BE34" s="22">
        <f>+$BR34*Sheet1!BE34</f>
        <v>0</v>
      </c>
      <c r="BF34" s="22">
        <f>+$BR34*Sheet1!BF34</f>
        <v>0</v>
      </c>
      <c r="BG34" s="22">
        <f>+$BR34*Sheet1!BG34</f>
        <v>0</v>
      </c>
      <c r="BH34" s="22">
        <f>+$BR34*Sheet1!BH34</f>
        <v>0</v>
      </c>
      <c r="BI34" s="22">
        <f>+$BR34*Sheet1!BI34</f>
        <v>0</v>
      </c>
      <c r="BJ34" s="22">
        <f>+$BR34*Sheet1!BJ34</f>
        <v>0</v>
      </c>
      <c r="BK34" s="22">
        <f>+$BR34*Sheet1!BK34</f>
        <v>0</v>
      </c>
      <c r="BL34" s="22">
        <f>+$BR34*Sheet1!BL34</f>
        <v>0</v>
      </c>
      <c r="BM34" s="22">
        <f>+$BR34*Sheet1!BM34</f>
        <v>0</v>
      </c>
      <c r="BN34" s="22">
        <f>+$BR34*Sheet1!BN34</f>
        <v>0</v>
      </c>
      <c r="BO34" s="22">
        <f>+$BR34*Sheet1!BO34</f>
        <v>0</v>
      </c>
      <c r="BP34" s="22">
        <f>+$BR34*Sheet1!BP34</f>
        <v>0</v>
      </c>
      <c r="BQ34" s="22">
        <f t="shared" si="7"/>
        <v>1624146.1896955934</v>
      </c>
      <c r="BR34" s="56">
        <v>1624146.1896955934</v>
      </c>
      <c r="BS34" s="12"/>
      <c r="BT34" s="12"/>
    </row>
    <row r="35" spans="1:72" s="13" customFormat="1" ht="14.25" customHeight="1" outlineLevel="1" x14ac:dyDescent="0.2">
      <c r="A35" s="22" t="s">
        <v>63</v>
      </c>
      <c r="B35" s="23" t="s">
        <v>64</v>
      </c>
      <c r="C35" s="22">
        <v>55680</v>
      </c>
      <c r="D35" s="22">
        <f>+$BR35*Sheet1!D35</f>
        <v>0</v>
      </c>
      <c r="E35" s="22">
        <f>+$BR35*Sheet1!E35</f>
        <v>0</v>
      </c>
      <c r="F35" s="22">
        <f>+$BR35*Sheet1!F35</f>
        <v>0</v>
      </c>
      <c r="G35" s="22">
        <f>+$BR35*Sheet1!G35</f>
        <v>0</v>
      </c>
      <c r="H35" s="22">
        <f>+$BR35*Sheet1!H35</f>
        <v>0</v>
      </c>
      <c r="I35" s="22">
        <f>+$BR35*Sheet1!I35</f>
        <v>0</v>
      </c>
      <c r="J35" s="22">
        <f>+$BR35*Sheet1!J35</f>
        <v>0</v>
      </c>
      <c r="K35" s="22">
        <f>+$BR35*Sheet1!K35</f>
        <v>0</v>
      </c>
      <c r="L35" s="22">
        <f>+$BR35*Sheet1!L35</f>
        <v>0</v>
      </c>
      <c r="M35" s="22">
        <f>+$BR35*Sheet1!M35</f>
        <v>0</v>
      </c>
      <c r="N35" s="22">
        <f>+$BR35*Sheet1!N35</f>
        <v>0</v>
      </c>
      <c r="O35" s="22">
        <f>+$BR35*Sheet1!O35</f>
        <v>0</v>
      </c>
      <c r="P35" s="22">
        <f>+$BR35*Sheet1!P35</f>
        <v>0</v>
      </c>
      <c r="Q35" s="22">
        <f>+$BR35*Sheet1!Q35</f>
        <v>0</v>
      </c>
      <c r="R35" s="22">
        <f>+$BR35*Sheet1!R35</f>
        <v>0</v>
      </c>
      <c r="S35" s="22">
        <f>+$BR35*Sheet1!S35</f>
        <v>0</v>
      </c>
      <c r="T35" s="22">
        <f>+$BR35*Sheet1!T35</f>
        <v>0</v>
      </c>
      <c r="U35" s="22">
        <f>+$BR35*Sheet1!U35</f>
        <v>0</v>
      </c>
      <c r="V35" s="22">
        <f>+$BR35*Sheet1!V35</f>
        <v>52013.545856288933</v>
      </c>
      <c r="W35" s="22">
        <f>+$BR35*Sheet1!W35</f>
        <v>52013.545856288933</v>
      </c>
      <c r="X35" s="22">
        <f>+$BR35*Sheet1!X35</f>
        <v>52013.545856288933</v>
      </c>
      <c r="Y35" s="22">
        <f>+$BR35*Sheet1!Y35</f>
        <v>0</v>
      </c>
      <c r="Z35" s="22">
        <f>+$BR35*Sheet1!Z35</f>
        <v>0</v>
      </c>
      <c r="AA35" s="22">
        <f>+$BR35*Sheet1!AA35</f>
        <v>0</v>
      </c>
      <c r="AB35" s="22">
        <f>+$BR35*Sheet1!AB35</f>
        <v>0</v>
      </c>
      <c r="AC35" s="22">
        <f>+$BR35*Sheet1!AC35</f>
        <v>156040.6375688668</v>
      </c>
      <c r="AD35" s="22">
        <f>+$BR35*Sheet1!AD35</f>
        <v>0</v>
      </c>
      <c r="AE35" s="22">
        <f>+$BR35*Sheet1!AE35</f>
        <v>0</v>
      </c>
      <c r="AF35" s="22">
        <f>+$BR35*Sheet1!AF35</f>
        <v>0</v>
      </c>
      <c r="AG35" s="22">
        <f>+$BR35*Sheet1!AG35</f>
        <v>0</v>
      </c>
      <c r="AH35" s="22">
        <f>+$BR35*Sheet1!AH35</f>
        <v>0</v>
      </c>
      <c r="AI35" s="22">
        <f>+$BR35*Sheet1!AI35</f>
        <v>0</v>
      </c>
      <c r="AJ35" s="22">
        <f>+$BR35*Sheet1!AJ35</f>
        <v>0</v>
      </c>
      <c r="AK35" s="22">
        <f>+$BR35*Sheet1!AK35</f>
        <v>0</v>
      </c>
      <c r="AL35" s="22">
        <f>+$BR35*Sheet1!AL35</f>
        <v>0</v>
      </c>
      <c r="AM35" s="22">
        <f>+$BR35*Sheet1!AM35</f>
        <v>0</v>
      </c>
      <c r="AN35" s="22">
        <f>+$BR35*Sheet1!AN35</f>
        <v>0</v>
      </c>
      <c r="AO35" s="22">
        <f>+$BR35*Sheet1!AO35</f>
        <v>0</v>
      </c>
      <c r="AP35" s="22">
        <f>+$BR35*Sheet1!AP35</f>
        <v>0</v>
      </c>
      <c r="AQ35" s="22">
        <f>+$BR35*Sheet1!AQ35</f>
        <v>0</v>
      </c>
      <c r="AR35" s="22">
        <f>+$BR35*Sheet1!AR35</f>
        <v>0</v>
      </c>
      <c r="AS35" s="22">
        <f>+$BR35*Sheet1!AS35</f>
        <v>0</v>
      </c>
      <c r="AT35" s="22">
        <f>+$BR35*Sheet1!AT35</f>
        <v>0</v>
      </c>
      <c r="AU35" s="22">
        <f>+$BR35*Sheet1!AU35</f>
        <v>0</v>
      </c>
      <c r="AV35" s="22">
        <f>+$BR35*Sheet1!AV35</f>
        <v>0</v>
      </c>
      <c r="AW35" s="22">
        <f>+$BR35*Sheet1!AW35</f>
        <v>0</v>
      </c>
      <c r="AX35" s="22">
        <f>+$BR35*Sheet1!AX35</f>
        <v>0</v>
      </c>
      <c r="AY35" s="22">
        <f>+$BR35*Sheet1!AY35</f>
        <v>0</v>
      </c>
      <c r="AZ35" s="22">
        <f>+$BR35*Sheet1!AZ35</f>
        <v>0</v>
      </c>
      <c r="BA35" s="22">
        <f>+$BR35*Sheet1!BA35</f>
        <v>0</v>
      </c>
      <c r="BB35" s="22">
        <f>+$BR35*Sheet1!BB35</f>
        <v>0</v>
      </c>
      <c r="BC35" s="22">
        <f>+$BR35*Sheet1!BC35</f>
        <v>0</v>
      </c>
      <c r="BD35" s="22">
        <f>+$BR35*Sheet1!BD35</f>
        <v>0</v>
      </c>
      <c r="BE35" s="22">
        <f>+$BR35*Sheet1!BE35</f>
        <v>0</v>
      </c>
      <c r="BF35" s="22">
        <f>+$BR35*Sheet1!BF35</f>
        <v>0</v>
      </c>
      <c r="BG35" s="22">
        <f>+$BR35*Sheet1!BG35</f>
        <v>0</v>
      </c>
      <c r="BH35" s="22">
        <f>+$BR35*Sheet1!BH35</f>
        <v>0</v>
      </c>
      <c r="BI35" s="22">
        <f>+$BR35*Sheet1!BI35</f>
        <v>0</v>
      </c>
      <c r="BJ35" s="22">
        <f>+$BR35*Sheet1!BJ35</f>
        <v>0</v>
      </c>
      <c r="BK35" s="22">
        <f>+$BR35*Sheet1!BK35</f>
        <v>0</v>
      </c>
      <c r="BL35" s="22">
        <f>+$BR35*Sheet1!BL35</f>
        <v>0</v>
      </c>
      <c r="BM35" s="22">
        <f>+$BR35*Sheet1!BM35</f>
        <v>0</v>
      </c>
      <c r="BN35" s="22">
        <f>+$BR35*Sheet1!BN35</f>
        <v>0</v>
      </c>
      <c r="BO35" s="22">
        <f>+$BR35*Sheet1!BO35</f>
        <v>0</v>
      </c>
      <c r="BP35" s="22">
        <f>+$BR35*Sheet1!BP35</f>
        <v>0</v>
      </c>
      <c r="BQ35" s="22">
        <f t="shared" si="7"/>
        <v>156040.6375688668</v>
      </c>
      <c r="BR35" s="56">
        <v>156040.6375688668</v>
      </c>
      <c r="BS35" s="12"/>
      <c r="BT35" s="12"/>
    </row>
    <row r="36" spans="1:72" s="13" customFormat="1" ht="14.25" customHeight="1" outlineLevel="1" x14ac:dyDescent="0.2">
      <c r="A36" s="22" t="s">
        <v>65</v>
      </c>
      <c r="B36" s="23" t="s">
        <v>66</v>
      </c>
      <c r="C36" s="22">
        <v>398820</v>
      </c>
      <c r="D36" s="22">
        <f>+$BR36*Sheet1!D36</f>
        <v>0</v>
      </c>
      <c r="E36" s="22">
        <f>+$BR36*Sheet1!E36</f>
        <v>0</v>
      </c>
      <c r="F36" s="22">
        <f>+$BR36*Sheet1!F36</f>
        <v>0</v>
      </c>
      <c r="G36" s="22">
        <f>+$BR36*Sheet1!G36</f>
        <v>0</v>
      </c>
      <c r="H36" s="22">
        <f>+$BR36*Sheet1!H36</f>
        <v>0</v>
      </c>
      <c r="I36" s="22">
        <f>+$BR36*Sheet1!I36</f>
        <v>0</v>
      </c>
      <c r="J36" s="22">
        <f>+$BR36*Sheet1!J36</f>
        <v>0</v>
      </c>
      <c r="K36" s="22">
        <f>+$BR36*Sheet1!K36</f>
        <v>0</v>
      </c>
      <c r="L36" s="22">
        <f>+$BR36*Sheet1!L36</f>
        <v>0</v>
      </c>
      <c r="M36" s="22">
        <f>+$BR36*Sheet1!M36</f>
        <v>0</v>
      </c>
      <c r="N36" s="22">
        <f>+$BR36*Sheet1!N36</f>
        <v>0</v>
      </c>
      <c r="O36" s="22">
        <f>+$BR36*Sheet1!O36</f>
        <v>0</v>
      </c>
      <c r="P36" s="22">
        <f>+$BR36*Sheet1!P36</f>
        <v>0</v>
      </c>
      <c r="Q36" s="22">
        <f>+$BR36*Sheet1!Q36</f>
        <v>0</v>
      </c>
      <c r="R36" s="22">
        <f>+$BR36*Sheet1!R36</f>
        <v>0</v>
      </c>
      <c r="S36" s="22">
        <f>+$BR36*Sheet1!S36</f>
        <v>0</v>
      </c>
      <c r="T36" s="22">
        <f>+$BR36*Sheet1!T36</f>
        <v>0</v>
      </c>
      <c r="U36" s="22">
        <f>+$BR36*Sheet1!U36</f>
        <v>0</v>
      </c>
      <c r="V36" s="22">
        <f>+$BR36*Sheet1!V36</f>
        <v>254030.44270883969</v>
      </c>
      <c r="W36" s="22">
        <f>+$BR36*Sheet1!W36</f>
        <v>254030.44270883969</v>
      </c>
      <c r="X36" s="22">
        <f>+$BR36*Sheet1!X36</f>
        <v>254030.44270883969</v>
      </c>
      <c r="Y36" s="22">
        <f>+$BR36*Sheet1!Y36</f>
        <v>0</v>
      </c>
      <c r="Z36" s="22">
        <f>+$BR36*Sheet1!Z36</f>
        <v>0</v>
      </c>
      <c r="AA36" s="22">
        <f>+$BR36*Sheet1!AA36</f>
        <v>0</v>
      </c>
      <c r="AB36" s="22">
        <f>+$BR36*Sheet1!AB36</f>
        <v>0</v>
      </c>
      <c r="AC36" s="22">
        <f>+$BR36*Sheet1!AC36</f>
        <v>762091.3281265191</v>
      </c>
      <c r="AD36" s="22">
        <f>+$BR36*Sheet1!AD36</f>
        <v>0</v>
      </c>
      <c r="AE36" s="22">
        <f>+$BR36*Sheet1!AE36</f>
        <v>0</v>
      </c>
      <c r="AF36" s="22">
        <f>+$BR36*Sheet1!AF36</f>
        <v>0</v>
      </c>
      <c r="AG36" s="22">
        <f>+$BR36*Sheet1!AG36</f>
        <v>0</v>
      </c>
      <c r="AH36" s="22">
        <f>+$BR36*Sheet1!AH36</f>
        <v>0</v>
      </c>
      <c r="AI36" s="22">
        <f>+$BR36*Sheet1!AI36</f>
        <v>0</v>
      </c>
      <c r="AJ36" s="22">
        <f>+$BR36*Sheet1!AJ36</f>
        <v>0</v>
      </c>
      <c r="AK36" s="22">
        <f>+$BR36*Sheet1!AK36</f>
        <v>0</v>
      </c>
      <c r="AL36" s="22">
        <f>+$BR36*Sheet1!AL36</f>
        <v>0</v>
      </c>
      <c r="AM36" s="22">
        <f>+$BR36*Sheet1!AM36</f>
        <v>0</v>
      </c>
      <c r="AN36" s="22">
        <f>+$BR36*Sheet1!AN36</f>
        <v>0</v>
      </c>
      <c r="AO36" s="22">
        <f>+$BR36*Sheet1!AO36</f>
        <v>0</v>
      </c>
      <c r="AP36" s="22">
        <f>+$BR36*Sheet1!AP36</f>
        <v>0</v>
      </c>
      <c r="AQ36" s="22">
        <f>+$BR36*Sheet1!AQ36</f>
        <v>0</v>
      </c>
      <c r="AR36" s="22">
        <f>+$BR36*Sheet1!AR36</f>
        <v>0</v>
      </c>
      <c r="AS36" s="22">
        <f>+$BR36*Sheet1!AS36</f>
        <v>0</v>
      </c>
      <c r="AT36" s="22">
        <f>+$BR36*Sheet1!AT36</f>
        <v>0</v>
      </c>
      <c r="AU36" s="22">
        <f>+$BR36*Sheet1!AU36</f>
        <v>0</v>
      </c>
      <c r="AV36" s="22">
        <f>+$BR36*Sheet1!AV36</f>
        <v>0</v>
      </c>
      <c r="AW36" s="22">
        <f>+$BR36*Sheet1!AW36</f>
        <v>0</v>
      </c>
      <c r="AX36" s="22">
        <f>+$BR36*Sheet1!AX36</f>
        <v>0</v>
      </c>
      <c r="AY36" s="22">
        <f>+$BR36*Sheet1!AY36</f>
        <v>0</v>
      </c>
      <c r="AZ36" s="22">
        <f>+$BR36*Sheet1!AZ36</f>
        <v>0</v>
      </c>
      <c r="BA36" s="22">
        <f>+$BR36*Sheet1!BA36</f>
        <v>0</v>
      </c>
      <c r="BB36" s="22">
        <f>+$BR36*Sheet1!BB36</f>
        <v>0</v>
      </c>
      <c r="BC36" s="22">
        <f>+$BR36*Sheet1!BC36</f>
        <v>0</v>
      </c>
      <c r="BD36" s="22">
        <f>+$BR36*Sheet1!BD36</f>
        <v>0</v>
      </c>
      <c r="BE36" s="22">
        <f>+$BR36*Sheet1!BE36</f>
        <v>0</v>
      </c>
      <c r="BF36" s="22">
        <f>+$BR36*Sheet1!BF36</f>
        <v>0</v>
      </c>
      <c r="BG36" s="22">
        <f>+$BR36*Sheet1!BG36</f>
        <v>0</v>
      </c>
      <c r="BH36" s="22">
        <f>+$BR36*Sheet1!BH36</f>
        <v>0</v>
      </c>
      <c r="BI36" s="22">
        <f>+$BR36*Sheet1!BI36</f>
        <v>0</v>
      </c>
      <c r="BJ36" s="22">
        <f>+$BR36*Sheet1!BJ36</f>
        <v>0</v>
      </c>
      <c r="BK36" s="22">
        <f>+$BR36*Sheet1!BK36</f>
        <v>0</v>
      </c>
      <c r="BL36" s="22">
        <f>+$BR36*Sheet1!BL36</f>
        <v>0</v>
      </c>
      <c r="BM36" s="22">
        <f>+$BR36*Sheet1!BM36</f>
        <v>0</v>
      </c>
      <c r="BN36" s="22">
        <f>+$BR36*Sheet1!BN36</f>
        <v>0</v>
      </c>
      <c r="BO36" s="22">
        <f>+$BR36*Sheet1!BO36</f>
        <v>0</v>
      </c>
      <c r="BP36" s="22">
        <f>+$BR36*Sheet1!BP36</f>
        <v>0</v>
      </c>
      <c r="BQ36" s="22">
        <f t="shared" si="7"/>
        <v>762091.3281265191</v>
      </c>
      <c r="BR36" s="56">
        <v>762091.3281265191</v>
      </c>
      <c r="BS36" s="12"/>
      <c r="BT36" s="12"/>
    </row>
    <row r="37" spans="1:72" s="13" customFormat="1" ht="14.25" customHeight="1" outlineLevel="1" x14ac:dyDescent="0.2">
      <c r="A37" s="22" t="s">
        <v>67</v>
      </c>
      <c r="B37" s="23" t="s">
        <v>68</v>
      </c>
      <c r="C37" s="22">
        <v>2289490</v>
      </c>
      <c r="D37" s="22">
        <f>+$BR37*Sheet1!D37</f>
        <v>0</v>
      </c>
      <c r="E37" s="22">
        <f>+$BR37*Sheet1!E37</f>
        <v>0</v>
      </c>
      <c r="F37" s="22">
        <f>+$BR37*Sheet1!F37</f>
        <v>0</v>
      </c>
      <c r="G37" s="22">
        <f>+$BR37*Sheet1!G37</f>
        <v>0</v>
      </c>
      <c r="H37" s="22">
        <f>+$BR37*Sheet1!H37</f>
        <v>0</v>
      </c>
      <c r="I37" s="22">
        <f>+$BR37*Sheet1!I37</f>
        <v>0</v>
      </c>
      <c r="J37" s="22">
        <f>+$BR37*Sheet1!J37</f>
        <v>0</v>
      </c>
      <c r="K37" s="22">
        <f>+$BR37*Sheet1!K37</f>
        <v>0</v>
      </c>
      <c r="L37" s="22">
        <f>+$BR37*Sheet1!L37</f>
        <v>0</v>
      </c>
      <c r="M37" s="22">
        <f>+$BR37*Sheet1!M37</f>
        <v>0</v>
      </c>
      <c r="N37" s="22">
        <f>+$BR37*Sheet1!N37</f>
        <v>0</v>
      </c>
      <c r="O37" s="22">
        <f>+$BR37*Sheet1!O37</f>
        <v>0</v>
      </c>
      <c r="P37" s="22">
        <f>+$BR37*Sheet1!P37</f>
        <v>0</v>
      </c>
      <c r="Q37" s="22">
        <f>+$BR37*Sheet1!Q37</f>
        <v>0</v>
      </c>
      <c r="R37" s="22">
        <f>+$BR37*Sheet1!R37</f>
        <v>0</v>
      </c>
      <c r="S37" s="22">
        <f>+$BR37*Sheet1!S37</f>
        <v>0</v>
      </c>
      <c r="T37" s="22">
        <f>+$BR37*Sheet1!T37</f>
        <v>0</v>
      </c>
      <c r="U37" s="22">
        <f>+$BR37*Sheet1!U37</f>
        <v>0</v>
      </c>
      <c r="V37" s="22">
        <f>+$BR37*Sheet1!V37</f>
        <v>181234.69884300677</v>
      </c>
      <c r="W37" s="22">
        <f>+$BR37*Sheet1!W37</f>
        <v>181234.69884300677</v>
      </c>
      <c r="X37" s="22">
        <f>+$BR37*Sheet1!X37</f>
        <v>181234.69884300677</v>
      </c>
      <c r="Y37" s="22">
        <f>+$BR37*Sheet1!Y37</f>
        <v>0</v>
      </c>
      <c r="Z37" s="22">
        <f>+$BR37*Sheet1!Z37</f>
        <v>0</v>
      </c>
      <c r="AA37" s="22">
        <f>+$BR37*Sheet1!AA37</f>
        <v>0</v>
      </c>
      <c r="AB37" s="22">
        <f>+$BR37*Sheet1!AB37</f>
        <v>0</v>
      </c>
      <c r="AC37" s="22">
        <f>+$BR37*Sheet1!AC37</f>
        <v>543704.09652902023</v>
      </c>
      <c r="AD37" s="22">
        <f>+$BR37*Sheet1!AD37</f>
        <v>0</v>
      </c>
      <c r="AE37" s="22">
        <f>+$BR37*Sheet1!AE37</f>
        <v>0</v>
      </c>
      <c r="AF37" s="22">
        <f>+$BR37*Sheet1!AF37</f>
        <v>0</v>
      </c>
      <c r="AG37" s="22">
        <f>+$BR37*Sheet1!AG37</f>
        <v>0</v>
      </c>
      <c r="AH37" s="22">
        <f>+$BR37*Sheet1!AH37</f>
        <v>0</v>
      </c>
      <c r="AI37" s="22">
        <f>+$BR37*Sheet1!AI37</f>
        <v>0</v>
      </c>
      <c r="AJ37" s="22">
        <f>+$BR37*Sheet1!AJ37</f>
        <v>0</v>
      </c>
      <c r="AK37" s="22">
        <f>+$BR37*Sheet1!AK37</f>
        <v>0</v>
      </c>
      <c r="AL37" s="22">
        <f>+$BR37*Sheet1!AL37</f>
        <v>0</v>
      </c>
      <c r="AM37" s="22">
        <f>+$BR37*Sheet1!AM37</f>
        <v>0</v>
      </c>
      <c r="AN37" s="22">
        <f>+$BR37*Sheet1!AN37</f>
        <v>0</v>
      </c>
      <c r="AO37" s="22">
        <f>+$BR37*Sheet1!AO37</f>
        <v>0</v>
      </c>
      <c r="AP37" s="22">
        <f>+$BR37*Sheet1!AP37</f>
        <v>0</v>
      </c>
      <c r="AQ37" s="22">
        <f>+$BR37*Sheet1!AQ37</f>
        <v>0</v>
      </c>
      <c r="AR37" s="22">
        <f>+$BR37*Sheet1!AR37</f>
        <v>0</v>
      </c>
      <c r="AS37" s="22">
        <f>+$BR37*Sheet1!AS37</f>
        <v>0</v>
      </c>
      <c r="AT37" s="22">
        <f>+$BR37*Sheet1!AT37</f>
        <v>0</v>
      </c>
      <c r="AU37" s="22">
        <f>+$BR37*Sheet1!AU37</f>
        <v>0</v>
      </c>
      <c r="AV37" s="22">
        <f>+$BR37*Sheet1!AV37</f>
        <v>0</v>
      </c>
      <c r="AW37" s="22">
        <f>+$BR37*Sheet1!AW37</f>
        <v>0</v>
      </c>
      <c r="AX37" s="22">
        <f>+$BR37*Sheet1!AX37</f>
        <v>0</v>
      </c>
      <c r="AY37" s="22">
        <f>+$BR37*Sheet1!AY37</f>
        <v>0</v>
      </c>
      <c r="AZ37" s="22">
        <f>+$BR37*Sheet1!AZ37</f>
        <v>0</v>
      </c>
      <c r="BA37" s="22">
        <f>+$BR37*Sheet1!BA37</f>
        <v>0</v>
      </c>
      <c r="BB37" s="22">
        <f>+$BR37*Sheet1!BB37</f>
        <v>0</v>
      </c>
      <c r="BC37" s="22">
        <f>+$BR37*Sheet1!BC37</f>
        <v>0</v>
      </c>
      <c r="BD37" s="22">
        <f>+$BR37*Sheet1!BD37</f>
        <v>0</v>
      </c>
      <c r="BE37" s="22">
        <f>+$BR37*Sheet1!BE37</f>
        <v>0</v>
      </c>
      <c r="BF37" s="22">
        <f>+$BR37*Sheet1!BF37</f>
        <v>0</v>
      </c>
      <c r="BG37" s="22">
        <f>+$BR37*Sheet1!BG37</f>
        <v>0</v>
      </c>
      <c r="BH37" s="22">
        <f>+$BR37*Sheet1!BH37</f>
        <v>0</v>
      </c>
      <c r="BI37" s="22">
        <f>+$BR37*Sheet1!BI37</f>
        <v>0</v>
      </c>
      <c r="BJ37" s="22">
        <f>+$BR37*Sheet1!BJ37</f>
        <v>0</v>
      </c>
      <c r="BK37" s="22">
        <f>+$BR37*Sheet1!BK37</f>
        <v>0</v>
      </c>
      <c r="BL37" s="22">
        <f>+$BR37*Sheet1!BL37</f>
        <v>0</v>
      </c>
      <c r="BM37" s="22">
        <f>+$BR37*Sheet1!BM37</f>
        <v>0</v>
      </c>
      <c r="BN37" s="22">
        <f>+$BR37*Sheet1!BN37</f>
        <v>0</v>
      </c>
      <c r="BO37" s="22">
        <f>+$BR37*Sheet1!BO37</f>
        <v>0</v>
      </c>
      <c r="BP37" s="22">
        <f>+$BR37*Sheet1!BP37</f>
        <v>0</v>
      </c>
      <c r="BQ37" s="22">
        <f t="shared" si="7"/>
        <v>543704.09652902023</v>
      </c>
      <c r="BR37" s="56">
        <v>543704.09652902023</v>
      </c>
      <c r="BS37" s="12"/>
      <c r="BT37" s="12"/>
    </row>
    <row r="38" spans="1:72" s="13" customFormat="1" ht="14.25" customHeight="1" outlineLevel="1" x14ac:dyDescent="0.2">
      <c r="A38" s="26" t="s">
        <v>69</v>
      </c>
      <c r="B38" s="27" t="s">
        <v>70</v>
      </c>
      <c r="C38" s="26">
        <v>3462750</v>
      </c>
      <c r="D38" s="26">
        <f>SUM(D39:D45)</f>
        <v>0</v>
      </c>
      <c r="E38" s="26">
        <f t="shared" ref="E38:BP38" si="20">SUM(E39:E45)</f>
        <v>0</v>
      </c>
      <c r="F38" s="26">
        <f t="shared" si="20"/>
        <v>0</v>
      </c>
      <c r="G38" s="26">
        <f t="shared" si="20"/>
        <v>0</v>
      </c>
      <c r="H38" s="26">
        <f t="shared" si="20"/>
        <v>0</v>
      </c>
      <c r="I38" s="26">
        <f t="shared" si="20"/>
        <v>0</v>
      </c>
      <c r="J38" s="26">
        <f t="shared" si="20"/>
        <v>0</v>
      </c>
      <c r="K38" s="26">
        <f t="shared" si="20"/>
        <v>0</v>
      </c>
      <c r="L38" s="26">
        <f t="shared" si="20"/>
        <v>0</v>
      </c>
      <c r="M38" s="26">
        <f t="shared" si="20"/>
        <v>0</v>
      </c>
      <c r="N38" s="26">
        <f t="shared" si="20"/>
        <v>0</v>
      </c>
      <c r="O38" s="26">
        <f t="shared" si="20"/>
        <v>0</v>
      </c>
      <c r="P38" s="26">
        <f t="shared" si="20"/>
        <v>0</v>
      </c>
      <c r="Q38" s="26">
        <f t="shared" si="20"/>
        <v>0</v>
      </c>
      <c r="R38" s="26">
        <f t="shared" si="20"/>
        <v>0</v>
      </c>
      <c r="S38" s="26">
        <f t="shared" si="20"/>
        <v>0</v>
      </c>
      <c r="T38" s="26">
        <f t="shared" si="20"/>
        <v>0</v>
      </c>
      <c r="U38" s="26">
        <f t="shared" si="20"/>
        <v>0</v>
      </c>
      <c r="V38" s="26">
        <f t="shared" si="20"/>
        <v>0</v>
      </c>
      <c r="W38" s="26">
        <f t="shared" si="20"/>
        <v>0</v>
      </c>
      <c r="X38" s="26">
        <f t="shared" si="20"/>
        <v>0</v>
      </c>
      <c r="Y38" s="26">
        <f t="shared" si="20"/>
        <v>0</v>
      </c>
      <c r="Z38" s="26">
        <f t="shared" si="20"/>
        <v>0</v>
      </c>
      <c r="AA38" s="26">
        <f t="shared" si="20"/>
        <v>0</v>
      </c>
      <c r="AB38" s="26">
        <f t="shared" si="20"/>
        <v>0</v>
      </c>
      <c r="AC38" s="26">
        <f t="shared" si="20"/>
        <v>0</v>
      </c>
      <c r="AD38" s="26">
        <f t="shared" si="20"/>
        <v>0</v>
      </c>
      <c r="AE38" s="26">
        <f t="shared" si="20"/>
        <v>0</v>
      </c>
      <c r="AF38" s="26">
        <f t="shared" si="20"/>
        <v>0</v>
      </c>
      <c r="AG38" s="26">
        <f t="shared" si="20"/>
        <v>0</v>
      </c>
      <c r="AH38" s="26">
        <f t="shared" si="20"/>
        <v>537506.10519894864</v>
      </c>
      <c r="AI38" s="26">
        <f t="shared" si="20"/>
        <v>307146.34582797065</v>
      </c>
      <c r="AJ38" s="26">
        <f t="shared" si="20"/>
        <v>307146.34582797065</v>
      </c>
      <c r="AK38" s="26">
        <f t="shared" si="20"/>
        <v>307146.34582797065</v>
      </c>
      <c r="AL38" s="26">
        <f t="shared" si="20"/>
        <v>307146.34582797065</v>
      </c>
      <c r="AM38" s="26">
        <f t="shared" si="20"/>
        <v>307146.34582797065</v>
      </c>
      <c r="AN38" s="26">
        <f t="shared" si="20"/>
        <v>307146.34582797065</v>
      </c>
      <c r="AO38" s="26">
        <f t="shared" si="20"/>
        <v>307146.34582797065</v>
      </c>
      <c r="AP38" s="26">
        <f t="shared" si="20"/>
        <v>2687530.5259947437</v>
      </c>
      <c r="AQ38" s="26">
        <f t="shared" si="20"/>
        <v>0</v>
      </c>
      <c r="AR38" s="26">
        <f t="shared" si="20"/>
        <v>0</v>
      </c>
      <c r="AS38" s="26">
        <f t="shared" si="20"/>
        <v>0</v>
      </c>
      <c r="AT38" s="26">
        <f t="shared" si="20"/>
        <v>0</v>
      </c>
      <c r="AU38" s="26">
        <f t="shared" si="20"/>
        <v>0</v>
      </c>
      <c r="AV38" s="26">
        <f t="shared" si="20"/>
        <v>0</v>
      </c>
      <c r="AW38" s="26">
        <f t="shared" si="20"/>
        <v>0</v>
      </c>
      <c r="AX38" s="26">
        <f t="shared" si="20"/>
        <v>0</v>
      </c>
      <c r="AY38" s="26">
        <f t="shared" si="20"/>
        <v>0</v>
      </c>
      <c r="AZ38" s="26">
        <f t="shared" si="20"/>
        <v>0</v>
      </c>
      <c r="BA38" s="26">
        <f t="shared" si="20"/>
        <v>0</v>
      </c>
      <c r="BB38" s="26">
        <f t="shared" si="20"/>
        <v>0</v>
      </c>
      <c r="BC38" s="26">
        <f t="shared" si="20"/>
        <v>0</v>
      </c>
      <c r="BD38" s="26">
        <f t="shared" si="20"/>
        <v>0</v>
      </c>
      <c r="BE38" s="26">
        <f t="shared" si="20"/>
        <v>0</v>
      </c>
      <c r="BF38" s="26">
        <f t="shared" si="20"/>
        <v>0</v>
      </c>
      <c r="BG38" s="26">
        <f t="shared" si="20"/>
        <v>0</v>
      </c>
      <c r="BH38" s="26">
        <f t="shared" si="20"/>
        <v>0</v>
      </c>
      <c r="BI38" s="26">
        <f t="shared" si="20"/>
        <v>0</v>
      </c>
      <c r="BJ38" s="26">
        <f t="shared" si="20"/>
        <v>0</v>
      </c>
      <c r="BK38" s="26">
        <f t="shared" si="20"/>
        <v>0</v>
      </c>
      <c r="BL38" s="26">
        <f t="shared" si="20"/>
        <v>0</v>
      </c>
      <c r="BM38" s="26">
        <f t="shared" si="20"/>
        <v>0</v>
      </c>
      <c r="BN38" s="26">
        <f t="shared" si="20"/>
        <v>0</v>
      </c>
      <c r="BO38" s="26">
        <f t="shared" si="20"/>
        <v>0</v>
      </c>
      <c r="BP38" s="26">
        <f t="shared" si="20"/>
        <v>0</v>
      </c>
      <c r="BQ38" s="26">
        <f t="shared" si="7"/>
        <v>2687530.5259947437</v>
      </c>
      <c r="BR38" s="26">
        <v>3462750</v>
      </c>
      <c r="BS38" s="12"/>
      <c r="BT38" s="12"/>
    </row>
    <row r="39" spans="1:72" s="13" customFormat="1" ht="14.25" customHeight="1" outlineLevel="1" x14ac:dyDescent="0.2">
      <c r="A39" s="22" t="s">
        <v>71</v>
      </c>
      <c r="B39" s="23" t="s">
        <v>72</v>
      </c>
      <c r="C39" s="22">
        <v>469000</v>
      </c>
      <c r="D39" s="22">
        <f>+$BR39*Sheet1!D39</f>
        <v>0</v>
      </c>
      <c r="E39" s="22">
        <f>+$BR39*Sheet1!E39</f>
        <v>0</v>
      </c>
      <c r="F39" s="22">
        <f>+$BR39*Sheet1!F39</f>
        <v>0</v>
      </c>
      <c r="G39" s="22">
        <f>+$BR39*Sheet1!G39</f>
        <v>0</v>
      </c>
      <c r="H39" s="22">
        <f>+$BR39*Sheet1!H39</f>
        <v>0</v>
      </c>
      <c r="I39" s="22">
        <f>+$BR39*Sheet1!I39</f>
        <v>0</v>
      </c>
      <c r="J39" s="22">
        <f>+$BR39*Sheet1!J39</f>
        <v>0</v>
      </c>
      <c r="K39" s="22">
        <f>+$BR39*Sheet1!K39</f>
        <v>0</v>
      </c>
      <c r="L39" s="22">
        <f>+$BR39*Sheet1!L39</f>
        <v>0</v>
      </c>
      <c r="M39" s="22">
        <f>+$BR39*Sheet1!M39</f>
        <v>0</v>
      </c>
      <c r="N39" s="22">
        <f>+$BR39*Sheet1!N39</f>
        <v>0</v>
      </c>
      <c r="O39" s="22">
        <f>+$BR39*Sheet1!O39</f>
        <v>0</v>
      </c>
      <c r="P39" s="22">
        <f>+$BR39*Sheet1!P39</f>
        <v>0</v>
      </c>
      <c r="Q39" s="22">
        <f>+$BR39*Sheet1!Q39</f>
        <v>0</v>
      </c>
      <c r="R39" s="22">
        <f>+$BR39*Sheet1!R39</f>
        <v>0</v>
      </c>
      <c r="S39" s="22">
        <f>+$BR39*Sheet1!S39</f>
        <v>0</v>
      </c>
      <c r="T39" s="22">
        <f>+$BR39*Sheet1!T39</f>
        <v>0</v>
      </c>
      <c r="U39" s="22">
        <f>+$BR39*Sheet1!U39</f>
        <v>0</v>
      </c>
      <c r="V39" s="22">
        <f>+$BR39*Sheet1!V39</f>
        <v>0</v>
      </c>
      <c r="W39" s="22">
        <f>+$BR39*Sheet1!W39</f>
        <v>0</v>
      </c>
      <c r="X39" s="22">
        <f>+$BR39*Sheet1!X39</f>
        <v>0</v>
      </c>
      <c r="Y39" s="22">
        <f>+$BR39*Sheet1!Y39</f>
        <v>0</v>
      </c>
      <c r="Z39" s="22">
        <f>+$BR39*Sheet1!Z39</f>
        <v>0</v>
      </c>
      <c r="AA39" s="22">
        <f>+$BR39*Sheet1!AA39</f>
        <v>0</v>
      </c>
      <c r="AB39" s="22">
        <f>+$BR39*Sheet1!AB39</f>
        <v>0</v>
      </c>
      <c r="AC39" s="22">
        <f>+$BR39*Sheet1!AC39</f>
        <v>0</v>
      </c>
      <c r="AD39" s="22">
        <f>+$BR39*Sheet1!AD39</f>
        <v>0</v>
      </c>
      <c r="AE39" s="22">
        <f>+$BR39*Sheet1!AE39</f>
        <v>0</v>
      </c>
      <c r="AF39" s="22">
        <f>+$BR39*Sheet1!AF39</f>
        <v>0</v>
      </c>
      <c r="AG39" s="22">
        <f>+$BR39*Sheet1!AG39</f>
        <v>0</v>
      </c>
      <c r="AH39" s="22">
        <f>+$BR39*Sheet1!AH39</f>
        <v>82922.067984441528</v>
      </c>
      <c r="AI39" s="22">
        <f>+$BR39*Sheet1!AI39</f>
        <v>47384.03884825229</v>
      </c>
      <c r="AJ39" s="22">
        <f>+$BR39*Sheet1!AJ39</f>
        <v>47384.03884825229</v>
      </c>
      <c r="AK39" s="22">
        <f>+$BR39*Sheet1!AK39</f>
        <v>47384.03884825229</v>
      </c>
      <c r="AL39" s="22">
        <f>+$BR39*Sheet1!AL39</f>
        <v>47384.03884825229</v>
      </c>
      <c r="AM39" s="22">
        <f>+$BR39*Sheet1!AM39</f>
        <v>47384.03884825229</v>
      </c>
      <c r="AN39" s="22">
        <f>+$BR39*Sheet1!AN39</f>
        <v>47384.03884825229</v>
      </c>
      <c r="AO39" s="22">
        <f>+$BR39*Sheet1!AO39</f>
        <v>47384.03884825229</v>
      </c>
      <c r="AP39" s="22">
        <f>+$BR39*Sheet1!AP39</f>
        <v>414610.33992220758</v>
      </c>
      <c r="AQ39" s="22">
        <f>+$BR39*Sheet1!AQ39</f>
        <v>0</v>
      </c>
      <c r="AR39" s="22">
        <f>+$BR39*Sheet1!AR39</f>
        <v>0</v>
      </c>
      <c r="AS39" s="22">
        <f>+$BR39*Sheet1!AS39</f>
        <v>0</v>
      </c>
      <c r="AT39" s="22">
        <f>+$BR39*Sheet1!AT39</f>
        <v>0</v>
      </c>
      <c r="AU39" s="22">
        <f>+$BR39*Sheet1!AU39</f>
        <v>0</v>
      </c>
      <c r="AV39" s="22">
        <f>+$BR39*Sheet1!AV39</f>
        <v>0</v>
      </c>
      <c r="AW39" s="22">
        <f>+$BR39*Sheet1!AW39</f>
        <v>0</v>
      </c>
      <c r="AX39" s="22">
        <f>+$BR39*Sheet1!AX39</f>
        <v>0</v>
      </c>
      <c r="AY39" s="22">
        <f>+$BR39*Sheet1!AY39</f>
        <v>0</v>
      </c>
      <c r="AZ39" s="22">
        <f>+$BR39*Sheet1!AZ39</f>
        <v>0</v>
      </c>
      <c r="BA39" s="22">
        <f>+$BR39*Sheet1!BA39</f>
        <v>0</v>
      </c>
      <c r="BB39" s="22">
        <f>+$BR39*Sheet1!BB39</f>
        <v>0</v>
      </c>
      <c r="BC39" s="22">
        <f>+$BR39*Sheet1!BC39</f>
        <v>0</v>
      </c>
      <c r="BD39" s="22">
        <f>+$BR39*Sheet1!BD39</f>
        <v>0</v>
      </c>
      <c r="BE39" s="22">
        <f>+$BR39*Sheet1!BE39</f>
        <v>0</v>
      </c>
      <c r="BF39" s="22">
        <f>+$BR39*Sheet1!BF39</f>
        <v>0</v>
      </c>
      <c r="BG39" s="22">
        <f>+$BR39*Sheet1!BG39</f>
        <v>0</v>
      </c>
      <c r="BH39" s="22">
        <f>+$BR39*Sheet1!BH39</f>
        <v>0</v>
      </c>
      <c r="BI39" s="22">
        <f>+$BR39*Sheet1!BI39</f>
        <v>0</v>
      </c>
      <c r="BJ39" s="22">
        <f>+$BR39*Sheet1!BJ39</f>
        <v>0</v>
      </c>
      <c r="BK39" s="22">
        <f>+$BR39*Sheet1!BK39</f>
        <v>0</v>
      </c>
      <c r="BL39" s="22">
        <f>+$BR39*Sheet1!BL39</f>
        <v>0</v>
      </c>
      <c r="BM39" s="22">
        <f>+$BR39*Sheet1!BM39</f>
        <v>0</v>
      </c>
      <c r="BN39" s="22">
        <f>+$BR39*Sheet1!BN39</f>
        <v>0</v>
      </c>
      <c r="BO39" s="22">
        <f>+$BR39*Sheet1!BO39</f>
        <v>0</v>
      </c>
      <c r="BP39" s="22">
        <f>+$BR39*Sheet1!BP39</f>
        <v>0</v>
      </c>
      <c r="BQ39" s="22">
        <f t="shared" si="7"/>
        <v>414610.33992220758</v>
      </c>
      <c r="BR39" s="56">
        <v>414610.33992220758</v>
      </c>
      <c r="BS39" s="12"/>
      <c r="BT39" s="12"/>
    </row>
    <row r="40" spans="1:72" s="13" customFormat="1" ht="14.25" customHeight="1" outlineLevel="1" x14ac:dyDescent="0.2">
      <c r="A40" s="22" t="s">
        <v>73</v>
      </c>
      <c r="B40" s="23" t="s">
        <v>74</v>
      </c>
      <c r="C40" s="22">
        <v>1122000</v>
      </c>
      <c r="D40" s="22">
        <f>+$BR40*Sheet1!D40</f>
        <v>0</v>
      </c>
      <c r="E40" s="22">
        <f>+$BR40*Sheet1!E40</f>
        <v>0</v>
      </c>
      <c r="F40" s="22">
        <f>+$BR40*Sheet1!F40</f>
        <v>0</v>
      </c>
      <c r="G40" s="22">
        <f>+$BR40*Sheet1!G40</f>
        <v>0</v>
      </c>
      <c r="H40" s="22">
        <f>+$BR40*Sheet1!H40</f>
        <v>0</v>
      </c>
      <c r="I40" s="22">
        <f>+$BR40*Sheet1!I40</f>
        <v>0</v>
      </c>
      <c r="J40" s="22">
        <f>+$BR40*Sheet1!J40</f>
        <v>0</v>
      </c>
      <c r="K40" s="22">
        <f>+$BR40*Sheet1!K40</f>
        <v>0</v>
      </c>
      <c r="L40" s="22">
        <f>+$BR40*Sheet1!L40</f>
        <v>0</v>
      </c>
      <c r="M40" s="22">
        <f>+$BR40*Sheet1!M40</f>
        <v>0</v>
      </c>
      <c r="N40" s="22">
        <f>+$BR40*Sheet1!N40</f>
        <v>0</v>
      </c>
      <c r="O40" s="22">
        <f>+$BR40*Sheet1!O40</f>
        <v>0</v>
      </c>
      <c r="P40" s="22">
        <f>+$BR40*Sheet1!P40</f>
        <v>0</v>
      </c>
      <c r="Q40" s="22">
        <f>+$BR40*Sheet1!Q40</f>
        <v>0</v>
      </c>
      <c r="R40" s="22">
        <f>+$BR40*Sheet1!R40</f>
        <v>0</v>
      </c>
      <c r="S40" s="22">
        <f>+$BR40*Sheet1!S40</f>
        <v>0</v>
      </c>
      <c r="T40" s="22">
        <f>+$BR40*Sheet1!T40</f>
        <v>0</v>
      </c>
      <c r="U40" s="22">
        <f>+$BR40*Sheet1!U40</f>
        <v>0</v>
      </c>
      <c r="V40" s="22">
        <f>+$BR40*Sheet1!V40</f>
        <v>0</v>
      </c>
      <c r="W40" s="22">
        <f>+$BR40*Sheet1!W40</f>
        <v>0</v>
      </c>
      <c r="X40" s="22">
        <f>+$BR40*Sheet1!X40</f>
        <v>0</v>
      </c>
      <c r="Y40" s="22">
        <f>+$BR40*Sheet1!Y40</f>
        <v>0</v>
      </c>
      <c r="Z40" s="22">
        <f>+$BR40*Sheet1!Z40</f>
        <v>0</v>
      </c>
      <c r="AA40" s="22">
        <f>+$BR40*Sheet1!AA40</f>
        <v>0</v>
      </c>
      <c r="AB40" s="22">
        <f>+$BR40*Sheet1!AB40</f>
        <v>0</v>
      </c>
      <c r="AC40" s="22">
        <f>+$BR40*Sheet1!AC40</f>
        <v>0</v>
      </c>
      <c r="AD40" s="22">
        <f>+$BR40*Sheet1!AD40</f>
        <v>0</v>
      </c>
      <c r="AE40" s="22">
        <f>+$BR40*Sheet1!AE40</f>
        <v>0</v>
      </c>
      <c r="AF40" s="22">
        <f>+$BR40*Sheet1!AF40</f>
        <v>0</v>
      </c>
      <c r="AG40" s="22">
        <f>+$BR40*Sheet1!AG40</f>
        <v>0</v>
      </c>
      <c r="AH40" s="22">
        <f>+$BR40*Sheet1!AH40</f>
        <v>201382.16510507223</v>
      </c>
      <c r="AI40" s="22">
        <f>+$BR40*Sheet1!AI40</f>
        <v>115075.52291718413</v>
      </c>
      <c r="AJ40" s="22">
        <f>+$BR40*Sheet1!AJ40</f>
        <v>115075.52291718413</v>
      </c>
      <c r="AK40" s="22">
        <f>+$BR40*Sheet1!AK40</f>
        <v>115075.52291718413</v>
      </c>
      <c r="AL40" s="22">
        <f>+$BR40*Sheet1!AL40</f>
        <v>115075.52291718413</v>
      </c>
      <c r="AM40" s="22">
        <f>+$BR40*Sheet1!AM40</f>
        <v>115075.52291718413</v>
      </c>
      <c r="AN40" s="22">
        <f>+$BR40*Sheet1!AN40</f>
        <v>115075.52291718413</v>
      </c>
      <c r="AO40" s="22">
        <f>+$BR40*Sheet1!AO40</f>
        <v>115075.52291718413</v>
      </c>
      <c r="AP40" s="22">
        <f>+$BR40*Sheet1!AP40</f>
        <v>1006910.8255253613</v>
      </c>
      <c r="AQ40" s="22">
        <f>+$BR40*Sheet1!AQ40</f>
        <v>0</v>
      </c>
      <c r="AR40" s="22">
        <f>+$BR40*Sheet1!AR40</f>
        <v>0</v>
      </c>
      <c r="AS40" s="22">
        <f>+$BR40*Sheet1!AS40</f>
        <v>0</v>
      </c>
      <c r="AT40" s="22">
        <f>+$BR40*Sheet1!AT40</f>
        <v>0</v>
      </c>
      <c r="AU40" s="22">
        <f>+$BR40*Sheet1!AU40</f>
        <v>0</v>
      </c>
      <c r="AV40" s="22">
        <f>+$BR40*Sheet1!AV40</f>
        <v>0</v>
      </c>
      <c r="AW40" s="22">
        <f>+$BR40*Sheet1!AW40</f>
        <v>0</v>
      </c>
      <c r="AX40" s="22">
        <f>+$BR40*Sheet1!AX40</f>
        <v>0</v>
      </c>
      <c r="AY40" s="22">
        <f>+$BR40*Sheet1!AY40</f>
        <v>0</v>
      </c>
      <c r="AZ40" s="22">
        <f>+$BR40*Sheet1!AZ40</f>
        <v>0</v>
      </c>
      <c r="BA40" s="22">
        <f>+$BR40*Sheet1!BA40</f>
        <v>0</v>
      </c>
      <c r="BB40" s="22">
        <f>+$BR40*Sheet1!BB40</f>
        <v>0</v>
      </c>
      <c r="BC40" s="22">
        <f>+$BR40*Sheet1!BC40</f>
        <v>0</v>
      </c>
      <c r="BD40" s="22">
        <f>+$BR40*Sheet1!BD40</f>
        <v>0</v>
      </c>
      <c r="BE40" s="22">
        <f>+$BR40*Sheet1!BE40</f>
        <v>0</v>
      </c>
      <c r="BF40" s="22">
        <f>+$BR40*Sheet1!BF40</f>
        <v>0</v>
      </c>
      <c r="BG40" s="22">
        <f>+$BR40*Sheet1!BG40</f>
        <v>0</v>
      </c>
      <c r="BH40" s="22">
        <f>+$BR40*Sheet1!BH40</f>
        <v>0</v>
      </c>
      <c r="BI40" s="22">
        <f>+$BR40*Sheet1!BI40</f>
        <v>0</v>
      </c>
      <c r="BJ40" s="22">
        <f>+$BR40*Sheet1!BJ40</f>
        <v>0</v>
      </c>
      <c r="BK40" s="22">
        <f>+$BR40*Sheet1!BK40</f>
        <v>0</v>
      </c>
      <c r="BL40" s="22">
        <f>+$BR40*Sheet1!BL40</f>
        <v>0</v>
      </c>
      <c r="BM40" s="22">
        <f>+$BR40*Sheet1!BM40</f>
        <v>0</v>
      </c>
      <c r="BN40" s="22">
        <f>+$BR40*Sheet1!BN40</f>
        <v>0</v>
      </c>
      <c r="BO40" s="22">
        <f>+$BR40*Sheet1!BO40</f>
        <v>0</v>
      </c>
      <c r="BP40" s="22">
        <f>+$BR40*Sheet1!BP40</f>
        <v>0</v>
      </c>
      <c r="BQ40" s="22">
        <f t="shared" si="7"/>
        <v>1006910.8255253613</v>
      </c>
      <c r="BR40" s="56">
        <v>1006910.8255253613</v>
      </c>
      <c r="BS40" s="12"/>
      <c r="BT40" s="12"/>
    </row>
    <row r="41" spans="1:72" s="13" customFormat="1" ht="14.25" customHeight="1" outlineLevel="1" x14ac:dyDescent="0.2">
      <c r="A41" s="22" t="s">
        <v>75</v>
      </c>
      <c r="B41" s="23" t="s">
        <v>76</v>
      </c>
      <c r="C41" s="22">
        <v>303750</v>
      </c>
      <c r="D41" s="22">
        <f>+$BR41*Sheet1!D41</f>
        <v>0</v>
      </c>
      <c r="E41" s="22">
        <f>+$BR41*Sheet1!E41</f>
        <v>0</v>
      </c>
      <c r="F41" s="22">
        <f>+$BR41*Sheet1!F41</f>
        <v>0</v>
      </c>
      <c r="G41" s="22">
        <f>+$BR41*Sheet1!G41</f>
        <v>0</v>
      </c>
      <c r="H41" s="22">
        <f>+$BR41*Sheet1!H41</f>
        <v>0</v>
      </c>
      <c r="I41" s="22">
        <f>+$BR41*Sheet1!I41</f>
        <v>0</v>
      </c>
      <c r="J41" s="22">
        <f>+$BR41*Sheet1!J41</f>
        <v>0</v>
      </c>
      <c r="K41" s="22">
        <f>+$BR41*Sheet1!K41</f>
        <v>0</v>
      </c>
      <c r="L41" s="22">
        <f>+$BR41*Sheet1!L41</f>
        <v>0</v>
      </c>
      <c r="M41" s="22">
        <f>+$BR41*Sheet1!M41</f>
        <v>0</v>
      </c>
      <c r="N41" s="22">
        <f>+$BR41*Sheet1!N41</f>
        <v>0</v>
      </c>
      <c r="O41" s="22">
        <f>+$BR41*Sheet1!O41</f>
        <v>0</v>
      </c>
      <c r="P41" s="22">
        <f>+$BR41*Sheet1!P41</f>
        <v>0</v>
      </c>
      <c r="Q41" s="22">
        <f>+$BR41*Sheet1!Q41</f>
        <v>0</v>
      </c>
      <c r="R41" s="22">
        <f>+$BR41*Sheet1!R41</f>
        <v>0</v>
      </c>
      <c r="S41" s="22">
        <f>+$BR41*Sheet1!S41</f>
        <v>0</v>
      </c>
      <c r="T41" s="22">
        <f>+$BR41*Sheet1!T41</f>
        <v>0</v>
      </c>
      <c r="U41" s="22">
        <f>+$BR41*Sheet1!U41</f>
        <v>0</v>
      </c>
      <c r="V41" s="22">
        <f>+$BR41*Sheet1!V41</f>
        <v>0</v>
      </c>
      <c r="W41" s="22">
        <f>+$BR41*Sheet1!W41</f>
        <v>0</v>
      </c>
      <c r="X41" s="22">
        <f>+$BR41*Sheet1!X41</f>
        <v>0</v>
      </c>
      <c r="Y41" s="22">
        <f>+$BR41*Sheet1!Y41</f>
        <v>0</v>
      </c>
      <c r="Z41" s="22">
        <f>+$BR41*Sheet1!Z41</f>
        <v>0</v>
      </c>
      <c r="AA41" s="22">
        <f>+$BR41*Sheet1!AA41</f>
        <v>0</v>
      </c>
      <c r="AB41" s="22">
        <f>+$BR41*Sheet1!AB41</f>
        <v>0</v>
      </c>
      <c r="AC41" s="22">
        <f>+$BR41*Sheet1!AC41</f>
        <v>0</v>
      </c>
      <c r="AD41" s="22">
        <f>+$BR41*Sheet1!AD41</f>
        <v>0</v>
      </c>
      <c r="AE41" s="22">
        <f>+$BR41*Sheet1!AE41</f>
        <v>0</v>
      </c>
      <c r="AF41" s="22">
        <f>+$BR41*Sheet1!AF41</f>
        <v>0</v>
      </c>
      <c r="AG41" s="22">
        <f>+$BR41*Sheet1!AG41</f>
        <v>0</v>
      </c>
      <c r="AH41" s="22">
        <f>+$BR41*Sheet1!AH41</f>
        <v>53307.043704283831</v>
      </c>
      <c r="AI41" s="22">
        <f>+$BR41*Sheet1!AI41</f>
        <v>30461.167831019335</v>
      </c>
      <c r="AJ41" s="22">
        <f>+$BR41*Sheet1!AJ41</f>
        <v>30461.167831019335</v>
      </c>
      <c r="AK41" s="22">
        <f>+$BR41*Sheet1!AK41</f>
        <v>30461.167831019335</v>
      </c>
      <c r="AL41" s="22">
        <f>+$BR41*Sheet1!AL41</f>
        <v>30461.167831019335</v>
      </c>
      <c r="AM41" s="22">
        <f>+$BR41*Sheet1!AM41</f>
        <v>30461.167831019335</v>
      </c>
      <c r="AN41" s="22">
        <f>+$BR41*Sheet1!AN41</f>
        <v>30461.167831019335</v>
      </c>
      <c r="AO41" s="22">
        <f>+$BR41*Sheet1!AO41</f>
        <v>30461.167831019335</v>
      </c>
      <c r="AP41" s="22">
        <f>+$BR41*Sheet1!AP41</f>
        <v>266535.21852141916</v>
      </c>
      <c r="AQ41" s="22">
        <f>+$BR41*Sheet1!AQ41</f>
        <v>0</v>
      </c>
      <c r="AR41" s="22">
        <f>+$BR41*Sheet1!AR41</f>
        <v>0</v>
      </c>
      <c r="AS41" s="22">
        <f>+$BR41*Sheet1!AS41</f>
        <v>0</v>
      </c>
      <c r="AT41" s="22">
        <f>+$BR41*Sheet1!AT41</f>
        <v>0</v>
      </c>
      <c r="AU41" s="22">
        <f>+$BR41*Sheet1!AU41</f>
        <v>0</v>
      </c>
      <c r="AV41" s="22">
        <f>+$BR41*Sheet1!AV41</f>
        <v>0</v>
      </c>
      <c r="AW41" s="22">
        <f>+$BR41*Sheet1!AW41</f>
        <v>0</v>
      </c>
      <c r="AX41" s="22">
        <f>+$BR41*Sheet1!AX41</f>
        <v>0</v>
      </c>
      <c r="AY41" s="22">
        <f>+$BR41*Sheet1!AY41</f>
        <v>0</v>
      </c>
      <c r="AZ41" s="22">
        <f>+$BR41*Sheet1!AZ41</f>
        <v>0</v>
      </c>
      <c r="BA41" s="22">
        <f>+$BR41*Sheet1!BA41</f>
        <v>0</v>
      </c>
      <c r="BB41" s="22">
        <f>+$BR41*Sheet1!BB41</f>
        <v>0</v>
      </c>
      <c r="BC41" s="22">
        <f>+$BR41*Sheet1!BC41</f>
        <v>0</v>
      </c>
      <c r="BD41" s="22">
        <f>+$BR41*Sheet1!BD41</f>
        <v>0</v>
      </c>
      <c r="BE41" s="22">
        <f>+$BR41*Sheet1!BE41</f>
        <v>0</v>
      </c>
      <c r="BF41" s="22">
        <f>+$BR41*Sheet1!BF41</f>
        <v>0</v>
      </c>
      <c r="BG41" s="22">
        <f>+$BR41*Sheet1!BG41</f>
        <v>0</v>
      </c>
      <c r="BH41" s="22">
        <f>+$BR41*Sheet1!BH41</f>
        <v>0</v>
      </c>
      <c r="BI41" s="22">
        <f>+$BR41*Sheet1!BI41</f>
        <v>0</v>
      </c>
      <c r="BJ41" s="22">
        <f>+$BR41*Sheet1!BJ41</f>
        <v>0</v>
      </c>
      <c r="BK41" s="22">
        <f>+$BR41*Sheet1!BK41</f>
        <v>0</v>
      </c>
      <c r="BL41" s="22">
        <f>+$BR41*Sheet1!BL41</f>
        <v>0</v>
      </c>
      <c r="BM41" s="22">
        <f>+$BR41*Sheet1!BM41</f>
        <v>0</v>
      </c>
      <c r="BN41" s="22">
        <f>+$BR41*Sheet1!BN41</f>
        <v>0</v>
      </c>
      <c r="BO41" s="22">
        <f>+$BR41*Sheet1!BO41</f>
        <v>0</v>
      </c>
      <c r="BP41" s="22">
        <f>+$BR41*Sheet1!BP41</f>
        <v>0</v>
      </c>
      <c r="BQ41" s="22">
        <f t="shared" si="7"/>
        <v>266535.21852141916</v>
      </c>
      <c r="BR41" s="56">
        <v>266535.21852141916</v>
      </c>
      <c r="BS41" s="12"/>
      <c r="BT41" s="12"/>
    </row>
    <row r="42" spans="1:72" s="13" customFormat="1" ht="14.25" customHeight="1" outlineLevel="1" x14ac:dyDescent="0.2">
      <c r="A42" s="22" t="s">
        <v>77</v>
      </c>
      <c r="B42" s="23" t="s">
        <v>78</v>
      </c>
      <c r="C42" s="22">
        <v>375000</v>
      </c>
      <c r="D42" s="22">
        <f>+$BR42*Sheet1!D42</f>
        <v>0</v>
      </c>
      <c r="E42" s="22">
        <f>+$BR42*Sheet1!E42</f>
        <v>0</v>
      </c>
      <c r="F42" s="22">
        <f>+$BR42*Sheet1!F42</f>
        <v>0</v>
      </c>
      <c r="G42" s="22">
        <f>+$BR42*Sheet1!G42</f>
        <v>0</v>
      </c>
      <c r="H42" s="22">
        <f>+$BR42*Sheet1!H42</f>
        <v>0</v>
      </c>
      <c r="I42" s="22">
        <f>+$BR42*Sheet1!I42</f>
        <v>0</v>
      </c>
      <c r="J42" s="22">
        <f>+$BR42*Sheet1!J42</f>
        <v>0</v>
      </c>
      <c r="K42" s="22">
        <f>+$BR42*Sheet1!K42</f>
        <v>0</v>
      </c>
      <c r="L42" s="22">
        <f>+$BR42*Sheet1!L42</f>
        <v>0</v>
      </c>
      <c r="M42" s="22">
        <f>+$BR42*Sheet1!M42</f>
        <v>0</v>
      </c>
      <c r="N42" s="22">
        <f>+$BR42*Sheet1!N42</f>
        <v>0</v>
      </c>
      <c r="O42" s="22">
        <f>+$BR42*Sheet1!O42</f>
        <v>0</v>
      </c>
      <c r="P42" s="22">
        <f>+$BR42*Sheet1!P42</f>
        <v>0</v>
      </c>
      <c r="Q42" s="22">
        <f>+$BR42*Sheet1!Q42</f>
        <v>0</v>
      </c>
      <c r="R42" s="22">
        <f>+$BR42*Sheet1!R42</f>
        <v>0</v>
      </c>
      <c r="S42" s="22">
        <f>+$BR42*Sheet1!S42</f>
        <v>0</v>
      </c>
      <c r="T42" s="22">
        <f>+$BR42*Sheet1!T42</f>
        <v>0</v>
      </c>
      <c r="U42" s="22">
        <f>+$BR42*Sheet1!U42</f>
        <v>0</v>
      </c>
      <c r="V42" s="22">
        <f>+$BR42*Sheet1!V42</f>
        <v>0</v>
      </c>
      <c r="W42" s="22">
        <f>+$BR42*Sheet1!W42</f>
        <v>0</v>
      </c>
      <c r="X42" s="22">
        <f>+$BR42*Sheet1!X42</f>
        <v>0</v>
      </c>
      <c r="Y42" s="22">
        <f>+$BR42*Sheet1!Y42</f>
        <v>0</v>
      </c>
      <c r="Z42" s="22">
        <f>+$BR42*Sheet1!Z42</f>
        <v>0</v>
      </c>
      <c r="AA42" s="22">
        <f>+$BR42*Sheet1!AA42</f>
        <v>0</v>
      </c>
      <c r="AB42" s="22">
        <f>+$BR42*Sheet1!AB42</f>
        <v>0</v>
      </c>
      <c r="AC42" s="22">
        <f>+$BR42*Sheet1!AC42</f>
        <v>0</v>
      </c>
      <c r="AD42" s="22">
        <f>+$BR42*Sheet1!AD42</f>
        <v>0</v>
      </c>
      <c r="AE42" s="22">
        <f>+$BR42*Sheet1!AE42</f>
        <v>0</v>
      </c>
      <c r="AF42" s="22">
        <f>+$BR42*Sheet1!AF42</f>
        <v>0</v>
      </c>
      <c r="AG42" s="22">
        <f>+$BR42*Sheet1!AG42</f>
        <v>0</v>
      </c>
      <c r="AH42" s="22">
        <f>+$BR42*Sheet1!AH42</f>
        <v>0</v>
      </c>
      <c r="AI42" s="22">
        <f>+$BR42*Sheet1!AI42</f>
        <v>0</v>
      </c>
      <c r="AJ42" s="22">
        <f>+$BR42*Sheet1!AJ42</f>
        <v>0</v>
      </c>
      <c r="AK42" s="22">
        <f>+$BR42*Sheet1!AK42</f>
        <v>0</v>
      </c>
      <c r="AL42" s="22">
        <f>+$BR42*Sheet1!AL42</f>
        <v>0</v>
      </c>
      <c r="AM42" s="22">
        <f>+$BR42*Sheet1!AM42</f>
        <v>0</v>
      </c>
      <c r="AN42" s="22">
        <f>+$BR42*Sheet1!AN42</f>
        <v>0</v>
      </c>
      <c r="AO42" s="22">
        <f>+$BR42*Sheet1!AO42</f>
        <v>0</v>
      </c>
      <c r="AP42" s="22">
        <f>+$BR42*Sheet1!AP42</f>
        <v>0</v>
      </c>
      <c r="AQ42" s="22">
        <f>+$BR42*Sheet1!AQ42</f>
        <v>0</v>
      </c>
      <c r="AR42" s="22">
        <f>+$BR42*Sheet1!AR42</f>
        <v>0</v>
      </c>
      <c r="AS42" s="22">
        <f>+$BR42*Sheet1!AS42</f>
        <v>0</v>
      </c>
      <c r="AT42" s="22">
        <f>+$BR42*Sheet1!AT42</f>
        <v>0</v>
      </c>
      <c r="AU42" s="22">
        <f>+$BR42*Sheet1!AU42</f>
        <v>0</v>
      </c>
      <c r="AV42" s="22">
        <f>+$BR42*Sheet1!AV42</f>
        <v>0</v>
      </c>
      <c r="AW42" s="22">
        <f>+$BR42*Sheet1!AW42</f>
        <v>0</v>
      </c>
      <c r="AX42" s="22">
        <f>+$BR42*Sheet1!AX42</f>
        <v>0</v>
      </c>
      <c r="AY42" s="22">
        <f>+$BR42*Sheet1!AY42</f>
        <v>0</v>
      </c>
      <c r="AZ42" s="22">
        <f>+$BR42*Sheet1!AZ42</f>
        <v>0</v>
      </c>
      <c r="BA42" s="22">
        <f>+$BR42*Sheet1!BA42</f>
        <v>0</v>
      </c>
      <c r="BB42" s="22">
        <f>+$BR42*Sheet1!BB42</f>
        <v>0</v>
      </c>
      <c r="BC42" s="22">
        <f>+$BR42*Sheet1!BC42</f>
        <v>0</v>
      </c>
      <c r="BD42" s="22">
        <f>+$BR42*Sheet1!BD42</f>
        <v>0</v>
      </c>
      <c r="BE42" s="22">
        <f>+$BR42*Sheet1!BE42</f>
        <v>0</v>
      </c>
      <c r="BF42" s="22">
        <f>+$BR42*Sheet1!BF42</f>
        <v>0</v>
      </c>
      <c r="BG42" s="22">
        <f>+$BR42*Sheet1!BG42</f>
        <v>0</v>
      </c>
      <c r="BH42" s="22">
        <f>+$BR42*Sheet1!BH42</f>
        <v>0</v>
      </c>
      <c r="BI42" s="22">
        <f>+$BR42*Sheet1!BI42</f>
        <v>0</v>
      </c>
      <c r="BJ42" s="22">
        <f>+$BR42*Sheet1!BJ42</f>
        <v>0</v>
      </c>
      <c r="BK42" s="22">
        <f>+$BR42*Sheet1!BK42</f>
        <v>0</v>
      </c>
      <c r="BL42" s="22">
        <f>+$BR42*Sheet1!BL42</f>
        <v>0</v>
      </c>
      <c r="BM42" s="22">
        <f>+$BR42*Sheet1!BM42</f>
        <v>0</v>
      </c>
      <c r="BN42" s="22">
        <f>+$BR42*Sheet1!BN42</f>
        <v>0</v>
      </c>
      <c r="BO42" s="22">
        <f>+$BR42*Sheet1!BO42</f>
        <v>0</v>
      </c>
      <c r="BP42" s="22">
        <f>+$BR42*Sheet1!BP42</f>
        <v>0</v>
      </c>
      <c r="BQ42" s="22">
        <f t="shared" si="7"/>
        <v>0</v>
      </c>
      <c r="BR42" s="56">
        <v>0</v>
      </c>
      <c r="BS42" s="12"/>
      <c r="BT42" s="12"/>
    </row>
    <row r="43" spans="1:72" s="13" customFormat="1" ht="14.25" customHeight="1" outlineLevel="1" x14ac:dyDescent="0.2">
      <c r="A43" s="22" t="s">
        <v>79</v>
      </c>
      <c r="B43" s="23" t="s">
        <v>80</v>
      </c>
      <c r="C43" s="22">
        <v>640000</v>
      </c>
      <c r="D43" s="22">
        <f>+$BR43*Sheet1!D43</f>
        <v>0</v>
      </c>
      <c r="E43" s="22">
        <f>+$BR43*Sheet1!E43</f>
        <v>0</v>
      </c>
      <c r="F43" s="22">
        <f>+$BR43*Sheet1!F43</f>
        <v>0</v>
      </c>
      <c r="G43" s="22">
        <f>+$BR43*Sheet1!G43</f>
        <v>0</v>
      </c>
      <c r="H43" s="22">
        <f>+$BR43*Sheet1!H43</f>
        <v>0</v>
      </c>
      <c r="I43" s="22">
        <f>+$BR43*Sheet1!I43</f>
        <v>0</v>
      </c>
      <c r="J43" s="22">
        <f>+$BR43*Sheet1!J43</f>
        <v>0</v>
      </c>
      <c r="K43" s="22">
        <f>+$BR43*Sheet1!K43</f>
        <v>0</v>
      </c>
      <c r="L43" s="22">
        <f>+$BR43*Sheet1!L43</f>
        <v>0</v>
      </c>
      <c r="M43" s="22">
        <f>+$BR43*Sheet1!M43</f>
        <v>0</v>
      </c>
      <c r="N43" s="22">
        <f>+$BR43*Sheet1!N43</f>
        <v>0</v>
      </c>
      <c r="O43" s="22">
        <f>+$BR43*Sheet1!O43</f>
        <v>0</v>
      </c>
      <c r="P43" s="22">
        <f>+$BR43*Sheet1!P43</f>
        <v>0</v>
      </c>
      <c r="Q43" s="22">
        <f>+$BR43*Sheet1!Q43</f>
        <v>0</v>
      </c>
      <c r="R43" s="22">
        <f>+$BR43*Sheet1!R43</f>
        <v>0</v>
      </c>
      <c r="S43" s="22">
        <f>+$BR43*Sheet1!S43</f>
        <v>0</v>
      </c>
      <c r="T43" s="22">
        <f>+$BR43*Sheet1!T43</f>
        <v>0</v>
      </c>
      <c r="U43" s="22">
        <f>+$BR43*Sheet1!U43</f>
        <v>0</v>
      </c>
      <c r="V43" s="22">
        <f>+$BR43*Sheet1!V43</f>
        <v>0</v>
      </c>
      <c r="W43" s="22">
        <f>+$BR43*Sheet1!W43</f>
        <v>0</v>
      </c>
      <c r="X43" s="22">
        <f>+$BR43*Sheet1!X43</f>
        <v>0</v>
      </c>
      <c r="Y43" s="22">
        <f>+$BR43*Sheet1!Y43</f>
        <v>0</v>
      </c>
      <c r="Z43" s="22">
        <f>+$BR43*Sheet1!Z43</f>
        <v>0</v>
      </c>
      <c r="AA43" s="22">
        <f>+$BR43*Sheet1!AA43</f>
        <v>0</v>
      </c>
      <c r="AB43" s="22">
        <f>+$BR43*Sheet1!AB43</f>
        <v>0</v>
      </c>
      <c r="AC43" s="22">
        <f>+$BR43*Sheet1!AC43</f>
        <v>0</v>
      </c>
      <c r="AD43" s="22">
        <f>+$BR43*Sheet1!AD43</f>
        <v>0</v>
      </c>
      <c r="AE43" s="22">
        <f>+$BR43*Sheet1!AE43</f>
        <v>0</v>
      </c>
      <c r="AF43" s="22">
        <f>+$BR43*Sheet1!AF43</f>
        <v>0</v>
      </c>
      <c r="AG43" s="22">
        <f>+$BR43*Sheet1!AG43</f>
        <v>0</v>
      </c>
      <c r="AH43" s="22">
        <f>+$BR43*Sheet1!AH43</f>
        <v>100511.59755689879</v>
      </c>
      <c r="AI43" s="22">
        <f>+$BR43*Sheet1!AI43</f>
        <v>57435.198603942168</v>
      </c>
      <c r="AJ43" s="22">
        <f>+$BR43*Sheet1!AJ43</f>
        <v>57435.198603942168</v>
      </c>
      <c r="AK43" s="22">
        <f>+$BR43*Sheet1!AK43</f>
        <v>57435.198603942168</v>
      </c>
      <c r="AL43" s="22">
        <f>+$BR43*Sheet1!AL43</f>
        <v>57435.198603942168</v>
      </c>
      <c r="AM43" s="22">
        <f>+$BR43*Sheet1!AM43</f>
        <v>57435.198603942168</v>
      </c>
      <c r="AN43" s="22">
        <f>+$BR43*Sheet1!AN43</f>
        <v>57435.198603942168</v>
      </c>
      <c r="AO43" s="22">
        <f>+$BR43*Sheet1!AO43</f>
        <v>57435.198603942168</v>
      </c>
      <c r="AP43" s="22">
        <f>+$BR43*Sheet1!AP43</f>
        <v>502557.98778449406</v>
      </c>
      <c r="AQ43" s="22">
        <f>+$BR43*Sheet1!AQ43</f>
        <v>0</v>
      </c>
      <c r="AR43" s="22">
        <f>+$BR43*Sheet1!AR43</f>
        <v>0</v>
      </c>
      <c r="AS43" s="22">
        <f>+$BR43*Sheet1!AS43</f>
        <v>0</v>
      </c>
      <c r="AT43" s="22">
        <f>+$BR43*Sheet1!AT43</f>
        <v>0</v>
      </c>
      <c r="AU43" s="22">
        <f>+$BR43*Sheet1!AU43</f>
        <v>0</v>
      </c>
      <c r="AV43" s="22">
        <f>+$BR43*Sheet1!AV43</f>
        <v>0</v>
      </c>
      <c r="AW43" s="22">
        <f>+$BR43*Sheet1!AW43</f>
        <v>0</v>
      </c>
      <c r="AX43" s="22">
        <f>+$BR43*Sheet1!AX43</f>
        <v>0</v>
      </c>
      <c r="AY43" s="22">
        <f>+$BR43*Sheet1!AY43</f>
        <v>0</v>
      </c>
      <c r="AZ43" s="22">
        <f>+$BR43*Sheet1!AZ43</f>
        <v>0</v>
      </c>
      <c r="BA43" s="22">
        <f>+$BR43*Sheet1!BA43</f>
        <v>0</v>
      </c>
      <c r="BB43" s="22">
        <f>+$BR43*Sheet1!BB43</f>
        <v>0</v>
      </c>
      <c r="BC43" s="22">
        <f>+$BR43*Sheet1!BC43</f>
        <v>0</v>
      </c>
      <c r="BD43" s="22">
        <f>+$BR43*Sheet1!BD43</f>
        <v>0</v>
      </c>
      <c r="BE43" s="22">
        <f>+$BR43*Sheet1!BE43</f>
        <v>0</v>
      </c>
      <c r="BF43" s="22">
        <f>+$BR43*Sheet1!BF43</f>
        <v>0</v>
      </c>
      <c r="BG43" s="22">
        <f>+$BR43*Sheet1!BG43</f>
        <v>0</v>
      </c>
      <c r="BH43" s="22">
        <f>+$BR43*Sheet1!BH43</f>
        <v>0</v>
      </c>
      <c r="BI43" s="22">
        <f>+$BR43*Sheet1!BI43</f>
        <v>0</v>
      </c>
      <c r="BJ43" s="22">
        <f>+$BR43*Sheet1!BJ43</f>
        <v>0</v>
      </c>
      <c r="BK43" s="22">
        <f>+$BR43*Sheet1!BK43</f>
        <v>0</v>
      </c>
      <c r="BL43" s="22">
        <f>+$BR43*Sheet1!BL43</f>
        <v>0</v>
      </c>
      <c r="BM43" s="22">
        <f>+$BR43*Sheet1!BM43</f>
        <v>0</v>
      </c>
      <c r="BN43" s="22">
        <f>+$BR43*Sheet1!BN43</f>
        <v>0</v>
      </c>
      <c r="BO43" s="22">
        <f>+$BR43*Sheet1!BO43</f>
        <v>0</v>
      </c>
      <c r="BP43" s="22">
        <f>+$BR43*Sheet1!BP43</f>
        <v>0</v>
      </c>
      <c r="BQ43" s="22">
        <f t="shared" si="7"/>
        <v>502557.98778449406</v>
      </c>
      <c r="BR43" s="56">
        <v>502557.98778449406</v>
      </c>
      <c r="BS43" s="12"/>
      <c r="BT43" s="12"/>
    </row>
    <row r="44" spans="1:72" s="13" customFormat="1" ht="14.25" customHeight="1" outlineLevel="1" x14ac:dyDescent="0.2">
      <c r="A44" s="22" t="s">
        <v>81</v>
      </c>
      <c r="B44" s="23" t="s">
        <v>82</v>
      </c>
      <c r="C44" s="22">
        <v>285000</v>
      </c>
      <c r="D44" s="22">
        <f>+$BR44*Sheet1!D44</f>
        <v>0</v>
      </c>
      <c r="E44" s="22">
        <f>+$BR44*Sheet1!E44</f>
        <v>0</v>
      </c>
      <c r="F44" s="22">
        <f>+$BR44*Sheet1!F44</f>
        <v>0</v>
      </c>
      <c r="G44" s="22">
        <f>+$BR44*Sheet1!G44</f>
        <v>0</v>
      </c>
      <c r="H44" s="22">
        <f>+$BR44*Sheet1!H44</f>
        <v>0</v>
      </c>
      <c r="I44" s="22">
        <f>+$BR44*Sheet1!I44</f>
        <v>0</v>
      </c>
      <c r="J44" s="22">
        <f>+$BR44*Sheet1!J44</f>
        <v>0</v>
      </c>
      <c r="K44" s="22">
        <f>+$BR44*Sheet1!K44</f>
        <v>0</v>
      </c>
      <c r="L44" s="22">
        <f>+$BR44*Sheet1!L44</f>
        <v>0</v>
      </c>
      <c r="M44" s="22">
        <f>+$BR44*Sheet1!M44</f>
        <v>0</v>
      </c>
      <c r="N44" s="22">
        <f>+$BR44*Sheet1!N44</f>
        <v>0</v>
      </c>
      <c r="O44" s="22">
        <f>+$BR44*Sheet1!O44</f>
        <v>0</v>
      </c>
      <c r="P44" s="22">
        <f>+$BR44*Sheet1!P44</f>
        <v>0</v>
      </c>
      <c r="Q44" s="22">
        <f>+$BR44*Sheet1!Q44</f>
        <v>0</v>
      </c>
      <c r="R44" s="22">
        <f>+$BR44*Sheet1!R44</f>
        <v>0</v>
      </c>
      <c r="S44" s="22">
        <f>+$BR44*Sheet1!S44</f>
        <v>0</v>
      </c>
      <c r="T44" s="22">
        <f>+$BR44*Sheet1!T44</f>
        <v>0</v>
      </c>
      <c r="U44" s="22">
        <f>+$BR44*Sheet1!U44</f>
        <v>0</v>
      </c>
      <c r="V44" s="22">
        <f>+$BR44*Sheet1!V44</f>
        <v>0</v>
      </c>
      <c r="W44" s="22">
        <f>+$BR44*Sheet1!W44</f>
        <v>0</v>
      </c>
      <c r="X44" s="22">
        <f>+$BR44*Sheet1!X44</f>
        <v>0</v>
      </c>
      <c r="Y44" s="22">
        <f>+$BR44*Sheet1!Y44</f>
        <v>0</v>
      </c>
      <c r="Z44" s="22">
        <f>+$BR44*Sheet1!Z44</f>
        <v>0</v>
      </c>
      <c r="AA44" s="22">
        <f>+$BR44*Sheet1!AA44</f>
        <v>0</v>
      </c>
      <c r="AB44" s="22">
        <f>+$BR44*Sheet1!AB44</f>
        <v>0</v>
      </c>
      <c r="AC44" s="22">
        <f>+$BR44*Sheet1!AC44</f>
        <v>0</v>
      </c>
      <c r="AD44" s="22">
        <f>+$BR44*Sheet1!AD44</f>
        <v>0</v>
      </c>
      <c r="AE44" s="22">
        <f>+$BR44*Sheet1!AE44</f>
        <v>0</v>
      </c>
      <c r="AF44" s="22">
        <f>+$BR44*Sheet1!AF44</f>
        <v>0</v>
      </c>
      <c r="AG44" s="22">
        <f>+$BR44*Sheet1!AG44</f>
        <v>0</v>
      </c>
      <c r="AH44" s="22">
        <f>+$BR44*Sheet1!AH44</f>
        <v>51999.191999999988</v>
      </c>
      <c r="AI44" s="22">
        <f>+$BR44*Sheet1!AI44</f>
        <v>29713.823999999993</v>
      </c>
      <c r="AJ44" s="22">
        <f>+$BR44*Sheet1!AJ44</f>
        <v>29713.823999999993</v>
      </c>
      <c r="AK44" s="22">
        <f>+$BR44*Sheet1!AK44</f>
        <v>29713.823999999993</v>
      </c>
      <c r="AL44" s="22">
        <f>+$BR44*Sheet1!AL44</f>
        <v>29713.823999999993</v>
      </c>
      <c r="AM44" s="22">
        <f>+$BR44*Sheet1!AM44</f>
        <v>29713.823999999993</v>
      </c>
      <c r="AN44" s="22">
        <f>+$BR44*Sheet1!AN44</f>
        <v>29713.823999999993</v>
      </c>
      <c r="AO44" s="22">
        <f>+$BR44*Sheet1!AO44</f>
        <v>29713.823999999993</v>
      </c>
      <c r="AP44" s="22">
        <f>+$BR44*Sheet1!AP44</f>
        <v>259995.96</v>
      </c>
      <c r="AQ44" s="22">
        <f>+$BR44*Sheet1!AQ44</f>
        <v>0</v>
      </c>
      <c r="AR44" s="22">
        <f>+$BR44*Sheet1!AR44</f>
        <v>0</v>
      </c>
      <c r="AS44" s="22">
        <f>+$BR44*Sheet1!AS44</f>
        <v>0</v>
      </c>
      <c r="AT44" s="22">
        <f>+$BR44*Sheet1!AT44</f>
        <v>0</v>
      </c>
      <c r="AU44" s="22">
        <f>+$BR44*Sheet1!AU44</f>
        <v>0</v>
      </c>
      <c r="AV44" s="22">
        <f>+$BR44*Sheet1!AV44</f>
        <v>0</v>
      </c>
      <c r="AW44" s="22">
        <f>+$BR44*Sheet1!AW44</f>
        <v>0</v>
      </c>
      <c r="AX44" s="22">
        <f>+$BR44*Sheet1!AX44</f>
        <v>0</v>
      </c>
      <c r="AY44" s="22">
        <f>+$BR44*Sheet1!AY44</f>
        <v>0</v>
      </c>
      <c r="AZ44" s="22">
        <f>+$BR44*Sheet1!AZ44</f>
        <v>0</v>
      </c>
      <c r="BA44" s="22">
        <f>+$BR44*Sheet1!BA44</f>
        <v>0</v>
      </c>
      <c r="BB44" s="22">
        <f>+$BR44*Sheet1!BB44</f>
        <v>0</v>
      </c>
      <c r="BC44" s="22">
        <f>+$BR44*Sheet1!BC44</f>
        <v>0</v>
      </c>
      <c r="BD44" s="22">
        <f>+$BR44*Sheet1!BD44</f>
        <v>0</v>
      </c>
      <c r="BE44" s="22">
        <f>+$BR44*Sheet1!BE44</f>
        <v>0</v>
      </c>
      <c r="BF44" s="22">
        <f>+$BR44*Sheet1!BF44</f>
        <v>0</v>
      </c>
      <c r="BG44" s="22">
        <f>+$BR44*Sheet1!BG44</f>
        <v>0</v>
      </c>
      <c r="BH44" s="22">
        <f>+$BR44*Sheet1!BH44</f>
        <v>0</v>
      </c>
      <c r="BI44" s="22">
        <f>+$BR44*Sheet1!BI44</f>
        <v>0</v>
      </c>
      <c r="BJ44" s="22">
        <f>+$BR44*Sheet1!BJ44</f>
        <v>0</v>
      </c>
      <c r="BK44" s="22">
        <f>+$BR44*Sheet1!BK44</f>
        <v>0</v>
      </c>
      <c r="BL44" s="22">
        <f>+$BR44*Sheet1!BL44</f>
        <v>0</v>
      </c>
      <c r="BM44" s="22">
        <f>+$BR44*Sheet1!BM44</f>
        <v>0</v>
      </c>
      <c r="BN44" s="22">
        <f>+$BR44*Sheet1!BN44</f>
        <v>0</v>
      </c>
      <c r="BO44" s="22">
        <f>+$BR44*Sheet1!BO44</f>
        <v>0</v>
      </c>
      <c r="BP44" s="22">
        <f>+$BR44*Sheet1!BP44</f>
        <v>0</v>
      </c>
      <c r="BQ44" s="22">
        <f t="shared" si="7"/>
        <v>259995.96</v>
      </c>
      <c r="BR44" s="56">
        <v>259995.96</v>
      </c>
      <c r="BS44" s="12"/>
      <c r="BT44" s="12"/>
    </row>
    <row r="45" spans="1:72" s="13" customFormat="1" ht="14.25" customHeight="1" outlineLevel="1" x14ac:dyDescent="0.2">
      <c r="A45" s="22" t="s">
        <v>83</v>
      </c>
      <c r="B45" s="23" t="s">
        <v>84</v>
      </c>
      <c r="C45" s="22">
        <v>268000</v>
      </c>
      <c r="D45" s="22">
        <f>+$BR45*Sheet1!D45</f>
        <v>0</v>
      </c>
      <c r="E45" s="22">
        <f>+$BR45*Sheet1!E45</f>
        <v>0</v>
      </c>
      <c r="F45" s="22">
        <f>+$BR45*Sheet1!F45</f>
        <v>0</v>
      </c>
      <c r="G45" s="22">
        <f>+$BR45*Sheet1!G45</f>
        <v>0</v>
      </c>
      <c r="H45" s="22">
        <f>+$BR45*Sheet1!H45</f>
        <v>0</v>
      </c>
      <c r="I45" s="22">
        <f>+$BR45*Sheet1!I45</f>
        <v>0</v>
      </c>
      <c r="J45" s="22">
        <f>+$BR45*Sheet1!J45</f>
        <v>0</v>
      </c>
      <c r="K45" s="22">
        <f>+$BR45*Sheet1!K45</f>
        <v>0</v>
      </c>
      <c r="L45" s="22">
        <f>+$BR45*Sheet1!L45</f>
        <v>0</v>
      </c>
      <c r="M45" s="22">
        <f>+$BR45*Sheet1!M45</f>
        <v>0</v>
      </c>
      <c r="N45" s="22">
        <f>+$BR45*Sheet1!N45</f>
        <v>0</v>
      </c>
      <c r="O45" s="22">
        <f>+$BR45*Sheet1!O45</f>
        <v>0</v>
      </c>
      <c r="P45" s="22">
        <f>+$BR45*Sheet1!P45</f>
        <v>0</v>
      </c>
      <c r="Q45" s="22">
        <f>+$BR45*Sheet1!Q45</f>
        <v>0</v>
      </c>
      <c r="R45" s="22">
        <f>+$BR45*Sheet1!R45</f>
        <v>0</v>
      </c>
      <c r="S45" s="22">
        <f>+$BR45*Sheet1!S45</f>
        <v>0</v>
      </c>
      <c r="T45" s="22">
        <f>+$BR45*Sheet1!T45</f>
        <v>0</v>
      </c>
      <c r="U45" s="22">
        <f>+$BR45*Sheet1!U45</f>
        <v>0</v>
      </c>
      <c r="V45" s="22">
        <f>+$BR45*Sheet1!V45</f>
        <v>0</v>
      </c>
      <c r="W45" s="22">
        <f>+$BR45*Sheet1!W45</f>
        <v>0</v>
      </c>
      <c r="X45" s="22">
        <f>+$BR45*Sheet1!X45</f>
        <v>0</v>
      </c>
      <c r="Y45" s="22">
        <f>+$BR45*Sheet1!Y45</f>
        <v>0</v>
      </c>
      <c r="Z45" s="22">
        <f>+$BR45*Sheet1!Z45</f>
        <v>0</v>
      </c>
      <c r="AA45" s="22">
        <f>+$BR45*Sheet1!AA45</f>
        <v>0</v>
      </c>
      <c r="AB45" s="22">
        <f>+$BR45*Sheet1!AB45</f>
        <v>0</v>
      </c>
      <c r="AC45" s="22">
        <f>+$BR45*Sheet1!AC45</f>
        <v>0</v>
      </c>
      <c r="AD45" s="22">
        <f>+$BR45*Sheet1!AD45</f>
        <v>0</v>
      </c>
      <c r="AE45" s="22">
        <f>+$BR45*Sheet1!AE45</f>
        <v>0</v>
      </c>
      <c r="AF45" s="22">
        <f>+$BR45*Sheet1!AF45</f>
        <v>0</v>
      </c>
      <c r="AG45" s="22">
        <f>+$BR45*Sheet1!AG45</f>
        <v>0</v>
      </c>
      <c r="AH45" s="22">
        <f>+$BR45*Sheet1!AH45</f>
        <v>47384.038848252305</v>
      </c>
      <c r="AI45" s="22">
        <f>+$BR45*Sheet1!AI45</f>
        <v>27076.593627572747</v>
      </c>
      <c r="AJ45" s="22">
        <f>+$BR45*Sheet1!AJ45</f>
        <v>27076.593627572747</v>
      </c>
      <c r="AK45" s="22">
        <f>+$BR45*Sheet1!AK45</f>
        <v>27076.593627572747</v>
      </c>
      <c r="AL45" s="22">
        <f>+$BR45*Sheet1!AL45</f>
        <v>27076.593627572747</v>
      </c>
      <c r="AM45" s="22">
        <f>+$BR45*Sheet1!AM45</f>
        <v>27076.593627572747</v>
      </c>
      <c r="AN45" s="22">
        <f>+$BR45*Sheet1!AN45</f>
        <v>27076.593627572747</v>
      </c>
      <c r="AO45" s="22">
        <f>+$BR45*Sheet1!AO45</f>
        <v>27076.593627572747</v>
      </c>
      <c r="AP45" s="22">
        <f>+$BR45*Sheet1!AP45</f>
        <v>236920.19424126149</v>
      </c>
      <c r="AQ45" s="22">
        <f>+$BR45*Sheet1!AQ45</f>
        <v>0</v>
      </c>
      <c r="AR45" s="22">
        <f>+$BR45*Sheet1!AR45</f>
        <v>0</v>
      </c>
      <c r="AS45" s="22">
        <f>+$BR45*Sheet1!AS45</f>
        <v>0</v>
      </c>
      <c r="AT45" s="22">
        <f>+$BR45*Sheet1!AT45</f>
        <v>0</v>
      </c>
      <c r="AU45" s="22">
        <f>+$BR45*Sheet1!AU45</f>
        <v>0</v>
      </c>
      <c r="AV45" s="22">
        <f>+$BR45*Sheet1!AV45</f>
        <v>0</v>
      </c>
      <c r="AW45" s="22">
        <f>+$BR45*Sheet1!AW45</f>
        <v>0</v>
      </c>
      <c r="AX45" s="22">
        <f>+$BR45*Sheet1!AX45</f>
        <v>0</v>
      </c>
      <c r="AY45" s="22">
        <f>+$BR45*Sheet1!AY45</f>
        <v>0</v>
      </c>
      <c r="AZ45" s="22">
        <f>+$BR45*Sheet1!AZ45</f>
        <v>0</v>
      </c>
      <c r="BA45" s="22">
        <f>+$BR45*Sheet1!BA45</f>
        <v>0</v>
      </c>
      <c r="BB45" s="22">
        <f>+$BR45*Sheet1!BB45</f>
        <v>0</v>
      </c>
      <c r="BC45" s="22">
        <f>+$BR45*Sheet1!BC45</f>
        <v>0</v>
      </c>
      <c r="BD45" s="22">
        <f>+$BR45*Sheet1!BD45</f>
        <v>0</v>
      </c>
      <c r="BE45" s="22">
        <f>+$BR45*Sheet1!BE45</f>
        <v>0</v>
      </c>
      <c r="BF45" s="22">
        <f>+$BR45*Sheet1!BF45</f>
        <v>0</v>
      </c>
      <c r="BG45" s="22">
        <f>+$BR45*Sheet1!BG45</f>
        <v>0</v>
      </c>
      <c r="BH45" s="22">
        <f>+$BR45*Sheet1!BH45</f>
        <v>0</v>
      </c>
      <c r="BI45" s="22">
        <f>+$BR45*Sheet1!BI45</f>
        <v>0</v>
      </c>
      <c r="BJ45" s="22">
        <f>+$BR45*Sheet1!BJ45</f>
        <v>0</v>
      </c>
      <c r="BK45" s="22">
        <f>+$BR45*Sheet1!BK45</f>
        <v>0</v>
      </c>
      <c r="BL45" s="22">
        <f>+$BR45*Sheet1!BL45</f>
        <v>0</v>
      </c>
      <c r="BM45" s="22">
        <f>+$BR45*Sheet1!BM45</f>
        <v>0</v>
      </c>
      <c r="BN45" s="22">
        <f>+$BR45*Sheet1!BN45</f>
        <v>0</v>
      </c>
      <c r="BO45" s="22">
        <f>+$BR45*Sheet1!BO45</f>
        <v>0</v>
      </c>
      <c r="BP45" s="22">
        <f>+$BR45*Sheet1!BP45</f>
        <v>0</v>
      </c>
      <c r="BQ45" s="22">
        <f t="shared" si="7"/>
        <v>236920.19424126149</v>
      </c>
      <c r="BR45" s="56">
        <v>236920.19424126149</v>
      </c>
      <c r="BS45" s="12"/>
      <c r="BT45" s="12"/>
    </row>
    <row r="46" spans="1:72" s="13" customFormat="1" ht="11.25" outlineLevel="1" x14ac:dyDescent="0.2">
      <c r="A46" s="26" t="s">
        <v>85</v>
      </c>
      <c r="B46" s="27" t="s">
        <v>86</v>
      </c>
      <c r="C46" s="26">
        <v>5942082.397204156</v>
      </c>
      <c r="D46" s="26">
        <f>+D47</f>
        <v>0</v>
      </c>
      <c r="E46" s="26">
        <f t="shared" ref="E46:BP46" si="21">+E47</f>
        <v>0</v>
      </c>
      <c r="F46" s="26">
        <f t="shared" si="21"/>
        <v>0</v>
      </c>
      <c r="G46" s="26">
        <f t="shared" si="21"/>
        <v>0</v>
      </c>
      <c r="H46" s="26">
        <f t="shared" si="21"/>
        <v>0</v>
      </c>
      <c r="I46" s="26">
        <f t="shared" si="21"/>
        <v>0</v>
      </c>
      <c r="J46" s="26">
        <f t="shared" si="21"/>
        <v>0</v>
      </c>
      <c r="K46" s="26">
        <f t="shared" si="21"/>
        <v>0</v>
      </c>
      <c r="L46" s="26">
        <f t="shared" si="21"/>
        <v>0</v>
      </c>
      <c r="M46" s="26">
        <f t="shared" si="21"/>
        <v>0</v>
      </c>
      <c r="N46" s="26">
        <f t="shared" si="21"/>
        <v>0</v>
      </c>
      <c r="O46" s="26">
        <f t="shared" si="21"/>
        <v>0</v>
      </c>
      <c r="P46" s="26">
        <f t="shared" si="21"/>
        <v>0</v>
      </c>
      <c r="Q46" s="26">
        <f t="shared" si="21"/>
        <v>0</v>
      </c>
      <c r="R46" s="26">
        <f t="shared" si="21"/>
        <v>0</v>
      </c>
      <c r="S46" s="26">
        <f t="shared" si="21"/>
        <v>0</v>
      </c>
      <c r="T46" s="26">
        <f t="shared" si="21"/>
        <v>0</v>
      </c>
      <c r="U46" s="26">
        <f t="shared" si="21"/>
        <v>0</v>
      </c>
      <c r="V46" s="26">
        <f t="shared" si="21"/>
        <v>0</v>
      </c>
      <c r="W46" s="26">
        <f t="shared" si="21"/>
        <v>0</v>
      </c>
      <c r="X46" s="26">
        <f t="shared" si="21"/>
        <v>0</v>
      </c>
      <c r="Y46" s="26">
        <f t="shared" si="21"/>
        <v>0</v>
      </c>
      <c r="Z46" s="26">
        <f t="shared" si="21"/>
        <v>0</v>
      </c>
      <c r="AA46" s="26">
        <f t="shared" si="21"/>
        <v>0</v>
      </c>
      <c r="AB46" s="26">
        <f t="shared" si="21"/>
        <v>0</v>
      </c>
      <c r="AC46" s="26">
        <f t="shared" si="21"/>
        <v>0</v>
      </c>
      <c r="AD46" s="26">
        <f t="shared" si="21"/>
        <v>0</v>
      </c>
      <c r="AE46" s="26">
        <f t="shared" si="21"/>
        <v>0</v>
      </c>
      <c r="AF46" s="26">
        <f t="shared" si="21"/>
        <v>0</v>
      </c>
      <c r="AG46" s="26">
        <f t="shared" si="21"/>
        <v>0</v>
      </c>
      <c r="AH46" s="26">
        <f t="shared" si="21"/>
        <v>0</v>
      </c>
      <c r="AI46" s="26">
        <f t="shared" si="21"/>
        <v>0</v>
      </c>
      <c r="AJ46" s="26">
        <f t="shared" si="21"/>
        <v>0</v>
      </c>
      <c r="AK46" s="26">
        <f t="shared" si="21"/>
        <v>0</v>
      </c>
      <c r="AL46" s="26">
        <f t="shared" si="21"/>
        <v>0</v>
      </c>
      <c r="AM46" s="26">
        <f t="shared" si="21"/>
        <v>0</v>
      </c>
      <c r="AN46" s="26">
        <f t="shared" si="21"/>
        <v>0</v>
      </c>
      <c r="AO46" s="26">
        <f t="shared" si="21"/>
        <v>0</v>
      </c>
      <c r="AP46" s="26">
        <f t="shared" si="21"/>
        <v>0</v>
      </c>
      <c r="AQ46" s="26">
        <f t="shared" si="21"/>
        <v>0</v>
      </c>
      <c r="AR46" s="26">
        <f t="shared" si="21"/>
        <v>0</v>
      </c>
      <c r="AS46" s="26">
        <f t="shared" si="21"/>
        <v>0</v>
      </c>
      <c r="AT46" s="26">
        <f t="shared" si="21"/>
        <v>0</v>
      </c>
      <c r="AU46" s="26">
        <f t="shared" si="21"/>
        <v>0</v>
      </c>
      <c r="AV46" s="26">
        <f t="shared" si="21"/>
        <v>0</v>
      </c>
      <c r="AW46" s="26">
        <f t="shared" si="21"/>
        <v>0</v>
      </c>
      <c r="AX46" s="26">
        <f t="shared" si="21"/>
        <v>0</v>
      </c>
      <c r="AY46" s="26">
        <f t="shared" si="21"/>
        <v>0</v>
      </c>
      <c r="AZ46" s="26">
        <f t="shared" si="21"/>
        <v>0</v>
      </c>
      <c r="BA46" s="26">
        <f t="shared" si="21"/>
        <v>0</v>
      </c>
      <c r="BB46" s="26">
        <f t="shared" si="21"/>
        <v>0</v>
      </c>
      <c r="BC46" s="26">
        <f t="shared" si="21"/>
        <v>0</v>
      </c>
      <c r="BD46" s="26">
        <f t="shared" si="21"/>
        <v>0</v>
      </c>
      <c r="BE46" s="26">
        <f t="shared" si="21"/>
        <v>0</v>
      </c>
      <c r="BF46" s="26">
        <f t="shared" si="21"/>
        <v>0</v>
      </c>
      <c r="BG46" s="26">
        <f t="shared" si="21"/>
        <v>0</v>
      </c>
      <c r="BH46" s="26">
        <f t="shared" si="21"/>
        <v>0</v>
      </c>
      <c r="BI46" s="26">
        <f t="shared" si="21"/>
        <v>0</v>
      </c>
      <c r="BJ46" s="26">
        <f t="shared" si="21"/>
        <v>0</v>
      </c>
      <c r="BK46" s="26">
        <f t="shared" si="21"/>
        <v>0</v>
      </c>
      <c r="BL46" s="26">
        <f t="shared" si="21"/>
        <v>0</v>
      </c>
      <c r="BM46" s="26">
        <f t="shared" si="21"/>
        <v>0</v>
      </c>
      <c r="BN46" s="26">
        <f t="shared" si="21"/>
        <v>0</v>
      </c>
      <c r="BO46" s="26">
        <f t="shared" si="21"/>
        <v>0</v>
      </c>
      <c r="BP46" s="26">
        <f t="shared" si="21"/>
        <v>0</v>
      </c>
      <c r="BQ46" s="26">
        <f t="shared" si="7"/>
        <v>0</v>
      </c>
      <c r="BR46" s="26">
        <v>5942082.397204157</v>
      </c>
      <c r="BS46" s="12"/>
      <c r="BT46" s="12"/>
    </row>
    <row r="47" spans="1:72" s="13" customFormat="1" ht="14.25" customHeight="1" outlineLevel="1" x14ac:dyDescent="0.2">
      <c r="A47" s="22" t="s">
        <v>87</v>
      </c>
      <c r="B47" s="23" t="s">
        <v>14</v>
      </c>
      <c r="C47" s="22">
        <v>5942082.397204156</v>
      </c>
      <c r="D47" s="22">
        <f>+$BR47*Sheet1!D47</f>
        <v>0</v>
      </c>
      <c r="E47" s="22">
        <f>+$BR47*Sheet1!E47</f>
        <v>0</v>
      </c>
      <c r="F47" s="22">
        <f>+$BR47*Sheet1!F47</f>
        <v>0</v>
      </c>
      <c r="G47" s="22">
        <f>+$BR47*Sheet1!G47</f>
        <v>0</v>
      </c>
      <c r="H47" s="22">
        <f>+$BR47*Sheet1!H47</f>
        <v>0</v>
      </c>
      <c r="I47" s="22">
        <f>+$BR47*Sheet1!I47</f>
        <v>0</v>
      </c>
      <c r="J47" s="22">
        <f>+$BR47*Sheet1!J47</f>
        <v>0</v>
      </c>
      <c r="K47" s="22">
        <f>+$BR47*Sheet1!K47</f>
        <v>0</v>
      </c>
      <c r="L47" s="22">
        <f>+$BR47*Sheet1!L47</f>
        <v>0</v>
      </c>
      <c r="M47" s="22">
        <f>+$BR47*Sheet1!M47</f>
        <v>0</v>
      </c>
      <c r="N47" s="22">
        <f>+$BR47*Sheet1!N47</f>
        <v>0</v>
      </c>
      <c r="O47" s="22">
        <f>+$BR47*Sheet1!O47</f>
        <v>0</v>
      </c>
      <c r="P47" s="22">
        <f>+$BR47*Sheet1!P47</f>
        <v>0</v>
      </c>
      <c r="Q47" s="22">
        <f>+$BR47*Sheet1!Q47</f>
        <v>0</v>
      </c>
      <c r="R47" s="22">
        <f>+$BR47*Sheet1!R47</f>
        <v>0</v>
      </c>
      <c r="S47" s="22">
        <f>+$BR47*Sheet1!S47</f>
        <v>0</v>
      </c>
      <c r="T47" s="22">
        <f>+$BR47*Sheet1!T47</f>
        <v>0</v>
      </c>
      <c r="U47" s="22">
        <f>+$BR47*Sheet1!U47</f>
        <v>0</v>
      </c>
      <c r="V47" s="22">
        <f>+$BR47*Sheet1!V47</f>
        <v>0</v>
      </c>
      <c r="W47" s="22">
        <f>+$BR47*Sheet1!W47</f>
        <v>0</v>
      </c>
      <c r="X47" s="22">
        <f>+$BR47*Sheet1!X47</f>
        <v>0</v>
      </c>
      <c r="Y47" s="22">
        <f>+$BR47*Sheet1!Y47</f>
        <v>0</v>
      </c>
      <c r="Z47" s="22">
        <f>+$BR47*Sheet1!Z47</f>
        <v>0</v>
      </c>
      <c r="AA47" s="22">
        <f>+$BR47*Sheet1!AA47</f>
        <v>0</v>
      </c>
      <c r="AB47" s="22">
        <f>+$BR47*Sheet1!AB47</f>
        <v>0</v>
      </c>
      <c r="AC47" s="22">
        <f>+$BR47*Sheet1!AC47</f>
        <v>0</v>
      </c>
      <c r="AD47" s="22">
        <f>+$BR47*Sheet1!AD47</f>
        <v>0</v>
      </c>
      <c r="AE47" s="22">
        <f>+$BR47*Sheet1!AE47</f>
        <v>0</v>
      </c>
      <c r="AF47" s="22">
        <f>+$BR47*Sheet1!AF47</f>
        <v>0</v>
      </c>
      <c r="AG47" s="22">
        <f>+$BR47*Sheet1!AG47</f>
        <v>0</v>
      </c>
      <c r="AH47" s="22">
        <f>+$BR47*Sheet1!AH47</f>
        <v>0</v>
      </c>
      <c r="AI47" s="22">
        <f>+$BR47*Sheet1!AI47</f>
        <v>0</v>
      </c>
      <c r="AJ47" s="22">
        <f>+$BR47*Sheet1!AJ47</f>
        <v>0</v>
      </c>
      <c r="AK47" s="22">
        <f>+$BR47*Sheet1!AK47</f>
        <v>0</v>
      </c>
      <c r="AL47" s="22">
        <f>+$BR47*Sheet1!AL47</f>
        <v>0</v>
      </c>
      <c r="AM47" s="22">
        <f>+$BR47*Sheet1!AM47</f>
        <v>0</v>
      </c>
      <c r="AN47" s="22">
        <f>+$BR47*Sheet1!AN47</f>
        <v>0</v>
      </c>
      <c r="AO47" s="22">
        <f>+$BR47*Sheet1!AO47</f>
        <v>0</v>
      </c>
      <c r="AP47" s="22">
        <f>+$BR47*Sheet1!AP47</f>
        <v>0</v>
      </c>
      <c r="AQ47" s="22">
        <f>+$BR47*Sheet1!AQ47</f>
        <v>0</v>
      </c>
      <c r="AR47" s="22">
        <f>+$BR47*Sheet1!AR47</f>
        <v>0</v>
      </c>
      <c r="AS47" s="22">
        <f>+$BR47*Sheet1!AS47</f>
        <v>0</v>
      </c>
      <c r="AT47" s="22">
        <f>+$BR47*Sheet1!AT47</f>
        <v>0</v>
      </c>
      <c r="AU47" s="22">
        <f>+$BR47*Sheet1!AU47</f>
        <v>0</v>
      </c>
      <c r="AV47" s="22">
        <f>+$BR47*Sheet1!AV47</f>
        <v>0</v>
      </c>
      <c r="AW47" s="22">
        <f>+$BR47*Sheet1!AW47</f>
        <v>0</v>
      </c>
      <c r="AX47" s="22">
        <f>+$BR47*Sheet1!AX47</f>
        <v>0</v>
      </c>
      <c r="AY47" s="22">
        <f>+$BR47*Sheet1!AY47</f>
        <v>0</v>
      </c>
      <c r="AZ47" s="22">
        <f>+$BR47*Sheet1!AZ47</f>
        <v>0</v>
      </c>
      <c r="BA47" s="22">
        <f>+$BR47*Sheet1!BA47</f>
        <v>0</v>
      </c>
      <c r="BB47" s="22">
        <f>+$BR47*Sheet1!BB47</f>
        <v>0</v>
      </c>
      <c r="BC47" s="22">
        <f>+$BR47*Sheet1!BC47</f>
        <v>0</v>
      </c>
      <c r="BD47" s="22">
        <f>+$BR47*Sheet1!BD47</f>
        <v>0</v>
      </c>
      <c r="BE47" s="22">
        <f>+$BR47*Sheet1!BE47</f>
        <v>0</v>
      </c>
      <c r="BF47" s="22">
        <f>+$BR47*Sheet1!BF47</f>
        <v>0</v>
      </c>
      <c r="BG47" s="22">
        <f>+$BR47*Sheet1!BG47</f>
        <v>0</v>
      </c>
      <c r="BH47" s="22">
        <f>+$BR47*Sheet1!BH47</f>
        <v>0</v>
      </c>
      <c r="BI47" s="22">
        <f>+$BR47*Sheet1!BI47</f>
        <v>0</v>
      </c>
      <c r="BJ47" s="22">
        <f>+$BR47*Sheet1!BJ47</f>
        <v>0</v>
      </c>
      <c r="BK47" s="22">
        <f>+$BR47*Sheet1!BK47</f>
        <v>0</v>
      </c>
      <c r="BL47" s="22">
        <f>+$BR47*Sheet1!BL47</f>
        <v>0</v>
      </c>
      <c r="BM47" s="22">
        <f>+$BR47*Sheet1!BM47</f>
        <v>0</v>
      </c>
      <c r="BN47" s="22">
        <f>+$BR47*Sheet1!BN47</f>
        <v>0</v>
      </c>
      <c r="BO47" s="22">
        <f>+$BR47*Sheet1!BO47</f>
        <v>0</v>
      </c>
      <c r="BP47" s="22">
        <f>+$BR47*Sheet1!BP47</f>
        <v>0</v>
      </c>
      <c r="BQ47" s="22">
        <f t="shared" si="7"/>
        <v>0</v>
      </c>
      <c r="BR47" s="74"/>
      <c r="BS47" s="12"/>
      <c r="BT47" s="12"/>
    </row>
    <row r="48" spans="1:72" s="13" customFormat="1" ht="11.25" outlineLevel="1" x14ac:dyDescent="0.2">
      <c r="A48" s="26" t="s">
        <v>88</v>
      </c>
      <c r="B48" s="27" t="s">
        <v>89</v>
      </c>
      <c r="C48" s="26">
        <v>1500000</v>
      </c>
      <c r="D48" s="26">
        <f>+$BR48*Sheet1!D48</f>
        <v>0</v>
      </c>
      <c r="E48" s="26">
        <f>+$BR48*Sheet1!E48</f>
        <v>0</v>
      </c>
      <c r="F48" s="26">
        <f>+$BR48*Sheet1!F48</f>
        <v>0</v>
      </c>
      <c r="G48" s="26">
        <f>+$BR48*Sheet1!G48</f>
        <v>0</v>
      </c>
      <c r="H48" s="26">
        <f>+$BR48*Sheet1!H48</f>
        <v>0</v>
      </c>
      <c r="I48" s="26">
        <f>+$BR48*Sheet1!I48</f>
        <v>0</v>
      </c>
      <c r="J48" s="26">
        <f>+$BR48*Sheet1!J48</f>
        <v>0</v>
      </c>
      <c r="K48" s="26">
        <f>+$BR48*Sheet1!K48</f>
        <v>0</v>
      </c>
      <c r="L48" s="26">
        <f>+$BR48*Sheet1!L48</f>
        <v>0</v>
      </c>
      <c r="M48" s="26">
        <f>+$BR48*Sheet1!M48</f>
        <v>0</v>
      </c>
      <c r="N48" s="26">
        <f>+$BR48*Sheet1!N48</f>
        <v>0</v>
      </c>
      <c r="O48" s="26">
        <f>+$BR48*Sheet1!O48</f>
        <v>0</v>
      </c>
      <c r="P48" s="26">
        <f>+$BR48*Sheet1!P48</f>
        <v>0</v>
      </c>
      <c r="Q48" s="26">
        <f>+$BR48*Sheet1!Q48</f>
        <v>0</v>
      </c>
      <c r="R48" s="26">
        <f>+$BR48*Sheet1!R48</f>
        <v>0</v>
      </c>
      <c r="S48" s="26">
        <f>+$BR48*Sheet1!S48</f>
        <v>0</v>
      </c>
      <c r="T48" s="26">
        <f>+$BR48*Sheet1!T48</f>
        <v>0</v>
      </c>
      <c r="U48" s="26">
        <f>+$BR48*Sheet1!U48</f>
        <v>0</v>
      </c>
      <c r="V48" s="26">
        <f>+$BR48*Sheet1!V48</f>
        <v>0</v>
      </c>
      <c r="W48" s="26">
        <f>+$BR48*Sheet1!W48</f>
        <v>0</v>
      </c>
      <c r="X48" s="26">
        <f>+$BR48*Sheet1!X48</f>
        <v>0</v>
      </c>
      <c r="Y48" s="26">
        <f>+$BR48*Sheet1!Y48</f>
        <v>0</v>
      </c>
      <c r="Z48" s="26">
        <f>+$BR48*Sheet1!Z48</f>
        <v>0</v>
      </c>
      <c r="AA48" s="26">
        <f>+$BR48*Sheet1!AA48</f>
        <v>0</v>
      </c>
      <c r="AB48" s="26">
        <f>+$BR48*Sheet1!AB48</f>
        <v>0</v>
      </c>
      <c r="AC48" s="26">
        <f>+$BR48*Sheet1!AC48</f>
        <v>0</v>
      </c>
      <c r="AD48" s="26">
        <f>+$BR48*Sheet1!AD48</f>
        <v>0</v>
      </c>
      <c r="AE48" s="26">
        <f>+$BR48*Sheet1!AE48</f>
        <v>0</v>
      </c>
      <c r="AF48" s="26">
        <f>+$BR48*Sheet1!AF48</f>
        <v>0</v>
      </c>
      <c r="AG48" s="26">
        <f>+$BR48*Sheet1!AG48</f>
        <v>0</v>
      </c>
      <c r="AH48" s="26">
        <f>+$BR48*Sheet1!AH48</f>
        <v>318362.40000000008</v>
      </c>
      <c r="AI48" s="26">
        <f>+$BR48*Sheet1!AI48</f>
        <v>181921.37142857144</v>
      </c>
      <c r="AJ48" s="26">
        <f>+$BR48*Sheet1!AJ48</f>
        <v>181921.37142857144</v>
      </c>
      <c r="AK48" s="26">
        <f>+$BR48*Sheet1!AK48</f>
        <v>181921.37142857144</v>
      </c>
      <c r="AL48" s="26">
        <f>+$BR48*Sheet1!AL48</f>
        <v>181921.37142857144</v>
      </c>
      <c r="AM48" s="26">
        <f>+$BR48*Sheet1!AM48</f>
        <v>181921.37142857144</v>
      </c>
      <c r="AN48" s="26">
        <f>+$BR48*Sheet1!AN48</f>
        <v>181921.37142857144</v>
      </c>
      <c r="AO48" s="26">
        <f>+$BR48*Sheet1!AO48</f>
        <v>181921.37142857144</v>
      </c>
      <c r="AP48" s="26">
        <f>+$BR48*Sheet1!AP48</f>
        <v>1591812</v>
      </c>
      <c r="AQ48" s="26">
        <f>+$BR48*Sheet1!AQ48</f>
        <v>0</v>
      </c>
      <c r="AR48" s="26">
        <f>+$BR48*Sheet1!AR48</f>
        <v>0</v>
      </c>
      <c r="AS48" s="26">
        <f>+$BR48*Sheet1!AS48</f>
        <v>0</v>
      </c>
      <c r="AT48" s="26">
        <f>+$BR48*Sheet1!AT48</f>
        <v>0</v>
      </c>
      <c r="AU48" s="26">
        <f>+$BR48*Sheet1!AU48</f>
        <v>0</v>
      </c>
      <c r="AV48" s="26">
        <f>+$BR48*Sheet1!AV48</f>
        <v>0</v>
      </c>
      <c r="AW48" s="26">
        <f>+$BR48*Sheet1!AW48</f>
        <v>0</v>
      </c>
      <c r="AX48" s="26">
        <f>+$BR48*Sheet1!AX48</f>
        <v>0</v>
      </c>
      <c r="AY48" s="26">
        <f>+$BR48*Sheet1!AY48</f>
        <v>0</v>
      </c>
      <c r="AZ48" s="26">
        <f>+$BR48*Sheet1!AZ48</f>
        <v>0</v>
      </c>
      <c r="BA48" s="26">
        <f>+$BR48*Sheet1!BA48</f>
        <v>0</v>
      </c>
      <c r="BB48" s="26">
        <f>+$BR48*Sheet1!BB48</f>
        <v>0</v>
      </c>
      <c r="BC48" s="26">
        <f>+$BR48*Sheet1!BC48</f>
        <v>0</v>
      </c>
      <c r="BD48" s="26">
        <f>+$BR48*Sheet1!BD48</f>
        <v>0</v>
      </c>
      <c r="BE48" s="26">
        <f>+$BR48*Sheet1!BE48</f>
        <v>0</v>
      </c>
      <c r="BF48" s="26">
        <f>+$BR48*Sheet1!BF48</f>
        <v>0</v>
      </c>
      <c r="BG48" s="26">
        <f>+$BR48*Sheet1!BG48</f>
        <v>0</v>
      </c>
      <c r="BH48" s="26">
        <f>+$BR48*Sheet1!BH48</f>
        <v>0</v>
      </c>
      <c r="BI48" s="26">
        <f>+$BR48*Sheet1!BI48</f>
        <v>0</v>
      </c>
      <c r="BJ48" s="26">
        <f>+$BR48*Sheet1!BJ48</f>
        <v>0</v>
      </c>
      <c r="BK48" s="26">
        <f>+$BR48*Sheet1!BK48</f>
        <v>0</v>
      </c>
      <c r="BL48" s="26">
        <f>+$BR48*Sheet1!BL48</f>
        <v>0</v>
      </c>
      <c r="BM48" s="26">
        <f>+$BR48*Sheet1!BM48</f>
        <v>0</v>
      </c>
      <c r="BN48" s="26">
        <f>+$BR48*Sheet1!BN48</f>
        <v>0</v>
      </c>
      <c r="BO48" s="26">
        <f>+$BR48*Sheet1!BO48</f>
        <v>0</v>
      </c>
      <c r="BP48" s="26">
        <f>+$BR48*Sheet1!BP48</f>
        <v>0</v>
      </c>
      <c r="BQ48" s="26">
        <f t="shared" si="7"/>
        <v>1591812</v>
      </c>
      <c r="BR48" s="26">
        <v>1591812</v>
      </c>
      <c r="BS48" s="12"/>
      <c r="BT48" s="12"/>
    </row>
    <row r="49" spans="1:74" s="13" customFormat="1" ht="14.25" customHeight="1" outlineLevel="1" x14ac:dyDescent="0.2">
      <c r="A49" s="22" t="s">
        <v>90</v>
      </c>
      <c r="B49" s="23" t="s">
        <v>91</v>
      </c>
      <c r="C49" s="22"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f t="shared" ref="P49:P51" si="22">SUM(D49:O49)</f>
        <v>0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>
        <f t="shared" ref="AC49:AC51" si="23">SUM(Q49:AB49)</f>
        <v>0</v>
      </c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>
        <f t="shared" ref="AP49:AP51" si="24">SUM(AD49:AO49)</f>
        <v>0</v>
      </c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>
        <f t="shared" ref="BC49:BC51" si="25">SUM(AQ49:BB49)</f>
        <v>0</v>
      </c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 t="e">
        <f>+$BR49*Sheet1!BP49</f>
        <v>#DIV/0!</v>
      </c>
      <c r="BQ49" s="22" t="e">
        <f t="shared" si="7"/>
        <v>#DIV/0!</v>
      </c>
      <c r="BR49" s="56">
        <v>0</v>
      </c>
      <c r="BS49" s="12"/>
      <c r="BT49" s="12"/>
    </row>
    <row r="50" spans="1:74" s="13" customFormat="1" ht="14.25" customHeight="1" outlineLevel="1" x14ac:dyDescent="0.2">
      <c r="A50" s="22" t="s">
        <v>92</v>
      </c>
      <c r="B50" s="23" t="s">
        <v>93</v>
      </c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>
        <f t="shared" si="22"/>
        <v>0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>
        <f t="shared" si="23"/>
        <v>0</v>
      </c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>
        <f t="shared" si="24"/>
        <v>0</v>
      </c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>
        <f t="shared" si="25"/>
        <v>0</v>
      </c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 t="e">
        <f>+$BR50*Sheet1!BP50</f>
        <v>#DIV/0!</v>
      </c>
      <c r="BQ50" s="22" t="e">
        <f t="shared" si="7"/>
        <v>#DIV/0!</v>
      </c>
      <c r="BR50" s="56">
        <v>0</v>
      </c>
      <c r="BS50" s="12"/>
      <c r="BT50" s="12"/>
    </row>
    <row r="51" spans="1:74" s="13" customFormat="1" ht="13.5" customHeight="1" outlineLevel="1" x14ac:dyDescent="0.2">
      <c r="A51" s="22" t="s">
        <v>94</v>
      </c>
      <c r="B51" s="23" t="s">
        <v>95</v>
      </c>
      <c r="C51" s="22">
        <v>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>
        <f t="shared" si="22"/>
        <v>0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>
        <f t="shared" si="23"/>
        <v>0</v>
      </c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>
        <f t="shared" si="24"/>
        <v>0</v>
      </c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>
        <f t="shared" si="25"/>
        <v>0</v>
      </c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 t="e">
        <f>+$BR51*Sheet1!BP51</f>
        <v>#DIV/0!</v>
      </c>
      <c r="BQ51" s="22" t="e">
        <f t="shared" si="7"/>
        <v>#DIV/0!</v>
      </c>
      <c r="BR51" s="56">
        <v>0</v>
      </c>
      <c r="BS51" s="12"/>
      <c r="BT51" s="12"/>
    </row>
    <row r="52" spans="1:74" s="13" customFormat="1" ht="14.25" customHeight="1" outlineLevel="1" x14ac:dyDescent="0.2">
      <c r="A52" s="20" t="s">
        <v>96</v>
      </c>
      <c r="B52" s="21" t="s">
        <v>97</v>
      </c>
      <c r="C52" s="20">
        <v>216750</v>
      </c>
      <c r="D52" s="20">
        <f>+D53</f>
        <v>0</v>
      </c>
      <c r="E52" s="20">
        <f t="shared" ref="E52:BP52" si="26">+E53</f>
        <v>0</v>
      </c>
      <c r="F52" s="20">
        <f t="shared" si="26"/>
        <v>0</v>
      </c>
      <c r="G52" s="20">
        <f t="shared" si="26"/>
        <v>0</v>
      </c>
      <c r="H52" s="20">
        <f t="shared" si="26"/>
        <v>0</v>
      </c>
      <c r="I52" s="20">
        <f t="shared" si="26"/>
        <v>0</v>
      </c>
      <c r="J52" s="20">
        <f t="shared" si="26"/>
        <v>17621.5809681846</v>
      </c>
      <c r="K52" s="20">
        <f t="shared" si="26"/>
        <v>17621.5809681846</v>
      </c>
      <c r="L52" s="20">
        <f t="shared" si="26"/>
        <v>17621.5809681846</v>
      </c>
      <c r="M52" s="20">
        <f t="shared" si="26"/>
        <v>17621.5809681846</v>
      </c>
      <c r="N52" s="20">
        <f t="shared" si="26"/>
        <v>17621.5809681846</v>
      </c>
      <c r="O52" s="20">
        <f t="shared" si="26"/>
        <v>17621.5809681846</v>
      </c>
      <c r="P52" s="20">
        <f t="shared" si="26"/>
        <v>105729.4858091076</v>
      </c>
      <c r="Q52" s="20">
        <f t="shared" si="26"/>
        <v>17621.5809681846</v>
      </c>
      <c r="R52" s="20">
        <f t="shared" si="26"/>
        <v>17621.5809681846</v>
      </c>
      <c r="S52" s="20">
        <f t="shared" si="26"/>
        <v>17621.5809681846</v>
      </c>
      <c r="T52" s="20">
        <f t="shared" si="26"/>
        <v>17621.5809681846</v>
      </c>
      <c r="U52" s="20">
        <f t="shared" si="26"/>
        <v>17621.5809681846</v>
      </c>
      <c r="V52" s="20">
        <f t="shared" si="26"/>
        <v>17621.5809681846</v>
      </c>
      <c r="W52" s="20">
        <f t="shared" si="26"/>
        <v>17621.5809681846</v>
      </c>
      <c r="X52" s="20">
        <f t="shared" si="26"/>
        <v>17621.5809681846</v>
      </c>
      <c r="Y52" s="20">
        <f t="shared" si="26"/>
        <v>17621.5809681846</v>
      </c>
      <c r="Z52" s="20">
        <f t="shared" si="26"/>
        <v>17621.5809681846</v>
      </c>
      <c r="AA52" s="20">
        <f t="shared" si="26"/>
        <v>17621.5809681846</v>
      </c>
      <c r="AB52" s="20">
        <f t="shared" si="26"/>
        <v>17621.5809681846</v>
      </c>
      <c r="AC52" s="20">
        <f t="shared" si="26"/>
        <v>211458.97161821523</v>
      </c>
      <c r="AD52" s="20">
        <f t="shared" si="26"/>
        <v>17621.5809681846</v>
      </c>
      <c r="AE52" s="20">
        <f t="shared" si="26"/>
        <v>17621.5809681846</v>
      </c>
      <c r="AF52" s="20">
        <f t="shared" si="26"/>
        <v>17621.5809681846</v>
      </c>
      <c r="AG52" s="20">
        <f t="shared" si="26"/>
        <v>17621.5809681846</v>
      </c>
      <c r="AH52" s="20">
        <f t="shared" si="26"/>
        <v>17621.5809681846</v>
      </c>
      <c r="AI52" s="20">
        <f t="shared" si="26"/>
        <v>17621.5809681846</v>
      </c>
      <c r="AJ52" s="20">
        <f t="shared" si="26"/>
        <v>17621.5809681846</v>
      </c>
      <c r="AK52" s="20">
        <f t="shared" si="26"/>
        <v>17621.5809681846</v>
      </c>
      <c r="AL52" s="20">
        <f t="shared" si="26"/>
        <v>17621.5809681846</v>
      </c>
      <c r="AM52" s="20">
        <f t="shared" si="26"/>
        <v>17621.5809681846</v>
      </c>
      <c r="AN52" s="20">
        <f t="shared" si="26"/>
        <v>17621.5809681846</v>
      </c>
      <c r="AO52" s="20">
        <f t="shared" si="26"/>
        <v>17621.5809681846</v>
      </c>
      <c r="AP52" s="20">
        <f t="shared" si="26"/>
        <v>211458.97161821523</v>
      </c>
      <c r="AQ52" s="20">
        <f t="shared" si="26"/>
        <v>17621.5809681846</v>
      </c>
      <c r="AR52" s="20">
        <f t="shared" si="26"/>
        <v>17621.5809681846</v>
      </c>
      <c r="AS52" s="20">
        <f t="shared" si="26"/>
        <v>17621.5809681846</v>
      </c>
      <c r="AT52" s="20">
        <f t="shared" si="26"/>
        <v>17621.5809681846</v>
      </c>
      <c r="AU52" s="20">
        <f t="shared" si="26"/>
        <v>17621.5809681846</v>
      </c>
      <c r="AV52" s="20">
        <f t="shared" si="26"/>
        <v>17621.5809681846</v>
      </c>
      <c r="AW52" s="20">
        <f t="shared" si="26"/>
        <v>17621.5809681846</v>
      </c>
      <c r="AX52" s="20">
        <f t="shared" si="26"/>
        <v>17621.5809681846</v>
      </c>
      <c r="AY52" s="20">
        <f t="shared" si="26"/>
        <v>17621.5809681846</v>
      </c>
      <c r="AZ52" s="20">
        <f t="shared" si="26"/>
        <v>17621.5809681846</v>
      </c>
      <c r="BA52" s="20">
        <f t="shared" si="26"/>
        <v>17621.5809681846</v>
      </c>
      <c r="BB52" s="20">
        <f t="shared" si="26"/>
        <v>17621.5809681846</v>
      </c>
      <c r="BC52" s="20">
        <f t="shared" si="26"/>
        <v>211458.97161821523</v>
      </c>
      <c r="BD52" s="20">
        <f t="shared" si="26"/>
        <v>17621.5809681846</v>
      </c>
      <c r="BE52" s="20">
        <f t="shared" si="26"/>
        <v>17621.5809681846</v>
      </c>
      <c r="BF52" s="20">
        <f t="shared" si="26"/>
        <v>17621.5809681846</v>
      </c>
      <c r="BG52" s="20">
        <f t="shared" si="26"/>
        <v>17621.5809681846</v>
      </c>
      <c r="BH52" s="20">
        <f t="shared" si="26"/>
        <v>17621.5809681846</v>
      </c>
      <c r="BI52" s="20">
        <f t="shared" si="26"/>
        <v>17621.5809681846</v>
      </c>
      <c r="BJ52" s="20">
        <f t="shared" si="26"/>
        <v>17621.5809681846</v>
      </c>
      <c r="BK52" s="20">
        <f t="shared" si="26"/>
        <v>17621.5809681846</v>
      </c>
      <c r="BL52" s="20">
        <f t="shared" si="26"/>
        <v>17621.5809681846</v>
      </c>
      <c r="BM52" s="20">
        <f t="shared" si="26"/>
        <v>17621.5809681846</v>
      </c>
      <c r="BN52" s="20">
        <f t="shared" si="26"/>
        <v>17621.5809681846</v>
      </c>
      <c r="BO52" s="20">
        <f t="shared" si="26"/>
        <v>17621.5809681846</v>
      </c>
      <c r="BP52" s="20">
        <f t="shared" si="26"/>
        <v>211458.97161821523</v>
      </c>
      <c r="BQ52" s="20">
        <f t="shared" si="7"/>
        <v>951565.37228196848</v>
      </c>
      <c r="BR52" s="20">
        <v>216750.00000000006</v>
      </c>
      <c r="BS52" s="12"/>
      <c r="BT52" s="12"/>
    </row>
    <row r="53" spans="1:74" s="13" customFormat="1" ht="13.5" customHeight="1" outlineLevel="1" x14ac:dyDescent="0.2">
      <c r="A53" s="22" t="s">
        <v>98</v>
      </c>
      <c r="B53" s="23" t="s">
        <v>14</v>
      </c>
      <c r="C53" s="22">
        <v>216750</v>
      </c>
      <c r="D53" s="22">
        <f>+$BR53*Sheet1!D53</f>
        <v>0</v>
      </c>
      <c r="E53" s="22">
        <f>+$BR53*Sheet1!E53</f>
        <v>0</v>
      </c>
      <c r="F53" s="22">
        <f>+$BR53*Sheet1!F53</f>
        <v>0</v>
      </c>
      <c r="G53" s="22">
        <f>+$BR53*Sheet1!G53</f>
        <v>0</v>
      </c>
      <c r="H53" s="22">
        <f>+$BR53*Sheet1!H53</f>
        <v>0</v>
      </c>
      <c r="I53" s="22">
        <f>+$BR53*Sheet1!I53</f>
        <v>0</v>
      </c>
      <c r="J53" s="22">
        <f>+$BR53*Sheet1!J53</f>
        <v>17621.5809681846</v>
      </c>
      <c r="K53" s="22">
        <f>+$BR53*Sheet1!K53</f>
        <v>17621.5809681846</v>
      </c>
      <c r="L53" s="22">
        <f>+$BR53*Sheet1!L53</f>
        <v>17621.5809681846</v>
      </c>
      <c r="M53" s="22">
        <f>+$BR53*Sheet1!M53</f>
        <v>17621.5809681846</v>
      </c>
      <c r="N53" s="22">
        <f>+$BR53*Sheet1!N53</f>
        <v>17621.5809681846</v>
      </c>
      <c r="O53" s="22">
        <f>+$BR53*Sheet1!O53</f>
        <v>17621.5809681846</v>
      </c>
      <c r="P53" s="22">
        <f>+$BR53*Sheet1!P53</f>
        <v>105729.4858091076</v>
      </c>
      <c r="Q53" s="22">
        <f>+$BR53*Sheet1!Q53</f>
        <v>17621.5809681846</v>
      </c>
      <c r="R53" s="22">
        <f>+$BR53*Sheet1!R53</f>
        <v>17621.5809681846</v>
      </c>
      <c r="S53" s="22">
        <f>+$BR53*Sheet1!S53</f>
        <v>17621.5809681846</v>
      </c>
      <c r="T53" s="22">
        <f>+$BR53*Sheet1!T53</f>
        <v>17621.5809681846</v>
      </c>
      <c r="U53" s="22">
        <f>+$BR53*Sheet1!U53</f>
        <v>17621.5809681846</v>
      </c>
      <c r="V53" s="22">
        <f>+$BR53*Sheet1!V53</f>
        <v>17621.5809681846</v>
      </c>
      <c r="W53" s="22">
        <f>+$BR53*Sheet1!W53</f>
        <v>17621.5809681846</v>
      </c>
      <c r="X53" s="22">
        <f>+$BR53*Sheet1!X53</f>
        <v>17621.5809681846</v>
      </c>
      <c r="Y53" s="22">
        <f>+$BR53*Sheet1!Y53</f>
        <v>17621.5809681846</v>
      </c>
      <c r="Z53" s="22">
        <f>+$BR53*Sheet1!Z53</f>
        <v>17621.5809681846</v>
      </c>
      <c r="AA53" s="22">
        <f>+$BR53*Sheet1!AA53</f>
        <v>17621.5809681846</v>
      </c>
      <c r="AB53" s="22">
        <f>+$BR53*Sheet1!AB53</f>
        <v>17621.5809681846</v>
      </c>
      <c r="AC53" s="22">
        <f>+$BR53*Sheet1!AC53</f>
        <v>211458.97161821523</v>
      </c>
      <c r="AD53" s="22">
        <f>+$BR53*Sheet1!AD53</f>
        <v>17621.5809681846</v>
      </c>
      <c r="AE53" s="22">
        <f>+$BR53*Sheet1!AE53</f>
        <v>17621.5809681846</v>
      </c>
      <c r="AF53" s="22">
        <f>+$BR53*Sheet1!AF53</f>
        <v>17621.5809681846</v>
      </c>
      <c r="AG53" s="22">
        <f>+$BR53*Sheet1!AG53</f>
        <v>17621.5809681846</v>
      </c>
      <c r="AH53" s="22">
        <f>+$BR53*Sheet1!AH53</f>
        <v>17621.5809681846</v>
      </c>
      <c r="AI53" s="22">
        <f>+$BR53*Sheet1!AI53</f>
        <v>17621.5809681846</v>
      </c>
      <c r="AJ53" s="22">
        <f>+$BR53*Sheet1!AJ53</f>
        <v>17621.5809681846</v>
      </c>
      <c r="AK53" s="22">
        <f>+$BR53*Sheet1!AK53</f>
        <v>17621.5809681846</v>
      </c>
      <c r="AL53" s="22">
        <f>+$BR53*Sheet1!AL53</f>
        <v>17621.5809681846</v>
      </c>
      <c r="AM53" s="22">
        <f>+$BR53*Sheet1!AM53</f>
        <v>17621.5809681846</v>
      </c>
      <c r="AN53" s="22">
        <f>+$BR53*Sheet1!AN53</f>
        <v>17621.5809681846</v>
      </c>
      <c r="AO53" s="22">
        <f>+$BR53*Sheet1!AO53</f>
        <v>17621.5809681846</v>
      </c>
      <c r="AP53" s="22">
        <f>+$BR53*Sheet1!AP53</f>
        <v>211458.97161821523</v>
      </c>
      <c r="AQ53" s="22">
        <f>+$BR53*Sheet1!AQ53</f>
        <v>17621.5809681846</v>
      </c>
      <c r="AR53" s="22">
        <f>+$BR53*Sheet1!AR53</f>
        <v>17621.5809681846</v>
      </c>
      <c r="AS53" s="22">
        <f>+$BR53*Sheet1!AS53</f>
        <v>17621.5809681846</v>
      </c>
      <c r="AT53" s="22">
        <f>+$BR53*Sheet1!AT53</f>
        <v>17621.5809681846</v>
      </c>
      <c r="AU53" s="22">
        <f>+$BR53*Sheet1!AU53</f>
        <v>17621.5809681846</v>
      </c>
      <c r="AV53" s="22">
        <f>+$BR53*Sheet1!AV53</f>
        <v>17621.5809681846</v>
      </c>
      <c r="AW53" s="22">
        <f>+$BR53*Sheet1!AW53</f>
        <v>17621.5809681846</v>
      </c>
      <c r="AX53" s="22">
        <f>+$BR53*Sheet1!AX53</f>
        <v>17621.5809681846</v>
      </c>
      <c r="AY53" s="22">
        <f>+$BR53*Sheet1!AY53</f>
        <v>17621.5809681846</v>
      </c>
      <c r="AZ53" s="22">
        <f>+$BR53*Sheet1!AZ53</f>
        <v>17621.5809681846</v>
      </c>
      <c r="BA53" s="22">
        <f>+$BR53*Sheet1!BA53</f>
        <v>17621.5809681846</v>
      </c>
      <c r="BB53" s="22">
        <f>+$BR53*Sheet1!BB53</f>
        <v>17621.5809681846</v>
      </c>
      <c r="BC53" s="22">
        <f>+$BR53*Sheet1!BC53</f>
        <v>211458.97161821523</v>
      </c>
      <c r="BD53" s="22">
        <f>+$BR53*Sheet1!BD53</f>
        <v>17621.5809681846</v>
      </c>
      <c r="BE53" s="22">
        <f>+$BR53*Sheet1!BE53</f>
        <v>17621.5809681846</v>
      </c>
      <c r="BF53" s="22">
        <f>+$BR53*Sheet1!BF53</f>
        <v>17621.5809681846</v>
      </c>
      <c r="BG53" s="22">
        <f>+$BR53*Sheet1!BG53</f>
        <v>17621.5809681846</v>
      </c>
      <c r="BH53" s="22">
        <f>+$BR53*Sheet1!BH53</f>
        <v>17621.5809681846</v>
      </c>
      <c r="BI53" s="22">
        <f>+$BR53*Sheet1!BI53</f>
        <v>17621.5809681846</v>
      </c>
      <c r="BJ53" s="22">
        <f>+$BR53*Sheet1!BJ53</f>
        <v>17621.5809681846</v>
      </c>
      <c r="BK53" s="22">
        <f>+$BR53*Sheet1!BK53</f>
        <v>17621.5809681846</v>
      </c>
      <c r="BL53" s="22">
        <f>+$BR53*Sheet1!BL53</f>
        <v>17621.5809681846</v>
      </c>
      <c r="BM53" s="22">
        <f>+$BR53*Sheet1!BM53</f>
        <v>17621.5809681846</v>
      </c>
      <c r="BN53" s="22">
        <f>+$BR53*Sheet1!BN53</f>
        <v>17621.5809681846</v>
      </c>
      <c r="BO53" s="22">
        <f>+$BR53*Sheet1!BO53</f>
        <v>17621.5809681846</v>
      </c>
      <c r="BP53" s="22">
        <f>+$BR53*Sheet1!BP53</f>
        <v>211458.97161821523</v>
      </c>
      <c r="BQ53" s="22">
        <f t="shared" si="7"/>
        <v>951565.37228196848</v>
      </c>
      <c r="BR53" s="53">
        <v>951565.37228196859</v>
      </c>
      <c r="BS53" s="12"/>
      <c r="BT53" s="12"/>
      <c r="BU53" s="53"/>
    </row>
    <row r="54" spans="1:74" s="13" customFormat="1" ht="14.25" customHeight="1" outlineLevel="1" x14ac:dyDescent="0.2">
      <c r="A54" s="18" t="s">
        <v>99</v>
      </c>
      <c r="B54" s="19" t="s">
        <v>100</v>
      </c>
      <c r="C54" s="18">
        <v>1800287.81632875</v>
      </c>
      <c r="D54" s="18">
        <f>+D55+D57</f>
        <v>0</v>
      </c>
      <c r="E54" s="18">
        <f t="shared" ref="E54:BP54" si="27">+E55+E57</f>
        <v>0</v>
      </c>
      <c r="F54" s="18">
        <f t="shared" si="27"/>
        <v>0</v>
      </c>
      <c r="G54" s="18">
        <f t="shared" si="27"/>
        <v>0</v>
      </c>
      <c r="H54" s="18">
        <f t="shared" si="27"/>
        <v>0</v>
      </c>
      <c r="I54" s="18">
        <f t="shared" si="27"/>
        <v>0</v>
      </c>
      <c r="J54" s="18">
        <f t="shared" si="27"/>
        <v>0</v>
      </c>
      <c r="K54" s="18">
        <f t="shared" si="27"/>
        <v>0</v>
      </c>
      <c r="L54" s="18">
        <f t="shared" si="27"/>
        <v>0</v>
      </c>
      <c r="M54" s="18">
        <f t="shared" si="27"/>
        <v>0</v>
      </c>
      <c r="N54" s="18">
        <f t="shared" si="27"/>
        <v>0</v>
      </c>
      <c r="O54" s="18">
        <f t="shared" si="27"/>
        <v>0</v>
      </c>
      <c r="P54" s="18">
        <f t="shared" si="27"/>
        <v>0</v>
      </c>
      <c r="Q54" s="18">
        <f t="shared" si="27"/>
        <v>0</v>
      </c>
      <c r="R54" s="18">
        <f t="shared" si="27"/>
        <v>0</v>
      </c>
      <c r="S54" s="18">
        <f t="shared" si="27"/>
        <v>0</v>
      </c>
      <c r="T54" s="18">
        <f t="shared" si="27"/>
        <v>0</v>
      </c>
      <c r="U54" s="18">
        <f t="shared" si="27"/>
        <v>0</v>
      </c>
      <c r="V54" s="18">
        <f t="shared" si="27"/>
        <v>0</v>
      </c>
      <c r="W54" s="18">
        <f t="shared" si="27"/>
        <v>0</v>
      </c>
      <c r="X54" s="18">
        <f t="shared" si="27"/>
        <v>0</v>
      </c>
      <c r="Y54" s="18">
        <f t="shared" si="27"/>
        <v>0</v>
      </c>
      <c r="Z54" s="18">
        <f t="shared" si="27"/>
        <v>0</v>
      </c>
      <c r="AA54" s="18">
        <f t="shared" si="27"/>
        <v>0</v>
      </c>
      <c r="AB54" s="18">
        <f t="shared" si="27"/>
        <v>383572.83898831921</v>
      </c>
      <c r="AC54" s="18">
        <f t="shared" si="27"/>
        <v>383572.83898831921</v>
      </c>
      <c r="AD54" s="18">
        <f t="shared" si="27"/>
        <v>118022.41199640591</v>
      </c>
      <c r="AE54" s="18">
        <f t="shared" si="27"/>
        <v>118022.41199640591</v>
      </c>
      <c r="AF54" s="18">
        <f t="shared" si="27"/>
        <v>118022.41199640591</v>
      </c>
      <c r="AG54" s="18">
        <f t="shared" si="27"/>
        <v>118022.41199640591</v>
      </c>
      <c r="AH54" s="18">
        <f t="shared" si="27"/>
        <v>118022.41199640591</v>
      </c>
      <c r="AI54" s="18">
        <f t="shared" si="27"/>
        <v>118022.41199640591</v>
      </c>
      <c r="AJ54" s="18">
        <f t="shared" si="27"/>
        <v>118022.41199640591</v>
      </c>
      <c r="AK54" s="18">
        <f t="shared" si="27"/>
        <v>118022.41199640591</v>
      </c>
      <c r="AL54" s="18">
        <f t="shared" si="27"/>
        <v>118022.41199640591</v>
      </c>
      <c r="AM54" s="18">
        <f t="shared" si="27"/>
        <v>118022.41199640591</v>
      </c>
      <c r="AN54" s="18">
        <f t="shared" si="27"/>
        <v>118022.41199640591</v>
      </c>
      <c r="AO54" s="18">
        <f t="shared" si="27"/>
        <v>118022.41199640591</v>
      </c>
      <c r="AP54" s="18">
        <f t="shared" si="27"/>
        <v>1416268.9439568706</v>
      </c>
      <c r="AQ54" s="18">
        <f t="shared" si="27"/>
        <v>118022.41199640591</v>
      </c>
      <c r="AR54" s="18">
        <f t="shared" si="27"/>
        <v>0</v>
      </c>
      <c r="AS54" s="18">
        <f t="shared" si="27"/>
        <v>0</v>
      </c>
      <c r="AT54" s="18">
        <f t="shared" si="27"/>
        <v>0</v>
      </c>
      <c r="AU54" s="18">
        <f t="shared" si="27"/>
        <v>0</v>
      </c>
      <c r="AV54" s="18">
        <f t="shared" si="27"/>
        <v>0</v>
      </c>
      <c r="AW54" s="18">
        <f t="shared" si="27"/>
        <v>0</v>
      </c>
      <c r="AX54" s="18">
        <f t="shared" si="27"/>
        <v>0</v>
      </c>
      <c r="AY54" s="18">
        <f t="shared" si="27"/>
        <v>0</v>
      </c>
      <c r="AZ54" s="18">
        <f t="shared" si="27"/>
        <v>0</v>
      </c>
      <c r="BA54" s="18">
        <f t="shared" si="27"/>
        <v>0</v>
      </c>
      <c r="BB54" s="18">
        <f t="shared" si="27"/>
        <v>0</v>
      </c>
      <c r="BC54" s="18">
        <f t="shared" si="27"/>
        <v>118022.41199640591</v>
      </c>
      <c r="BD54" s="18">
        <f t="shared" si="27"/>
        <v>0</v>
      </c>
      <c r="BE54" s="18">
        <f t="shared" si="27"/>
        <v>0</v>
      </c>
      <c r="BF54" s="18">
        <f t="shared" si="27"/>
        <v>0</v>
      </c>
      <c r="BG54" s="18">
        <f t="shared" si="27"/>
        <v>0</v>
      </c>
      <c r="BH54" s="18">
        <f t="shared" si="27"/>
        <v>0</v>
      </c>
      <c r="BI54" s="18">
        <f t="shared" si="27"/>
        <v>0</v>
      </c>
      <c r="BJ54" s="18">
        <f t="shared" si="27"/>
        <v>0</v>
      </c>
      <c r="BK54" s="18">
        <f t="shared" si="27"/>
        <v>0</v>
      </c>
      <c r="BL54" s="18">
        <f t="shared" si="27"/>
        <v>0</v>
      </c>
      <c r="BM54" s="18">
        <f t="shared" si="27"/>
        <v>0</v>
      </c>
      <c r="BN54" s="18">
        <f t="shared" si="27"/>
        <v>0</v>
      </c>
      <c r="BO54" s="18">
        <f t="shared" si="27"/>
        <v>0</v>
      </c>
      <c r="BP54" s="18">
        <f t="shared" si="27"/>
        <v>0</v>
      </c>
      <c r="BQ54" s="18">
        <f t="shared" si="7"/>
        <v>1917864.1949415957</v>
      </c>
      <c r="BR54" s="18">
        <v>1800287.8163287498</v>
      </c>
      <c r="BS54" s="12"/>
      <c r="BT54" s="12"/>
    </row>
    <row r="55" spans="1:74" s="13" customFormat="1" ht="14.25" customHeight="1" outlineLevel="1" x14ac:dyDescent="0.2">
      <c r="A55" s="20" t="s">
        <v>101</v>
      </c>
      <c r="B55" s="21" t="s">
        <v>102</v>
      </c>
      <c r="C55" s="20">
        <v>1494287.81632875</v>
      </c>
      <c r="D55" s="20">
        <f>+D56</f>
        <v>0</v>
      </c>
      <c r="E55" s="20">
        <f t="shared" ref="E55:BP55" si="28">+E56</f>
        <v>0</v>
      </c>
      <c r="F55" s="20">
        <f t="shared" si="28"/>
        <v>0</v>
      </c>
      <c r="G55" s="20">
        <f t="shared" si="28"/>
        <v>0</v>
      </c>
      <c r="H55" s="20">
        <f t="shared" si="28"/>
        <v>0</v>
      </c>
      <c r="I55" s="20">
        <f t="shared" si="28"/>
        <v>0</v>
      </c>
      <c r="J55" s="20">
        <f t="shared" si="28"/>
        <v>0</v>
      </c>
      <c r="K55" s="20">
        <f t="shared" si="28"/>
        <v>0</v>
      </c>
      <c r="L55" s="20">
        <f t="shared" si="28"/>
        <v>0</v>
      </c>
      <c r="M55" s="20">
        <f t="shared" si="28"/>
        <v>0</v>
      </c>
      <c r="N55" s="20">
        <f t="shared" si="28"/>
        <v>0</v>
      </c>
      <c r="O55" s="20">
        <f t="shared" si="28"/>
        <v>0</v>
      </c>
      <c r="P55" s="20">
        <f t="shared" si="28"/>
        <v>0</v>
      </c>
      <c r="Q55" s="20">
        <f t="shared" si="28"/>
        <v>0</v>
      </c>
      <c r="R55" s="20">
        <f t="shared" si="28"/>
        <v>0</v>
      </c>
      <c r="S55" s="20">
        <f t="shared" si="28"/>
        <v>0</v>
      </c>
      <c r="T55" s="20">
        <f t="shared" si="28"/>
        <v>0</v>
      </c>
      <c r="U55" s="20">
        <f t="shared" si="28"/>
        <v>0</v>
      </c>
      <c r="V55" s="20">
        <f t="shared" si="28"/>
        <v>0</v>
      </c>
      <c r="W55" s="20">
        <f t="shared" si="28"/>
        <v>0</v>
      </c>
      <c r="X55" s="20">
        <f t="shared" si="28"/>
        <v>0</v>
      </c>
      <c r="Y55" s="20">
        <f t="shared" si="28"/>
        <v>0</v>
      </c>
      <c r="Z55" s="20">
        <f t="shared" si="28"/>
        <v>0</v>
      </c>
      <c r="AA55" s="20">
        <f t="shared" si="28"/>
        <v>0</v>
      </c>
      <c r="AB55" s="20">
        <f t="shared" si="28"/>
        <v>383572.83898831921</v>
      </c>
      <c r="AC55" s="20">
        <f t="shared" si="28"/>
        <v>383572.83898831921</v>
      </c>
      <c r="AD55" s="20">
        <f t="shared" si="28"/>
        <v>118022.41199640591</v>
      </c>
      <c r="AE55" s="20">
        <f t="shared" si="28"/>
        <v>118022.41199640591</v>
      </c>
      <c r="AF55" s="20">
        <f t="shared" si="28"/>
        <v>118022.41199640591</v>
      </c>
      <c r="AG55" s="20">
        <f t="shared" si="28"/>
        <v>118022.41199640591</v>
      </c>
      <c r="AH55" s="20">
        <f t="shared" si="28"/>
        <v>118022.41199640591</v>
      </c>
      <c r="AI55" s="20">
        <f t="shared" si="28"/>
        <v>118022.41199640591</v>
      </c>
      <c r="AJ55" s="20">
        <f t="shared" si="28"/>
        <v>118022.41199640591</v>
      </c>
      <c r="AK55" s="20">
        <f t="shared" si="28"/>
        <v>118022.41199640591</v>
      </c>
      <c r="AL55" s="20">
        <f t="shared" si="28"/>
        <v>118022.41199640591</v>
      </c>
      <c r="AM55" s="20">
        <f t="shared" si="28"/>
        <v>118022.41199640591</v>
      </c>
      <c r="AN55" s="20">
        <f t="shared" si="28"/>
        <v>118022.41199640591</v>
      </c>
      <c r="AO55" s="20">
        <f t="shared" si="28"/>
        <v>118022.41199640591</v>
      </c>
      <c r="AP55" s="20">
        <f t="shared" si="28"/>
        <v>1416268.9439568706</v>
      </c>
      <c r="AQ55" s="20">
        <f t="shared" si="28"/>
        <v>118022.41199640591</v>
      </c>
      <c r="AR55" s="20">
        <f t="shared" si="28"/>
        <v>0</v>
      </c>
      <c r="AS55" s="20">
        <f t="shared" si="28"/>
        <v>0</v>
      </c>
      <c r="AT55" s="20">
        <f t="shared" si="28"/>
        <v>0</v>
      </c>
      <c r="AU55" s="20">
        <f t="shared" si="28"/>
        <v>0</v>
      </c>
      <c r="AV55" s="20">
        <f t="shared" si="28"/>
        <v>0</v>
      </c>
      <c r="AW55" s="20">
        <f t="shared" si="28"/>
        <v>0</v>
      </c>
      <c r="AX55" s="20">
        <f t="shared" si="28"/>
        <v>0</v>
      </c>
      <c r="AY55" s="20">
        <f t="shared" si="28"/>
        <v>0</v>
      </c>
      <c r="AZ55" s="20">
        <f t="shared" si="28"/>
        <v>0</v>
      </c>
      <c r="BA55" s="20">
        <f t="shared" si="28"/>
        <v>0</v>
      </c>
      <c r="BB55" s="20">
        <f t="shared" si="28"/>
        <v>0</v>
      </c>
      <c r="BC55" s="20">
        <f t="shared" si="28"/>
        <v>118022.41199640591</v>
      </c>
      <c r="BD55" s="20">
        <f t="shared" si="28"/>
        <v>0</v>
      </c>
      <c r="BE55" s="20">
        <f t="shared" si="28"/>
        <v>0</v>
      </c>
      <c r="BF55" s="20">
        <f t="shared" si="28"/>
        <v>0</v>
      </c>
      <c r="BG55" s="20">
        <f t="shared" si="28"/>
        <v>0</v>
      </c>
      <c r="BH55" s="20">
        <f t="shared" si="28"/>
        <v>0</v>
      </c>
      <c r="BI55" s="20">
        <f t="shared" si="28"/>
        <v>0</v>
      </c>
      <c r="BJ55" s="20">
        <f t="shared" si="28"/>
        <v>0</v>
      </c>
      <c r="BK55" s="20">
        <f t="shared" si="28"/>
        <v>0</v>
      </c>
      <c r="BL55" s="20">
        <f t="shared" si="28"/>
        <v>0</v>
      </c>
      <c r="BM55" s="20">
        <f t="shared" si="28"/>
        <v>0</v>
      </c>
      <c r="BN55" s="20">
        <f t="shared" si="28"/>
        <v>0</v>
      </c>
      <c r="BO55" s="20">
        <f t="shared" si="28"/>
        <v>0</v>
      </c>
      <c r="BP55" s="20">
        <f t="shared" si="28"/>
        <v>0</v>
      </c>
      <c r="BQ55" s="20">
        <f t="shared" si="7"/>
        <v>1917864.1949415957</v>
      </c>
      <c r="BR55" s="20">
        <v>1494287.8163287498</v>
      </c>
      <c r="BS55" s="12"/>
      <c r="BT55" s="12"/>
    </row>
    <row r="56" spans="1:74" s="13" customFormat="1" ht="14.25" customHeight="1" outlineLevel="1" x14ac:dyDescent="0.2">
      <c r="A56" s="24" t="s">
        <v>103</v>
      </c>
      <c r="B56" s="23" t="s">
        <v>14</v>
      </c>
      <c r="C56" s="24">
        <v>1494287.81632875</v>
      </c>
      <c r="D56" s="22">
        <f>+$BR56*Sheet1!D56</f>
        <v>0</v>
      </c>
      <c r="E56" s="22">
        <f>+$BR56*Sheet1!E56</f>
        <v>0</v>
      </c>
      <c r="F56" s="22">
        <f>+$BR56*Sheet1!F56</f>
        <v>0</v>
      </c>
      <c r="G56" s="22">
        <f>+$BR56*Sheet1!G56</f>
        <v>0</v>
      </c>
      <c r="H56" s="22">
        <f>+$BR56*Sheet1!H56</f>
        <v>0</v>
      </c>
      <c r="I56" s="22">
        <f>+$BR56*Sheet1!I56</f>
        <v>0</v>
      </c>
      <c r="J56" s="22">
        <f>+$BR56*Sheet1!J56</f>
        <v>0</v>
      </c>
      <c r="K56" s="22">
        <f>+$BR56*Sheet1!K56</f>
        <v>0</v>
      </c>
      <c r="L56" s="22">
        <f>+$BR56*Sheet1!L56</f>
        <v>0</v>
      </c>
      <c r="M56" s="22">
        <f>+$BR56*Sheet1!M56</f>
        <v>0</v>
      </c>
      <c r="N56" s="22">
        <f>+$BR56*Sheet1!N56</f>
        <v>0</v>
      </c>
      <c r="O56" s="22">
        <f>+$BR56*Sheet1!O56</f>
        <v>0</v>
      </c>
      <c r="P56" s="22">
        <f>+$BR56*Sheet1!P56</f>
        <v>0</v>
      </c>
      <c r="Q56" s="22">
        <f>+$BR56*Sheet1!Q56</f>
        <v>0</v>
      </c>
      <c r="R56" s="22">
        <f>+$BR56*Sheet1!R56</f>
        <v>0</v>
      </c>
      <c r="S56" s="22">
        <f>+$BR56*Sheet1!S56</f>
        <v>0</v>
      </c>
      <c r="T56" s="22">
        <f>+$BR56*Sheet1!T56</f>
        <v>0</v>
      </c>
      <c r="U56" s="22">
        <f>+$BR56*Sheet1!U56</f>
        <v>0</v>
      </c>
      <c r="V56" s="22">
        <f>+$BR56*Sheet1!V56</f>
        <v>0</v>
      </c>
      <c r="W56" s="22">
        <f>+$BR56*Sheet1!W56</f>
        <v>0</v>
      </c>
      <c r="X56" s="22">
        <f>+$BR56*Sheet1!X56</f>
        <v>0</v>
      </c>
      <c r="Y56" s="22">
        <f>+$BR56*Sheet1!Y56</f>
        <v>0</v>
      </c>
      <c r="Z56" s="22">
        <f>+$BR56*Sheet1!Z56</f>
        <v>0</v>
      </c>
      <c r="AA56" s="22">
        <f>+$BR56*Sheet1!AA56</f>
        <v>0</v>
      </c>
      <c r="AB56" s="22">
        <f>+$BR56*Sheet1!AB56</f>
        <v>383572.83898831921</v>
      </c>
      <c r="AC56" s="22">
        <f>+$BR56*Sheet1!AC56</f>
        <v>383572.83898831921</v>
      </c>
      <c r="AD56" s="22">
        <f>+$BR56*Sheet1!AD56</f>
        <v>118022.41199640591</v>
      </c>
      <c r="AE56" s="22">
        <f>+$BR56*Sheet1!AE56</f>
        <v>118022.41199640591</v>
      </c>
      <c r="AF56" s="22">
        <f>+$BR56*Sheet1!AF56</f>
        <v>118022.41199640591</v>
      </c>
      <c r="AG56" s="22">
        <f>+$BR56*Sheet1!AG56</f>
        <v>118022.41199640591</v>
      </c>
      <c r="AH56" s="22">
        <f>+$BR56*Sheet1!AH56</f>
        <v>118022.41199640591</v>
      </c>
      <c r="AI56" s="22">
        <f>+$BR56*Sheet1!AI56</f>
        <v>118022.41199640591</v>
      </c>
      <c r="AJ56" s="22">
        <f>+$BR56*Sheet1!AJ56</f>
        <v>118022.41199640591</v>
      </c>
      <c r="AK56" s="22">
        <f>+$BR56*Sheet1!AK56</f>
        <v>118022.41199640591</v>
      </c>
      <c r="AL56" s="22">
        <f>+$BR56*Sheet1!AL56</f>
        <v>118022.41199640591</v>
      </c>
      <c r="AM56" s="22">
        <f>+$BR56*Sheet1!AM56</f>
        <v>118022.41199640591</v>
      </c>
      <c r="AN56" s="22">
        <f>+$BR56*Sheet1!AN56</f>
        <v>118022.41199640591</v>
      </c>
      <c r="AO56" s="22">
        <f>+$BR56*Sheet1!AO56</f>
        <v>118022.41199640591</v>
      </c>
      <c r="AP56" s="22">
        <f>+$BR56*Sheet1!AP56</f>
        <v>1416268.9439568706</v>
      </c>
      <c r="AQ56" s="22">
        <f>+$BR56*Sheet1!AQ56</f>
        <v>118022.41199640591</v>
      </c>
      <c r="AR56" s="22">
        <f>+$BR56*Sheet1!AR56</f>
        <v>0</v>
      </c>
      <c r="AS56" s="22">
        <f>+$BR56*Sheet1!AS56</f>
        <v>0</v>
      </c>
      <c r="AT56" s="22">
        <f>+$BR56*Sheet1!AT56</f>
        <v>0</v>
      </c>
      <c r="AU56" s="22">
        <f>+$BR56*Sheet1!AU56</f>
        <v>0</v>
      </c>
      <c r="AV56" s="22">
        <f>+$BR56*Sheet1!AV56</f>
        <v>0</v>
      </c>
      <c r="AW56" s="22">
        <f>+$BR56*Sheet1!AW56</f>
        <v>0</v>
      </c>
      <c r="AX56" s="22">
        <f>+$BR56*Sheet1!AX56</f>
        <v>0</v>
      </c>
      <c r="AY56" s="22">
        <f>+$BR56*Sheet1!AY56</f>
        <v>0</v>
      </c>
      <c r="AZ56" s="22">
        <f>+$BR56*Sheet1!AZ56</f>
        <v>0</v>
      </c>
      <c r="BA56" s="22">
        <f>+$BR56*Sheet1!BA56</f>
        <v>0</v>
      </c>
      <c r="BB56" s="22">
        <f>+$BR56*Sheet1!BB56</f>
        <v>0</v>
      </c>
      <c r="BC56" s="22">
        <f>+$BR56*Sheet1!BC56</f>
        <v>118022.41199640591</v>
      </c>
      <c r="BD56" s="22">
        <f>+$BR56*Sheet1!BD56</f>
        <v>0</v>
      </c>
      <c r="BE56" s="22">
        <f>+$BR56*Sheet1!BE56</f>
        <v>0</v>
      </c>
      <c r="BF56" s="22">
        <f>+$BR56*Sheet1!BF56</f>
        <v>0</v>
      </c>
      <c r="BG56" s="22">
        <f>+$BR56*Sheet1!BG56</f>
        <v>0</v>
      </c>
      <c r="BH56" s="22">
        <f>+$BR56*Sheet1!BH56</f>
        <v>0</v>
      </c>
      <c r="BI56" s="22">
        <f>+$BR56*Sheet1!BI56</f>
        <v>0</v>
      </c>
      <c r="BJ56" s="22">
        <f>+$BR56*Sheet1!BJ56</f>
        <v>0</v>
      </c>
      <c r="BK56" s="22">
        <f>+$BR56*Sheet1!BK56</f>
        <v>0</v>
      </c>
      <c r="BL56" s="22">
        <f>+$BR56*Sheet1!BL56</f>
        <v>0</v>
      </c>
      <c r="BM56" s="22">
        <f>+$BR56*Sheet1!BM56</f>
        <v>0</v>
      </c>
      <c r="BN56" s="22">
        <f>+$BR56*Sheet1!BN56</f>
        <v>0</v>
      </c>
      <c r="BO56" s="22">
        <f>+$BR56*Sheet1!BO56</f>
        <v>0</v>
      </c>
      <c r="BP56" s="22">
        <f>+$BR56*Sheet1!BP56</f>
        <v>0</v>
      </c>
      <c r="BQ56" s="24">
        <f t="shared" si="7"/>
        <v>1917864.1949415957</v>
      </c>
      <c r="BR56" s="56">
        <v>1917864.1949415957</v>
      </c>
      <c r="BS56" s="12"/>
      <c r="BT56" s="12"/>
    </row>
    <row r="57" spans="1:74" s="13" customFormat="1" ht="14.25" customHeight="1" outlineLevel="1" x14ac:dyDescent="0.2">
      <c r="A57" s="20" t="s">
        <v>104</v>
      </c>
      <c r="B57" s="21" t="s">
        <v>105</v>
      </c>
      <c r="C57" s="20">
        <v>306000</v>
      </c>
      <c r="D57" s="20">
        <f>+D58</f>
        <v>0</v>
      </c>
      <c r="E57" s="20">
        <f t="shared" ref="E57:BP57" si="29">+E58</f>
        <v>0</v>
      </c>
      <c r="F57" s="20">
        <f t="shared" si="29"/>
        <v>0</v>
      </c>
      <c r="G57" s="20">
        <f t="shared" si="29"/>
        <v>0</v>
      </c>
      <c r="H57" s="20">
        <f t="shared" si="29"/>
        <v>0</v>
      </c>
      <c r="I57" s="20">
        <f t="shared" si="29"/>
        <v>0</v>
      </c>
      <c r="J57" s="20">
        <f t="shared" si="29"/>
        <v>0</v>
      </c>
      <c r="K57" s="20">
        <f t="shared" si="29"/>
        <v>0</v>
      </c>
      <c r="L57" s="20">
        <f t="shared" si="29"/>
        <v>0</v>
      </c>
      <c r="M57" s="20">
        <f t="shared" si="29"/>
        <v>0</v>
      </c>
      <c r="N57" s="20">
        <f t="shared" si="29"/>
        <v>0</v>
      </c>
      <c r="O57" s="20">
        <f t="shared" si="29"/>
        <v>0</v>
      </c>
      <c r="P57" s="20">
        <f t="shared" si="29"/>
        <v>0</v>
      </c>
      <c r="Q57" s="20">
        <f t="shared" si="29"/>
        <v>0</v>
      </c>
      <c r="R57" s="20">
        <f t="shared" si="29"/>
        <v>0</v>
      </c>
      <c r="S57" s="20">
        <f t="shared" si="29"/>
        <v>0</v>
      </c>
      <c r="T57" s="20">
        <f t="shared" si="29"/>
        <v>0</v>
      </c>
      <c r="U57" s="20">
        <f t="shared" si="29"/>
        <v>0</v>
      </c>
      <c r="V57" s="20">
        <f t="shared" si="29"/>
        <v>0</v>
      </c>
      <c r="W57" s="20">
        <f t="shared" si="29"/>
        <v>0</v>
      </c>
      <c r="X57" s="20">
        <f t="shared" si="29"/>
        <v>0</v>
      </c>
      <c r="Y57" s="20">
        <f t="shared" si="29"/>
        <v>0</v>
      </c>
      <c r="Z57" s="20">
        <f t="shared" si="29"/>
        <v>0</v>
      </c>
      <c r="AA57" s="20">
        <f t="shared" si="29"/>
        <v>0</v>
      </c>
      <c r="AB57" s="20">
        <f t="shared" si="29"/>
        <v>0</v>
      </c>
      <c r="AC57" s="20">
        <f t="shared" si="29"/>
        <v>0</v>
      </c>
      <c r="AD57" s="20">
        <f t="shared" si="29"/>
        <v>0</v>
      </c>
      <c r="AE57" s="20">
        <f t="shared" si="29"/>
        <v>0</v>
      </c>
      <c r="AF57" s="20">
        <f t="shared" si="29"/>
        <v>0</v>
      </c>
      <c r="AG57" s="20">
        <f t="shared" si="29"/>
        <v>0</v>
      </c>
      <c r="AH57" s="20">
        <f t="shared" si="29"/>
        <v>0</v>
      </c>
      <c r="AI57" s="20">
        <f t="shared" si="29"/>
        <v>0</v>
      </c>
      <c r="AJ57" s="20">
        <f t="shared" si="29"/>
        <v>0</v>
      </c>
      <c r="AK57" s="20">
        <f t="shared" si="29"/>
        <v>0</v>
      </c>
      <c r="AL57" s="20">
        <f t="shared" si="29"/>
        <v>0</v>
      </c>
      <c r="AM57" s="20">
        <f t="shared" si="29"/>
        <v>0</v>
      </c>
      <c r="AN57" s="20">
        <f t="shared" si="29"/>
        <v>0</v>
      </c>
      <c r="AO57" s="20">
        <f t="shared" si="29"/>
        <v>0</v>
      </c>
      <c r="AP57" s="20">
        <f t="shared" si="29"/>
        <v>0</v>
      </c>
      <c r="AQ57" s="20">
        <f t="shared" si="29"/>
        <v>0</v>
      </c>
      <c r="AR57" s="20">
        <f t="shared" si="29"/>
        <v>0</v>
      </c>
      <c r="AS57" s="20">
        <f t="shared" si="29"/>
        <v>0</v>
      </c>
      <c r="AT57" s="20">
        <f t="shared" si="29"/>
        <v>0</v>
      </c>
      <c r="AU57" s="20">
        <f t="shared" si="29"/>
        <v>0</v>
      </c>
      <c r="AV57" s="20">
        <f t="shared" si="29"/>
        <v>0</v>
      </c>
      <c r="AW57" s="20">
        <f t="shared" si="29"/>
        <v>0</v>
      </c>
      <c r="AX57" s="20">
        <f t="shared" si="29"/>
        <v>0</v>
      </c>
      <c r="AY57" s="20">
        <f t="shared" si="29"/>
        <v>0</v>
      </c>
      <c r="AZ57" s="20">
        <f t="shared" si="29"/>
        <v>0</v>
      </c>
      <c r="BA57" s="20">
        <f t="shared" si="29"/>
        <v>0</v>
      </c>
      <c r="BB57" s="20">
        <f t="shared" si="29"/>
        <v>0</v>
      </c>
      <c r="BC57" s="20">
        <f t="shared" si="29"/>
        <v>0</v>
      </c>
      <c r="BD57" s="20">
        <f t="shared" si="29"/>
        <v>0</v>
      </c>
      <c r="BE57" s="20">
        <f t="shared" si="29"/>
        <v>0</v>
      </c>
      <c r="BF57" s="20">
        <f t="shared" si="29"/>
        <v>0</v>
      </c>
      <c r="BG57" s="20">
        <f t="shared" si="29"/>
        <v>0</v>
      </c>
      <c r="BH57" s="20">
        <f t="shared" si="29"/>
        <v>0</v>
      </c>
      <c r="BI57" s="20">
        <f t="shared" si="29"/>
        <v>0</v>
      </c>
      <c r="BJ57" s="20">
        <f t="shared" si="29"/>
        <v>0</v>
      </c>
      <c r="BK57" s="20">
        <f t="shared" si="29"/>
        <v>0</v>
      </c>
      <c r="BL57" s="20">
        <f t="shared" si="29"/>
        <v>0</v>
      </c>
      <c r="BM57" s="20">
        <f t="shared" si="29"/>
        <v>0</v>
      </c>
      <c r="BN57" s="20">
        <f t="shared" si="29"/>
        <v>0</v>
      </c>
      <c r="BO57" s="20">
        <f t="shared" si="29"/>
        <v>0</v>
      </c>
      <c r="BP57" s="20">
        <f t="shared" si="29"/>
        <v>0</v>
      </c>
      <c r="BQ57" s="20">
        <f t="shared" si="7"/>
        <v>0</v>
      </c>
      <c r="BR57" s="20">
        <v>306000</v>
      </c>
      <c r="BS57" s="12"/>
      <c r="BT57" s="12"/>
    </row>
    <row r="58" spans="1:74" s="13" customFormat="1" ht="14.25" customHeight="1" outlineLevel="1" x14ac:dyDescent="0.2">
      <c r="A58" s="24" t="s">
        <v>106</v>
      </c>
      <c r="B58" s="23" t="s">
        <v>107</v>
      </c>
      <c r="C58" s="24">
        <v>306000</v>
      </c>
      <c r="D58" s="22">
        <f>+$BR58*Sheet1!D58</f>
        <v>0</v>
      </c>
      <c r="E58" s="22">
        <f>+$BR58*Sheet1!E58</f>
        <v>0</v>
      </c>
      <c r="F58" s="22">
        <f>+$BR58*Sheet1!F58</f>
        <v>0</v>
      </c>
      <c r="G58" s="22">
        <f>+$BR58*Sheet1!G58</f>
        <v>0</v>
      </c>
      <c r="H58" s="22">
        <f>+$BR58*Sheet1!H58</f>
        <v>0</v>
      </c>
      <c r="I58" s="22">
        <f>+$BR58*Sheet1!I58</f>
        <v>0</v>
      </c>
      <c r="J58" s="22">
        <f>+$BR58*Sheet1!J58</f>
        <v>0</v>
      </c>
      <c r="K58" s="22">
        <f>+$BR58*Sheet1!K58</f>
        <v>0</v>
      </c>
      <c r="L58" s="22">
        <f>+$BR58*Sheet1!L58</f>
        <v>0</v>
      </c>
      <c r="M58" s="22">
        <f>+$BR58*Sheet1!M58</f>
        <v>0</v>
      </c>
      <c r="N58" s="22">
        <f>+$BR58*Sheet1!N58</f>
        <v>0</v>
      </c>
      <c r="O58" s="22">
        <f>+$BR58*Sheet1!O58</f>
        <v>0</v>
      </c>
      <c r="P58" s="22">
        <f>+$BR58*Sheet1!P58</f>
        <v>0</v>
      </c>
      <c r="Q58" s="22">
        <f>+$BR58*Sheet1!Q58</f>
        <v>0</v>
      </c>
      <c r="R58" s="22">
        <f>+$BR58*Sheet1!R58</f>
        <v>0</v>
      </c>
      <c r="S58" s="22">
        <f>+$BR58*Sheet1!S58</f>
        <v>0</v>
      </c>
      <c r="T58" s="22">
        <f>+$BR58*Sheet1!T58</f>
        <v>0</v>
      </c>
      <c r="U58" s="22">
        <f>+$BR58*Sheet1!U58</f>
        <v>0</v>
      </c>
      <c r="V58" s="22">
        <f>+$BR58*Sheet1!V58</f>
        <v>0</v>
      </c>
      <c r="W58" s="22">
        <f>+$BR58*Sheet1!W58</f>
        <v>0</v>
      </c>
      <c r="X58" s="22">
        <f>+$BR58*Sheet1!X58</f>
        <v>0</v>
      </c>
      <c r="Y58" s="22">
        <f>+$BR58*Sheet1!Y58</f>
        <v>0</v>
      </c>
      <c r="Z58" s="22">
        <f>+$BR58*Sheet1!Z58</f>
        <v>0</v>
      </c>
      <c r="AA58" s="22">
        <f>+$BR58*Sheet1!AA58</f>
        <v>0</v>
      </c>
      <c r="AB58" s="22">
        <f>+$BR58*Sheet1!AB58</f>
        <v>0</v>
      </c>
      <c r="AC58" s="22">
        <f>+$BR58*Sheet1!AC58</f>
        <v>0</v>
      </c>
      <c r="AD58" s="22">
        <f>+$BR58*Sheet1!AD58</f>
        <v>0</v>
      </c>
      <c r="AE58" s="22">
        <f>+$BR58*Sheet1!AE58</f>
        <v>0</v>
      </c>
      <c r="AF58" s="22">
        <f>+$BR58*Sheet1!AF58</f>
        <v>0</v>
      </c>
      <c r="AG58" s="22">
        <f>+$BR58*Sheet1!AG58</f>
        <v>0</v>
      </c>
      <c r="AH58" s="22">
        <f>+$BR58*Sheet1!AH58</f>
        <v>0</v>
      </c>
      <c r="AI58" s="22">
        <f>+$BR58*Sheet1!AI58</f>
        <v>0</v>
      </c>
      <c r="AJ58" s="22">
        <f>+$BR58*Sheet1!AJ58</f>
        <v>0</v>
      </c>
      <c r="AK58" s="22">
        <f>+$BR58*Sheet1!AK58</f>
        <v>0</v>
      </c>
      <c r="AL58" s="22">
        <f>+$BR58*Sheet1!AL58</f>
        <v>0</v>
      </c>
      <c r="AM58" s="22">
        <f>+$BR58*Sheet1!AM58</f>
        <v>0</v>
      </c>
      <c r="AN58" s="22">
        <f>+$BR58*Sheet1!AN58</f>
        <v>0</v>
      </c>
      <c r="AO58" s="22">
        <f>+$BR58*Sheet1!AO58</f>
        <v>0</v>
      </c>
      <c r="AP58" s="22">
        <f>+$BR58*Sheet1!AP58</f>
        <v>0</v>
      </c>
      <c r="AQ58" s="22">
        <f>+$BR58*Sheet1!AQ58</f>
        <v>0</v>
      </c>
      <c r="AR58" s="22">
        <f>+$BR58*Sheet1!AR58</f>
        <v>0</v>
      </c>
      <c r="AS58" s="22">
        <f>+$BR58*Sheet1!AS58</f>
        <v>0</v>
      </c>
      <c r="AT58" s="22">
        <f>+$BR58*Sheet1!AT58</f>
        <v>0</v>
      </c>
      <c r="AU58" s="22">
        <f>+$BR58*Sheet1!AU58</f>
        <v>0</v>
      </c>
      <c r="AV58" s="22">
        <f>+$BR58*Sheet1!AV58</f>
        <v>0</v>
      </c>
      <c r="AW58" s="22">
        <f>+$BR58*Sheet1!AW58</f>
        <v>0</v>
      </c>
      <c r="AX58" s="22">
        <f>+$BR58*Sheet1!AX58</f>
        <v>0</v>
      </c>
      <c r="AY58" s="22">
        <f>+$BR58*Sheet1!AY58</f>
        <v>0</v>
      </c>
      <c r="AZ58" s="22">
        <f>+$BR58*Sheet1!AZ58</f>
        <v>0</v>
      </c>
      <c r="BA58" s="22">
        <f>+$BR58*Sheet1!BA58</f>
        <v>0</v>
      </c>
      <c r="BB58" s="22">
        <f>+$BR58*Sheet1!BB58</f>
        <v>0</v>
      </c>
      <c r="BC58" s="22">
        <f>+$BR58*Sheet1!BC58</f>
        <v>0</v>
      </c>
      <c r="BD58" s="22">
        <f>+$BR58*Sheet1!BD58</f>
        <v>0</v>
      </c>
      <c r="BE58" s="22">
        <f>+$BR58*Sheet1!BE58</f>
        <v>0</v>
      </c>
      <c r="BF58" s="22">
        <f>+$BR58*Sheet1!BF58</f>
        <v>0</v>
      </c>
      <c r="BG58" s="22">
        <f>+$BR58*Sheet1!BG58</f>
        <v>0</v>
      </c>
      <c r="BH58" s="22">
        <f>+$BR58*Sheet1!BH58</f>
        <v>0</v>
      </c>
      <c r="BI58" s="22">
        <f>+$BR58*Sheet1!BI58</f>
        <v>0</v>
      </c>
      <c r="BJ58" s="22">
        <f>+$BR58*Sheet1!BJ58</f>
        <v>0</v>
      </c>
      <c r="BK58" s="22">
        <f>+$BR58*Sheet1!BK58</f>
        <v>0</v>
      </c>
      <c r="BL58" s="22">
        <f>+$BR58*Sheet1!BL58</f>
        <v>0</v>
      </c>
      <c r="BM58" s="22">
        <f>+$BR58*Sheet1!BM58</f>
        <v>0</v>
      </c>
      <c r="BN58" s="22">
        <f>+$BR58*Sheet1!BN58</f>
        <v>0</v>
      </c>
      <c r="BO58" s="22">
        <f>+$BR58*Sheet1!BO58</f>
        <v>0</v>
      </c>
      <c r="BP58" s="22">
        <f>+$BR58*Sheet1!BP58</f>
        <v>0</v>
      </c>
      <c r="BQ58" s="24">
        <f t="shared" si="7"/>
        <v>0</v>
      </c>
      <c r="BR58" s="56">
        <v>0</v>
      </c>
      <c r="BS58" s="12"/>
      <c r="BT58" s="12"/>
    </row>
    <row r="59" spans="1:74" s="13" customFormat="1" ht="14.25" customHeight="1" outlineLevel="1" x14ac:dyDescent="0.2">
      <c r="A59" s="30"/>
      <c r="B59" s="31" t="s">
        <v>108</v>
      </c>
      <c r="C59" s="30">
        <v>1125000</v>
      </c>
      <c r="D59" s="30">
        <f>+$BR59*Sheet1!D59</f>
        <v>0</v>
      </c>
      <c r="E59" s="30">
        <f>+$BR59*Sheet1!E59</f>
        <v>0</v>
      </c>
      <c r="F59" s="30">
        <f>+$BR59*Sheet1!F59</f>
        <v>0</v>
      </c>
      <c r="G59" s="30">
        <f>+$BR59*Sheet1!G59</f>
        <v>0</v>
      </c>
      <c r="H59" s="30">
        <f>+$BR59*Sheet1!H59</f>
        <v>0</v>
      </c>
      <c r="I59" s="30">
        <f>+$BR59*Sheet1!I59</f>
        <v>0</v>
      </c>
      <c r="J59" s="30">
        <f>+$BR59*Sheet1!J59</f>
        <v>0</v>
      </c>
      <c r="K59" s="30">
        <f>+$BR59*Sheet1!K59</f>
        <v>0</v>
      </c>
      <c r="L59" s="30">
        <f>+$BR59*Sheet1!L59</f>
        <v>0</v>
      </c>
      <c r="M59" s="30">
        <f>+$BR59*Sheet1!M59</f>
        <v>0</v>
      </c>
      <c r="N59" s="30">
        <f>+$BR59*Sheet1!N59</f>
        <v>0</v>
      </c>
      <c r="O59" s="30">
        <f>+$BR59*Sheet1!O59</f>
        <v>0</v>
      </c>
      <c r="P59" s="30">
        <f>+$BR59*Sheet1!P59</f>
        <v>0</v>
      </c>
      <c r="Q59" s="30">
        <f>+$BR59*Sheet1!Q59</f>
        <v>0</v>
      </c>
      <c r="R59" s="30">
        <f>+$BR59*Sheet1!R59</f>
        <v>0</v>
      </c>
      <c r="S59" s="30">
        <f>+$BR59*Sheet1!S59</f>
        <v>0</v>
      </c>
      <c r="T59" s="30">
        <f>+$BR59*Sheet1!T59</f>
        <v>0</v>
      </c>
      <c r="U59" s="30">
        <f>+$BR59*Sheet1!U59</f>
        <v>0</v>
      </c>
      <c r="V59" s="30">
        <f>+$BR59*Sheet1!V59</f>
        <v>0</v>
      </c>
      <c r="W59" s="30">
        <f>+$BR59*Sheet1!W59</f>
        <v>0</v>
      </c>
      <c r="X59" s="30">
        <f>+$BR59*Sheet1!X59</f>
        <v>0</v>
      </c>
      <c r="Y59" s="30">
        <f>+$BR59*Sheet1!Y59</f>
        <v>0</v>
      </c>
      <c r="Z59" s="30">
        <f>+$BR59*Sheet1!Z59</f>
        <v>0</v>
      </c>
      <c r="AA59" s="30">
        <f>+$BR59*Sheet1!AA59</f>
        <v>0</v>
      </c>
      <c r="AB59" s="30">
        <f>+$BR59*Sheet1!AB59</f>
        <v>0</v>
      </c>
      <c r="AC59" s="30">
        <f>+$BR59*Sheet1!AC59</f>
        <v>0</v>
      </c>
      <c r="AD59" s="30">
        <f>+$BR59*Sheet1!AD59</f>
        <v>0</v>
      </c>
      <c r="AE59" s="30">
        <f>+$BR59*Sheet1!AE59</f>
        <v>0</v>
      </c>
      <c r="AF59" s="30">
        <f>+$BR59*Sheet1!AF59</f>
        <v>0</v>
      </c>
      <c r="AG59" s="30">
        <f>+$BR59*Sheet1!AG59</f>
        <v>0</v>
      </c>
      <c r="AH59" s="30">
        <f>+$BR59*Sheet1!AH59</f>
        <v>0</v>
      </c>
      <c r="AI59" s="30">
        <f>+$BR59*Sheet1!AI59</f>
        <v>0</v>
      </c>
      <c r="AJ59" s="30">
        <f>+$BR59*Sheet1!AJ59</f>
        <v>0</v>
      </c>
      <c r="AK59" s="30">
        <f>+$BR59*Sheet1!AK59</f>
        <v>0</v>
      </c>
      <c r="AL59" s="30">
        <f>+$BR59*Sheet1!AL59</f>
        <v>0</v>
      </c>
      <c r="AM59" s="30">
        <f>+$BR59*Sheet1!AM59</f>
        <v>0</v>
      </c>
      <c r="AN59" s="30">
        <f>+$BR59*Sheet1!AN59</f>
        <v>0</v>
      </c>
      <c r="AO59" s="30">
        <f>+$BR59*Sheet1!AO59</f>
        <v>0</v>
      </c>
      <c r="AP59" s="30">
        <f>+$BR59*Sheet1!AP59</f>
        <v>0</v>
      </c>
      <c r="AQ59" s="30">
        <f>+$BR59*Sheet1!AQ59</f>
        <v>0</v>
      </c>
      <c r="AR59" s="30">
        <f>+$BR59*Sheet1!AR59</f>
        <v>0</v>
      </c>
      <c r="AS59" s="30">
        <f>+$BR59*Sheet1!AS59</f>
        <v>0</v>
      </c>
      <c r="AT59" s="30">
        <f>+$BR59*Sheet1!AT59</f>
        <v>0</v>
      </c>
      <c r="AU59" s="30">
        <f>+$BR59*Sheet1!AU59</f>
        <v>0</v>
      </c>
      <c r="AV59" s="30">
        <f>+$BR59*Sheet1!AV59</f>
        <v>0</v>
      </c>
      <c r="AW59" s="30">
        <f>+$BR59*Sheet1!AW59</f>
        <v>0</v>
      </c>
      <c r="AX59" s="30">
        <f>+$BR59*Sheet1!AX59</f>
        <v>0</v>
      </c>
      <c r="AY59" s="30">
        <f>+$BR59*Sheet1!AY59</f>
        <v>0</v>
      </c>
      <c r="AZ59" s="30">
        <f>+$BR59*Sheet1!AZ59</f>
        <v>0</v>
      </c>
      <c r="BA59" s="30">
        <f>+$BR59*Sheet1!BA59</f>
        <v>0</v>
      </c>
      <c r="BB59" s="30">
        <f>+$BR59*Sheet1!BB59</f>
        <v>0</v>
      </c>
      <c r="BC59" s="30">
        <f>+$BR59*Sheet1!BC59</f>
        <v>0</v>
      </c>
      <c r="BD59" s="30">
        <f>+$BR59*Sheet1!BD59</f>
        <v>0</v>
      </c>
      <c r="BE59" s="30">
        <f>+$BR59*Sheet1!BE59</f>
        <v>0</v>
      </c>
      <c r="BF59" s="30">
        <f>+$BR59*Sheet1!BF59</f>
        <v>0</v>
      </c>
      <c r="BG59" s="30">
        <f>+$BR59*Sheet1!BG59</f>
        <v>0</v>
      </c>
      <c r="BH59" s="30">
        <f>+$BR59*Sheet1!BH59</f>
        <v>0</v>
      </c>
      <c r="BI59" s="30">
        <f>+$BR59*Sheet1!BI59</f>
        <v>0</v>
      </c>
      <c r="BJ59" s="30">
        <f>+$BR59*Sheet1!BJ59</f>
        <v>0</v>
      </c>
      <c r="BK59" s="30">
        <f>+$BR59*Sheet1!BK59</f>
        <v>0</v>
      </c>
      <c r="BL59" s="30">
        <f>+$BR59*Sheet1!BL59</f>
        <v>0</v>
      </c>
      <c r="BM59" s="30">
        <f>+$BR59*Sheet1!BM59</f>
        <v>0</v>
      </c>
      <c r="BN59" s="30">
        <f>+$BR59*Sheet1!BN59</f>
        <v>0</v>
      </c>
      <c r="BO59" s="30">
        <f>+$BR59*Sheet1!BO59</f>
        <v>0</v>
      </c>
      <c r="BP59" s="30">
        <f>+$BR59*Sheet1!BP59</f>
        <v>0</v>
      </c>
      <c r="BQ59" s="30">
        <f t="shared" si="7"/>
        <v>0</v>
      </c>
      <c r="BR59" s="57">
        <v>0</v>
      </c>
      <c r="BS59" s="12"/>
      <c r="BT59" s="12"/>
    </row>
    <row r="60" spans="1:74" s="13" customFormat="1" ht="14.25" customHeight="1" x14ac:dyDescent="0.2">
      <c r="A60" s="14" t="s">
        <v>109</v>
      </c>
      <c r="B60" s="15" t="s">
        <v>110</v>
      </c>
      <c r="C60" s="16">
        <v>1349999.6658739047</v>
      </c>
      <c r="D60" s="17">
        <f>+D61</f>
        <v>0</v>
      </c>
      <c r="E60" s="17">
        <f t="shared" ref="E60:BP60" si="30">+E61</f>
        <v>0</v>
      </c>
      <c r="F60" s="17">
        <f t="shared" si="30"/>
        <v>0</v>
      </c>
      <c r="G60" s="17">
        <f t="shared" si="30"/>
        <v>0</v>
      </c>
      <c r="H60" s="17">
        <f t="shared" si="30"/>
        <v>0</v>
      </c>
      <c r="I60" s="17">
        <f t="shared" si="30"/>
        <v>0</v>
      </c>
      <c r="J60" s="17">
        <f t="shared" si="30"/>
        <v>0</v>
      </c>
      <c r="K60" s="17">
        <f t="shared" si="30"/>
        <v>0</v>
      </c>
      <c r="L60" s="17">
        <f t="shared" si="30"/>
        <v>0</v>
      </c>
      <c r="M60" s="17">
        <f t="shared" si="30"/>
        <v>0</v>
      </c>
      <c r="N60" s="17">
        <f t="shared" si="30"/>
        <v>0</v>
      </c>
      <c r="O60" s="17">
        <f t="shared" si="30"/>
        <v>0</v>
      </c>
      <c r="P60" s="16">
        <f t="shared" si="30"/>
        <v>0</v>
      </c>
      <c r="Q60" s="16">
        <f t="shared" si="30"/>
        <v>0</v>
      </c>
      <c r="R60" s="16">
        <f t="shared" si="30"/>
        <v>0</v>
      </c>
      <c r="S60" s="16">
        <f t="shared" si="30"/>
        <v>0</v>
      </c>
      <c r="T60" s="16">
        <f t="shared" si="30"/>
        <v>0</v>
      </c>
      <c r="U60" s="16">
        <f t="shared" si="30"/>
        <v>0</v>
      </c>
      <c r="V60" s="16">
        <f t="shared" si="30"/>
        <v>0</v>
      </c>
      <c r="W60" s="16">
        <f t="shared" si="30"/>
        <v>0</v>
      </c>
      <c r="X60" s="16">
        <f t="shared" si="30"/>
        <v>0</v>
      </c>
      <c r="Y60" s="16">
        <f t="shared" si="30"/>
        <v>0</v>
      </c>
      <c r="Z60" s="16">
        <f t="shared" si="30"/>
        <v>0</v>
      </c>
      <c r="AA60" s="16">
        <f t="shared" si="30"/>
        <v>0</v>
      </c>
      <c r="AB60" s="16">
        <f t="shared" si="30"/>
        <v>0</v>
      </c>
      <c r="AC60" s="16">
        <f t="shared" si="30"/>
        <v>0</v>
      </c>
      <c r="AD60" s="16">
        <f t="shared" si="30"/>
        <v>0</v>
      </c>
      <c r="AE60" s="16">
        <f t="shared" si="30"/>
        <v>0</v>
      </c>
      <c r="AF60" s="16">
        <f t="shared" si="30"/>
        <v>0</v>
      </c>
      <c r="AG60" s="16">
        <f t="shared" si="30"/>
        <v>0</v>
      </c>
      <c r="AH60" s="16">
        <f t="shared" si="30"/>
        <v>483959.65520105121</v>
      </c>
      <c r="AI60" s="16">
        <f t="shared" si="30"/>
        <v>0</v>
      </c>
      <c r="AJ60" s="16">
        <f t="shared" si="30"/>
        <v>0</v>
      </c>
      <c r="AK60" s="16">
        <f t="shared" si="30"/>
        <v>0</v>
      </c>
      <c r="AL60" s="16">
        <f t="shared" si="30"/>
        <v>483959.65520105121</v>
      </c>
      <c r="AM60" s="16">
        <f t="shared" si="30"/>
        <v>483959.65520105121</v>
      </c>
      <c r="AN60" s="16">
        <f t="shared" si="30"/>
        <v>483959.65520105121</v>
      </c>
      <c r="AO60" s="16">
        <f t="shared" si="30"/>
        <v>483959.65520105121</v>
      </c>
      <c r="AP60" s="16">
        <f t="shared" si="30"/>
        <v>2419798.276005256</v>
      </c>
      <c r="AQ60" s="16">
        <f t="shared" si="30"/>
        <v>0</v>
      </c>
      <c r="AR60" s="16">
        <f t="shared" si="30"/>
        <v>0</v>
      </c>
      <c r="AS60" s="16">
        <f t="shared" si="30"/>
        <v>0</v>
      </c>
      <c r="AT60" s="16">
        <f t="shared" si="30"/>
        <v>0</v>
      </c>
      <c r="AU60" s="16">
        <f t="shared" si="30"/>
        <v>0</v>
      </c>
      <c r="AV60" s="16">
        <f t="shared" si="30"/>
        <v>0</v>
      </c>
      <c r="AW60" s="16">
        <f t="shared" si="30"/>
        <v>0</v>
      </c>
      <c r="AX60" s="16">
        <f t="shared" si="30"/>
        <v>0</v>
      </c>
      <c r="AY60" s="16">
        <f t="shared" si="30"/>
        <v>0</v>
      </c>
      <c r="AZ60" s="16">
        <f t="shared" si="30"/>
        <v>0</v>
      </c>
      <c r="BA60" s="16">
        <f t="shared" si="30"/>
        <v>0</v>
      </c>
      <c r="BB60" s="16">
        <f t="shared" si="30"/>
        <v>0</v>
      </c>
      <c r="BC60" s="16">
        <f t="shared" si="30"/>
        <v>0</v>
      </c>
      <c r="BD60" s="16">
        <f t="shared" si="30"/>
        <v>0</v>
      </c>
      <c r="BE60" s="16">
        <f t="shared" si="30"/>
        <v>0</v>
      </c>
      <c r="BF60" s="16">
        <f t="shared" si="30"/>
        <v>0</v>
      </c>
      <c r="BG60" s="16">
        <f t="shared" si="30"/>
        <v>0</v>
      </c>
      <c r="BH60" s="16">
        <f t="shared" si="30"/>
        <v>0</v>
      </c>
      <c r="BI60" s="16">
        <f t="shared" si="30"/>
        <v>0</v>
      </c>
      <c r="BJ60" s="16">
        <f t="shared" si="30"/>
        <v>0</v>
      </c>
      <c r="BK60" s="16">
        <f t="shared" si="30"/>
        <v>0</v>
      </c>
      <c r="BL60" s="16">
        <f t="shared" si="30"/>
        <v>0</v>
      </c>
      <c r="BM60" s="16">
        <f t="shared" si="30"/>
        <v>0</v>
      </c>
      <c r="BN60" s="16">
        <f t="shared" si="30"/>
        <v>0</v>
      </c>
      <c r="BO60" s="16">
        <f t="shared" si="30"/>
        <v>0</v>
      </c>
      <c r="BP60" s="16">
        <f t="shared" si="30"/>
        <v>0</v>
      </c>
      <c r="BQ60" s="16">
        <f t="shared" si="7"/>
        <v>2419798.276005256</v>
      </c>
      <c r="BR60" s="16">
        <v>1349999.6658739047</v>
      </c>
      <c r="BS60" s="12"/>
      <c r="BT60" s="12"/>
      <c r="BV60" s="32"/>
    </row>
    <row r="61" spans="1:74" s="13" customFormat="1" ht="14.25" customHeight="1" outlineLevel="1" x14ac:dyDescent="0.2">
      <c r="A61" s="18" t="s">
        <v>111</v>
      </c>
      <c r="B61" s="19" t="s">
        <v>112</v>
      </c>
      <c r="C61" s="18">
        <v>1349999.6658739047</v>
      </c>
      <c r="D61" s="18">
        <f>+D62+D66+D68</f>
        <v>0</v>
      </c>
      <c r="E61" s="18">
        <f t="shared" ref="E61:BP61" si="31">+E62+E66+E68</f>
        <v>0</v>
      </c>
      <c r="F61" s="18">
        <f t="shared" si="31"/>
        <v>0</v>
      </c>
      <c r="G61" s="18">
        <f t="shared" si="31"/>
        <v>0</v>
      </c>
      <c r="H61" s="18">
        <f t="shared" si="31"/>
        <v>0</v>
      </c>
      <c r="I61" s="18">
        <f t="shared" si="31"/>
        <v>0</v>
      </c>
      <c r="J61" s="18">
        <f t="shared" si="31"/>
        <v>0</v>
      </c>
      <c r="K61" s="18">
        <f t="shared" si="31"/>
        <v>0</v>
      </c>
      <c r="L61" s="18">
        <f t="shared" si="31"/>
        <v>0</v>
      </c>
      <c r="M61" s="18">
        <f t="shared" si="31"/>
        <v>0</v>
      </c>
      <c r="N61" s="18">
        <f t="shared" si="31"/>
        <v>0</v>
      </c>
      <c r="O61" s="18">
        <f t="shared" si="31"/>
        <v>0</v>
      </c>
      <c r="P61" s="18">
        <f t="shared" si="31"/>
        <v>0</v>
      </c>
      <c r="Q61" s="18">
        <f t="shared" si="31"/>
        <v>0</v>
      </c>
      <c r="R61" s="18">
        <f t="shared" si="31"/>
        <v>0</v>
      </c>
      <c r="S61" s="18">
        <f t="shared" si="31"/>
        <v>0</v>
      </c>
      <c r="T61" s="18">
        <f t="shared" si="31"/>
        <v>0</v>
      </c>
      <c r="U61" s="18">
        <f t="shared" si="31"/>
        <v>0</v>
      </c>
      <c r="V61" s="18">
        <f t="shared" si="31"/>
        <v>0</v>
      </c>
      <c r="W61" s="18">
        <f t="shared" si="31"/>
        <v>0</v>
      </c>
      <c r="X61" s="18">
        <f t="shared" si="31"/>
        <v>0</v>
      </c>
      <c r="Y61" s="18">
        <f t="shared" si="31"/>
        <v>0</v>
      </c>
      <c r="Z61" s="18">
        <f t="shared" si="31"/>
        <v>0</v>
      </c>
      <c r="AA61" s="18">
        <f t="shared" si="31"/>
        <v>0</v>
      </c>
      <c r="AB61" s="18">
        <f t="shared" si="31"/>
        <v>0</v>
      </c>
      <c r="AC61" s="18">
        <f t="shared" si="31"/>
        <v>0</v>
      </c>
      <c r="AD61" s="18">
        <f t="shared" si="31"/>
        <v>0</v>
      </c>
      <c r="AE61" s="18">
        <f t="shared" si="31"/>
        <v>0</v>
      </c>
      <c r="AF61" s="18">
        <f t="shared" si="31"/>
        <v>0</v>
      </c>
      <c r="AG61" s="18">
        <f t="shared" si="31"/>
        <v>0</v>
      </c>
      <c r="AH61" s="18">
        <f t="shared" si="31"/>
        <v>483959.65520105121</v>
      </c>
      <c r="AI61" s="18">
        <f t="shared" si="31"/>
        <v>0</v>
      </c>
      <c r="AJ61" s="18">
        <f t="shared" si="31"/>
        <v>0</v>
      </c>
      <c r="AK61" s="18">
        <f t="shared" si="31"/>
        <v>0</v>
      </c>
      <c r="AL61" s="18">
        <f t="shared" si="31"/>
        <v>483959.65520105121</v>
      </c>
      <c r="AM61" s="18">
        <f t="shared" si="31"/>
        <v>483959.65520105121</v>
      </c>
      <c r="AN61" s="18">
        <f t="shared" si="31"/>
        <v>483959.65520105121</v>
      </c>
      <c r="AO61" s="18">
        <f t="shared" si="31"/>
        <v>483959.65520105121</v>
      </c>
      <c r="AP61" s="18">
        <f t="shared" si="31"/>
        <v>2419798.276005256</v>
      </c>
      <c r="AQ61" s="18">
        <f t="shared" si="31"/>
        <v>0</v>
      </c>
      <c r="AR61" s="18">
        <f t="shared" si="31"/>
        <v>0</v>
      </c>
      <c r="AS61" s="18">
        <f t="shared" si="31"/>
        <v>0</v>
      </c>
      <c r="AT61" s="18">
        <f t="shared" si="31"/>
        <v>0</v>
      </c>
      <c r="AU61" s="18">
        <f t="shared" si="31"/>
        <v>0</v>
      </c>
      <c r="AV61" s="18">
        <f t="shared" si="31"/>
        <v>0</v>
      </c>
      <c r="AW61" s="18">
        <f t="shared" si="31"/>
        <v>0</v>
      </c>
      <c r="AX61" s="18">
        <f t="shared" si="31"/>
        <v>0</v>
      </c>
      <c r="AY61" s="18">
        <f t="shared" si="31"/>
        <v>0</v>
      </c>
      <c r="AZ61" s="18">
        <f t="shared" si="31"/>
        <v>0</v>
      </c>
      <c r="BA61" s="18">
        <f t="shared" si="31"/>
        <v>0</v>
      </c>
      <c r="BB61" s="18">
        <f t="shared" si="31"/>
        <v>0</v>
      </c>
      <c r="BC61" s="18">
        <f t="shared" si="31"/>
        <v>0</v>
      </c>
      <c r="BD61" s="18">
        <f t="shared" si="31"/>
        <v>0</v>
      </c>
      <c r="BE61" s="18">
        <f t="shared" si="31"/>
        <v>0</v>
      </c>
      <c r="BF61" s="18">
        <f t="shared" si="31"/>
        <v>0</v>
      </c>
      <c r="BG61" s="18">
        <f t="shared" si="31"/>
        <v>0</v>
      </c>
      <c r="BH61" s="18">
        <f t="shared" si="31"/>
        <v>0</v>
      </c>
      <c r="BI61" s="18">
        <f t="shared" si="31"/>
        <v>0</v>
      </c>
      <c r="BJ61" s="18">
        <f t="shared" si="31"/>
        <v>0</v>
      </c>
      <c r="BK61" s="18">
        <f t="shared" si="31"/>
        <v>0</v>
      </c>
      <c r="BL61" s="18">
        <f t="shared" si="31"/>
        <v>0</v>
      </c>
      <c r="BM61" s="18">
        <f t="shared" si="31"/>
        <v>0</v>
      </c>
      <c r="BN61" s="18">
        <f t="shared" si="31"/>
        <v>0</v>
      </c>
      <c r="BO61" s="18">
        <f t="shared" si="31"/>
        <v>0</v>
      </c>
      <c r="BP61" s="18">
        <f t="shared" si="31"/>
        <v>0</v>
      </c>
      <c r="BQ61" s="18">
        <f t="shared" si="7"/>
        <v>2419798.276005256</v>
      </c>
      <c r="BR61" s="18">
        <v>1349999.6658739047</v>
      </c>
      <c r="BS61" s="12"/>
      <c r="BT61" s="12"/>
    </row>
    <row r="62" spans="1:74" s="13" customFormat="1" ht="14.25" customHeight="1" outlineLevel="1" x14ac:dyDescent="0.2">
      <c r="A62" s="20" t="s">
        <v>113</v>
      </c>
      <c r="B62" s="21" t="s">
        <v>114</v>
      </c>
      <c r="C62" s="20">
        <v>1050000</v>
      </c>
      <c r="D62" s="20">
        <f>SUM(D63:D65)</f>
        <v>0</v>
      </c>
      <c r="E62" s="20">
        <f t="shared" ref="E62:BP62" si="32">SUM(E63:E65)</f>
        <v>0</v>
      </c>
      <c r="F62" s="20">
        <f t="shared" si="32"/>
        <v>0</v>
      </c>
      <c r="G62" s="20">
        <f t="shared" si="32"/>
        <v>0</v>
      </c>
      <c r="H62" s="20">
        <f t="shared" si="32"/>
        <v>0</v>
      </c>
      <c r="I62" s="20">
        <f t="shared" si="32"/>
        <v>0</v>
      </c>
      <c r="J62" s="20">
        <f t="shared" si="32"/>
        <v>0</v>
      </c>
      <c r="K62" s="20">
        <f t="shared" si="32"/>
        <v>0</v>
      </c>
      <c r="L62" s="20">
        <f t="shared" si="32"/>
        <v>0</v>
      </c>
      <c r="M62" s="20">
        <f t="shared" si="32"/>
        <v>0</v>
      </c>
      <c r="N62" s="20">
        <f t="shared" si="32"/>
        <v>0</v>
      </c>
      <c r="O62" s="20">
        <f t="shared" si="32"/>
        <v>0</v>
      </c>
      <c r="P62" s="20">
        <f t="shared" si="32"/>
        <v>0</v>
      </c>
      <c r="Q62" s="20">
        <f t="shared" si="32"/>
        <v>0</v>
      </c>
      <c r="R62" s="20">
        <f t="shared" si="32"/>
        <v>0</v>
      </c>
      <c r="S62" s="20">
        <f t="shared" si="32"/>
        <v>0</v>
      </c>
      <c r="T62" s="20">
        <f t="shared" si="32"/>
        <v>0</v>
      </c>
      <c r="U62" s="20">
        <f t="shared" si="32"/>
        <v>0</v>
      </c>
      <c r="V62" s="20">
        <f t="shared" si="32"/>
        <v>0</v>
      </c>
      <c r="W62" s="20">
        <f t="shared" si="32"/>
        <v>0</v>
      </c>
      <c r="X62" s="20">
        <f t="shared" si="32"/>
        <v>0</v>
      </c>
      <c r="Y62" s="20">
        <f t="shared" si="32"/>
        <v>0</v>
      </c>
      <c r="Z62" s="20">
        <f t="shared" si="32"/>
        <v>0</v>
      </c>
      <c r="AA62" s="20">
        <f t="shared" si="32"/>
        <v>0</v>
      </c>
      <c r="AB62" s="20">
        <f t="shared" si="32"/>
        <v>0</v>
      </c>
      <c r="AC62" s="20">
        <f t="shared" si="32"/>
        <v>0</v>
      </c>
      <c r="AD62" s="20">
        <f t="shared" si="32"/>
        <v>0</v>
      </c>
      <c r="AE62" s="20">
        <f t="shared" si="32"/>
        <v>0</v>
      </c>
      <c r="AF62" s="20">
        <f t="shared" si="32"/>
        <v>0</v>
      </c>
      <c r="AG62" s="20">
        <f t="shared" si="32"/>
        <v>0</v>
      </c>
      <c r="AH62" s="20">
        <f t="shared" si="32"/>
        <v>222902.48720105123</v>
      </c>
      <c r="AI62" s="20">
        <f t="shared" si="32"/>
        <v>0</v>
      </c>
      <c r="AJ62" s="20">
        <f t="shared" si="32"/>
        <v>0</v>
      </c>
      <c r="AK62" s="20">
        <f t="shared" si="32"/>
        <v>0</v>
      </c>
      <c r="AL62" s="20">
        <f t="shared" si="32"/>
        <v>222902.48720105123</v>
      </c>
      <c r="AM62" s="20">
        <f t="shared" si="32"/>
        <v>222902.48720105123</v>
      </c>
      <c r="AN62" s="20">
        <f t="shared" si="32"/>
        <v>222902.48720105123</v>
      </c>
      <c r="AO62" s="20">
        <f t="shared" si="32"/>
        <v>222902.48720105123</v>
      </c>
      <c r="AP62" s="20">
        <f t="shared" si="32"/>
        <v>1114512.4360052561</v>
      </c>
      <c r="AQ62" s="20">
        <f t="shared" si="32"/>
        <v>0</v>
      </c>
      <c r="AR62" s="20">
        <f t="shared" si="32"/>
        <v>0</v>
      </c>
      <c r="AS62" s="20">
        <f t="shared" si="32"/>
        <v>0</v>
      </c>
      <c r="AT62" s="20">
        <f t="shared" si="32"/>
        <v>0</v>
      </c>
      <c r="AU62" s="20">
        <f t="shared" si="32"/>
        <v>0</v>
      </c>
      <c r="AV62" s="20">
        <f t="shared" si="32"/>
        <v>0</v>
      </c>
      <c r="AW62" s="20">
        <f t="shared" si="32"/>
        <v>0</v>
      </c>
      <c r="AX62" s="20">
        <f t="shared" si="32"/>
        <v>0</v>
      </c>
      <c r="AY62" s="20">
        <f t="shared" si="32"/>
        <v>0</v>
      </c>
      <c r="AZ62" s="20">
        <f t="shared" si="32"/>
        <v>0</v>
      </c>
      <c r="BA62" s="20">
        <f t="shared" si="32"/>
        <v>0</v>
      </c>
      <c r="BB62" s="20">
        <f t="shared" si="32"/>
        <v>0</v>
      </c>
      <c r="BC62" s="20">
        <f t="shared" si="32"/>
        <v>0</v>
      </c>
      <c r="BD62" s="20">
        <f t="shared" si="32"/>
        <v>0</v>
      </c>
      <c r="BE62" s="20">
        <f t="shared" si="32"/>
        <v>0</v>
      </c>
      <c r="BF62" s="20">
        <f t="shared" si="32"/>
        <v>0</v>
      </c>
      <c r="BG62" s="20">
        <f t="shared" si="32"/>
        <v>0</v>
      </c>
      <c r="BH62" s="20">
        <f t="shared" si="32"/>
        <v>0</v>
      </c>
      <c r="BI62" s="20">
        <f t="shared" si="32"/>
        <v>0</v>
      </c>
      <c r="BJ62" s="20">
        <f t="shared" si="32"/>
        <v>0</v>
      </c>
      <c r="BK62" s="20">
        <f t="shared" si="32"/>
        <v>0</v>
      </c>
      <c r="BL62" s="20">
        <f t="shared" si="32"/>
        <v>0</v>
      </c>
      <c r="BM62" s="20">
        <f t="shared" si="32"/>
        <v>0</v>
      </c>
      <c r="BN62" s="20">
        <f t="shared" si="32"/>
        <v>0</v>
      </c>
      <c r="BO62" s="20">
        <f t="shared" si="32"/>
        <v>0</v>
      </c>
      <c r="BP62" s="20">
        <f t="shared" si="32"/>
        <v>0</v>
      </c>
      <c r="BQ62" s="20">
        <f t="shared" si="7"/>
        <v>1114512.4360052561</v>
      </c>
      <c r="BR62" s="20">
        <v>1050000</v>
      </c>
      <c r="BS62" s="12"/>
      <c r="BT62" s="12"/>
    </row>
    <row r="63" spans="1:74" s="13" customFormat="1" ht="13.5" customHeight="1" outlineLevel="1" x14ac:dyDescent="0.2">
      <c r="A63" s="22" t="s">
        <v>115</v>
      </c>
      <c r="B63" s="23" t="s">
        <v>116</v>
      </c>
      <c r="C63" s="22">
        <v>880000</v>
      </c>
      <c r="D63" s="22">
        <f>+$BR63*Sheet1!D63</f>
        <v>0</v>
      </c>
      <c r="E63" s="22">
        <f>+$BR63*Sheet1!E63</f>
        <v>0</v>
      </c>
      <c r="F63" s="22">
        <f>+$BR63*Sheet1!F63</f>
        <v>0</v>
      </c>
      <c r="G63" s="22">
        <f>+$BR63*Sheet1!G63</f>
        <v>0</v>
      </c>
      <c r="H63" s="22">
        <f>+$BR63*Sheet1!H63</f>
        <v>0</v>
      </c>
      <c r="I63" s="22">
        <f>+$BR63*Sheet1!I63</f>
        <v>0</v>
      </c>
      <c r="J63" s="22">
        <f>+$BR63*Sheet1!J63</f>
        <v>0</v>
      </c>
      <c r="K63" s="22">
        <f>+$BR63*Sheet1!K63</f>
        <v>0</v>
      </c>
      <c r="L63" s="22">
        <f>+$BR63*Sheet1!L63</f>
        <v>0</v>
      </c>
      <c r="M63" s="22">
        <f>+$BR63*Sheet1!M63</f>
        <v>0</v>
      </c>
      <c r="N63" s="22">
        <f>+$BR63*Sheet1!N63</f>
        <v>0</v>
      </c>
      <c r="O63" s="22">
        <f>+$BR63*Sheet1!O63</f>
        <v>0</v>
      </c>
      <c r="P63" s="22">
        <f>+$BR63*Sheet1!P63</f>
        <v>0</v>
      </c>
      <c r="Q63" s="22">
        <f>+$BR63*Sheet1!Q63</f>
        <v>0</v>
      </c>
      <c r="R63" s="22">
        <f>+$BR63*Sheet1!R63</f>
        <v>0</v>
      </c>
      <c r="S63" s="22">
        <f>+$BR63*Sheet1!S63</f>
        <v>0</v>
      </c>
      <c r="T63" s="22">
        <f>+$BR63*Sheet1!T63</f>
        <v>0</v>
      </c>
      <c r="U63" s="22">
        <f>+$BR63*Sheet1!U63</f>
        <v>0</v>
      </c>
      <c r="V63" s="22">
        <f>+$BR63*Sheet1!V63</f>
        <v>0</v>
      </c>
      <c r="W63" s="22">
        <f>+$BR63*Sheet1!W63</f>
        <v>0</v>
      </c>
      <c r="X63" s="22">
        <f>+$BR63*Sheet1!X63</f>
        <v>0</v>
      </c>
      <c r="Y63" s="22">
        <f>+$BR63*Sheet1!Y63</f>
        <v>0</v>
      </c>
      <c r="Z63" s="22">
        <f>+$BR63*Sheet1!Z63</f>
        <v>0</v>
      </c>
      <c r="AA63" s="22">
        <f>+$BR63*Sheet1!AA63</f>
        <v>0</v>
      </c>
      <c r="AB63" s="22">
        <f>+$BR63*Sheet1!AB63</f>
        <v>0</v>
      </c>
      <c r="AC63" s="22">
        <f>+$BR63*Sheet1!AC63</f>
        <v>0</v>
      </c>
      <c r="AD63" s="22">
        <f>+$BR63*Sheet1!AD63</f>
        <v>0</v>
      </c>
      <c r="AE63" s="22">
        <f>+$BR63*Sheet1!AE63</f>
        <v>0</v>
      </c>
      <c r="AF63" s="22">
        <f>+$BR63*Sheet1!AF63</f>
        <v>0</v>
      </c>
      <c r="AG63" s="22">
        <f>+$BR63*Sheet1!AG63</f>
        <v>0</v>
      </c>
      <c r="AH63" s="22">
        <f>+$BR63*Sheet1!AH63</f>
        <v>157946.79616084101</v>
      </c>
      <c r="AI63" s="22">
        <f>+$BR63*Sheet1!AI63</f>
        <v>0</v>
      </c>
      <c r="AJ63" s="22">
        <f>+$BR63*Sheet1!AJ63</f>
        <v>0</v>
      </c>
      <c r="AK63" s="22">
        <f>+$BR63*Sheet1!AK63</f>
        <v>0</v>
      </c>
      <c r="AL63" s="22">
        <f>+$BR63*Sheet1!AL63</f>
        <v>157946.79616084101</v>
      </c>
      <c r="AM63" s="22">
        <f>+$BR63*Sheet1!AM63</f>
        <v>157946.79616084101</v>
      </c>
      <c r="AN63" s="22">
        <f>+$BR63*Sheet1!AN63</f>
        <v>157946.79616084101</v>
      </c>
      <c r="AO63" s="22">
        <f>+$BR63*Sheet1!AO63</f>
        <v>157946.79616084101</v>
      </c>
      <c r="AP63" s="22">
        <f>+$BR63*Sheet1!AP63</f>
        <v>789733.98080420494</v>
      </c>
      <c r="AQ63" s="22">
        <f>+$BR63*Sheet1!AQ63</f>
        <v>0</v>
      </c>
      <c r="AR63" s="22">
        <f>+$BR63*Sheet1!AR63</f>
        <v>0</v>
      </c>
      <c r="AS63" s="22">
        <f>+$BR63*Sheet1!AS63</f>
        <v>0</v>
      </c>
      <c r="AT63" s="22">
        <f>+$BR63*Sheet1!AT63</f>
        <v>0</v>
      </c>
      <c r="AU63" s="22">
        <f>+$BR63*Sheet1!AU63</f>
        <v>0</v>
      </c>
      <c r="AV63" s="22">
        <f>+$BR63*Sheet1!AV63</f>
        <v>0</v>
      </c>
      <c r="AW63" s="22">
        <f>+$BR63*Sheet1!AW63</f>
        <v>0</v>
      </c>
      <c r="AX63" s="22">
        <f>+$BR63*Sheet1!AX63</f>
        <v>0</v>
      </c>
      <c r="AY63" s="22">
        <f>+$BR63*Sheet1!AY63</f>
        <v>0</v>
      </c>
      <c r="AZ63" s="22">
        <f>+$BR63*Sheet1!AZ63</f>
        <v>0</v>
      </c>
      <c r="BA63" s="22">
        <f>+$BR63*Sheet1!BA63</f>
        <v>0</v>
      </c>
      <c r="BB63" s="22">
        <f>+$BR63*Sheet1!BB63</f>
        <v>0</v>
      </c>
      <c r="BC63" s="22">
        <f>+$BR63*Sheet1!BC63</f>
        <v>0</v>
      </c>
      <c r="BD63" s="22">
        <f>+$BR63*Sheet1!BD63</f>
        <v>0</v>
      </c>
      <c r="BE63" s="22">
        <f>+$BR63*Sheet1!BE63</f>
        <v>0</v>
      </c>
      <c r="BF63" s="22">
        <f>+$BR63*Sheet1!BF63</f>
        <v>0</v>
      </c>
      <c r="BG63" s="22">
        <f>+$BR63*Sheet1!BG63</f>
        <v>0</v>
      </c>
      <c r="BH63" s="22">
        <f>+$BR63*Sheet1!BH63</f>
        <v>0</v>
      </c>
      <c r="BI63" s="22">
        <f>+$BR63*Sheet1!BI63</f>
        <v>0</v>
      </c>
      <c r="BJ63" s="22">
        <f>+$BR63*Sheet1!BJ63</f>
        <v>0</v>
      </c>
      <c r="BK63" s="22">
        <f>+$BR63*Sheet1!BK63</f>
        <v>0</v>
      </c>
      <c r="BL63" s="22">
        <f>+$BR63*Sheet1!BL63</f>
        <v>0</v>
      </c>
      <c r="BM63" s="22">
        <f>+$BR63*Sheet1!BM63</f>
        <v>0</v>
      </c>
      <c r="BN63" s="22">
        <f>+$BR63*Sheet1!BN63</f>
        <v>0</v>
      </c>
      <c r="BO63" s="22">
        <f>+$BR63*Sheet1!BO63</f>
        <v>0</v>
      </c>
      <c r="BP63" s="22">
        <f>+$BR63*Sheet1!BP63</f>
        <v>0</v>
      </c>
      <c r="BQ63" s="22">
        <f t="shared" si="7"/>
        <v>789733.98080420494</v>
      </c>
      <c r="BR63" s="56">
        <v>789733.98080420494</v>
      </c>
    </row>
    <row r="64" spans="1:74" s="13" customFormat="1" ht="13.5" customHeight="1" outlineLevel="1" x14ac:dyDescent="0.2">
      <c r="A64" s="22" t="s">
        <v>117</v>
      </c>
      <c r="B64" s="23" t="s">
        <v>118</v>
      </c>
      <c r="C64" s="22">
        <v>120000</v>
      </c>
      <c r="D64" s="22">
        <f>+$BR64*Sheet1!D64</f>
        <v>0</v>
      </c>
      <c r="E64" s="22">
        <f>+$BR64*Sheet1!E64</f>
        <v>0</v>
      </c>
      <c r="F64" s="22">
        <f>+$BR64*Sheet1!F64</f>
        <v>0</v>
      </c>
      <c r="G64" s="22">
        <f>+$BR64*Sheet1!G64</f>
        <v>0</v>
      </c>
      <c r="H64" s="22">
        <f>+$BR64*Sheet1!H64</f>
        <v>0</v>
      </c>
      <c r="I64" s="22">
        <f>+$BR64*Sheet1!I64</f>
        <v>0</v>
      </c>
      <c r="J64" s="22">
        <f>+$BR64*Sheet1!J64</f>
        <v>0</v>
      </c>
      <c r="K64" s="22">
        <f>+$BR64*Sheet1!K64</f>
        <v>0</v>
      </c>
      <c r="L64" s="22">
        <f>+$BR64*Sheet1!L64</f>
        <v>0</v>
      </c>
      <c r="M64" s="22">
        <f>+$BR64*Sheet1!M64</f>
        <v>0</v>
      </c>
      <c r="N64" s="22">
        <f>+$BR64*Sheet1!N64</f>
        <v>0</v>
      </c>
      <c r="O64" s="22">
        <f>+$BR64*Sheet1!O64</f>
        <v>0</v>
      </c>
      <c r="P64" s="22">
        <f>+$BR64*Sheet1!P64</f>
        <v>0</v>
      </c>
      <c r="Q64" s="22">
        <f>+$BR64*Sheet1!Q64</f>
        <v>0</v>
      </c>
      <c r="R64" s="22">
        <f>+$BR64*Sheet1!R64</f>
        <v>0</v>
      </c>
      <c r="S64" s="22">
        <f>+$BR64*Sheet1!S64</f>
        <v>0</v>
      </c>
      <c r="T64" s="22">
        <f>+$BR64*Sheet1!T64</f>
        <v>0</v>
      </c>
      <c r="U64" s="22">
        <f>+$BR64*Sheet1!U64</f>
        <v>0</v>
      </c>
      <c r="V64" s="22">
        <f>+$BR64*Sheet1!V64</f>
        <v>0</v>
      </c>
      <c r="W64" s="22">
        <f>+$BR64*Sheet1!W64</f>
        <v>0</v>
      </c>
      <c r="X64" s="22">
        <f>+$BR64*Sheet1!X64</f>
        <v>0</v>
      </c>
      <c r="Y64" s="22">
        <f>+$BR64*Sheet1!Y64</f>
        <v>0</v>
      </c>
      <c r="Z64" s="22">
        <f>+$BR64*Sheet1!Z64</f>
        <v>0</v>
      </c>
      <c r="AA64" s="22">
        <f>+$BR64*Sheet1!AA64</f>
        <v>0</v>
      </c>
      <c r="AB64" s="22">
        <f>+$BR64*Sheet1!AB64</f>
        <v>0</v>
      </c>
      <c r="AC64" s="22">
        <f>+$BR64*Sheet1!AC64</f>
        <v>0</v>
      </c>
      <c r="AD64" s="22">
        <f>+$BR64*Sheet1!AD64</f>
        <v>0</v>
      </c>
      <c r="AE64" s="22">
        <f>+$BR64*Sheet1!AE64</f>
        <v>0</v>
      </c>
      <c r="AF64" s="22">
        <f>+$BR64*Sheet1!AF64</f>
        <v>0</v>
      </c>
      <c r="AG64" s="22">
        <f>+$BR64*Sheet1!AG64</f>
        <v>0</v>
      </c>
      <c r="AH64" s="22">
        <f>+$BR64*Sheet1!AH64</f>
        <v>47007.191476478314</v>
      </c>
      <c r="AI64" s="22">
        <f>+$BR64*Sheet1!AI64</f>
        <v>0</v>
      </c>
      <c r="AJ64" s="22">
        <f>+$BR64*Sheet1!AJ64</f>
        <v>0</v>
      </c>
      <c r="AK64" s="22">
        <f>+$BR64*Sheet1!AK64</f>
        <v>0</v>
      </c>
      <c r="AL64" s="22">
        <f>+$BR64*Sheet1!AL64</f>
        <v>47007.191476478314</v>
      </c>
      <c r="AM64" s="22">
        <f>+$BR64*Sheet1!AM64</f>
        <v>47007.191476478314</v>
      </c>
      <c r="AN64" s="22">
        <f>+$BR64*Sheet1!AN64</f>
        <v>47007.191476478314</v>
      </c>
      <c r="AO64" s="22">
        <f>+$BR64*Sheet1!AO64</f>
        <v>47007.191476478314</v>
      </c>
      <c r="AP64" s="22">
        <f>+$BR64*Sheet1!AP64</f>
        <v>235035.95738239156</v>
      </c>
      <c r="AQ64" s="22">
        <f>+$BR64*Sheet1!AQ64</f>
        <v>0</v>
      </c>
      <c r="AR64" s="22">
        <f>+$BR64*Sheet1!AR64</f>
        <v>0</v>
      </c>
      <c r="AS64" s="22">
        <f>+$BR64*Sheet1!AS64</f>
        <v>0</v>
      </c>
      <c r="AT64" s="22">
        <f>+$BR64*Sheet1!AT64</f>
        <v>0</v>
      </c>
      <c r="AU64" s="22">
        <f>+$BR64*Sheet1!AU64</f>
        <v>0</v>
      </c>
      <c r="AV64" s="22">
        <f>+$BR64*Sheet1!AV64</f>
        <v>0</v>
      </c>
      <c r="AW64" s="22">
        <f>+$BR64*Sheet1!AW64</f>
        <v>0</v>
      </c>
      <c r="AX64" s="22">
        <f>+$BR64*Sheet1!AX64</f>
        <v>0</v>
      </c>
      <c r="AY64" s="22">
        <f>+$BR64*Sheet1!AY64</f>
        <v>0</v>
      </c>
      <c r="AZ64" s="22">
        <f>+$BR64*Sheet1!AZ64</f>
        <v>0</v>
      </c>
      <c r="BA64" s="22">
        <f>+$BR64*Sheet1!BA64</f>
        <v>0</v>
      </c>
      <c r="BB64" s="22">
        <f>+$BR64*Sheet1!BB64</f>
        <v>0</v>
      </c>
      <c r="BC64" s="22">
        <f>+$BR64*Sheet1!BC64</f>
        <v>0</v>
      </c>
      <c r="BD64" s="22">
        <f>+$BR64*Sheet1!BD64</f>
        <v>0</v>
      </c>
      <c r="BE64" s="22">
        <f>+$BR64*Sheet1!BE64</f>
        <v>0</v>
      </c>
      <c r="BF64" s="22">
        <f>+$BR64*Sheet1!BF64</f>
        <v>0</v>
      </c>
      <c r="BG64" s="22">
        <f>+$BR64*Sheet1!BG64</f>
        <v>0</v>
      </c>
      <c r="BH64" s="22">
        <f>+$BR64*Sheet1!BH64</f>
        <v>0</v>
      </c>
      <c r="BI64" s="22">
        <f>+$BR64*Sheet1!BI64</f>
        <v>0</v>
      </c>
      <c r="BJ64" s="22">
        <f>+$BR64*Sheet1!BJ64</f>
        <v>0</v>
      </c>
      <c r="BK64" s="22">
        <f>+$BR64*Sheet1!BK64</f>
        <v>0</v>
      </c>
      <c r="BL64" s="22">
        <f>+$BR64*Sheet1!BL64</f>
        <v>0</v>
      </c>
      <c r="BM64" s="22">
        <f>+$BR64*Sheet1!BM64</f>
        <v>0</v>
      </c>
      <c r="BN64" s="22">
        <f>+$BR64*Sheet1!BN64</f>
        <v>0</v>
      </c>
      <c r="BO64" s="22">
        <f>+$BR64*Sheet1!BO64</f>
        <v>0</v>
      </c>
      <c r="BP64" s="22">
        <f>+$BR64*Sheet1!BP64</f>
        <v>0</v>
      </c>
      <c r="BQ64" s="22">
        <f t="shared" si="7"/>
        <v>235035.95738239156</v>
      </c>
      <c r="BR64" s="56">
        <v>235035.95738239156</v>
      </c>
    </row>
    <row r="65" spans="1:141" s="13" customFormat="1" ht="13.5" customHeight="1" outlineLevel="1" x14ac:dyDescent="0.2">
      <c r="A65" s="22" t="s">
        <v>119</v>
      </c>
      <c r="B65" s="23" t="s">
        <v>120</v>
      </c>
      <c r="C65" s="22">
        <v>50000</v>
      </c>
      <c r="D65" s="22">
        <f>+$BR65*Sheet1!D65</f>
        <v>0</v>
      </c>
      <c r="E65" s="22">
        <f>+$BR65*Sheet1!E65</f>
        <v>0</v>
      </c>
      <c r="F65" s="22">
        <f>+$BR65*Sheet1!F65</f>
        <v>0</v>
      </c>
      <c r="G65" s="22">
        <f>+$BR65*Sheet1!G65</f>
        <v>0</v>
      </c>
      <c r="H65" s="22">
        <f>+$BR65*Sheet1!H65</f>
        <v>0</v>
      </c>
      <c r="I65" s="22">
        <f>+$BR65*Sheet1!I65</f>
        <v>0</v>
      </c>
      <c r="J65" s="22">
        <f>+$BR65*Sheet1!J65</f>
        <v>0</v>
      </c>
      <c r="K65" s="22">
        <f>+$BR65*Sheet1!K65</f>
        <v>0</v>
      </c>
      <c r="L65" s="22">
        <f>+$BR65*Sheet1!L65</f>
        <v>0</v>
      </c>
      <c r="M65" s="22">
        <f>+$BR65*Sheet1!M65</f>
        <v>0</v>
      </c>
      <c r="N65" s="22">
        <f>+$BR65*Sheet1!N65</f>
        <v>0</v>
      </c>
      <c r="O65" s="22">
        <f>+$BR65*Sheet1!O65</f>
        <v>0</v>
      </c>
      <c r="P65" s="22">
        <f>+$BR65*Sheet1!P65</f>
        <v>0</v>
      </c>
      <c r="Q65" s="22">
        <f>+$BR65*Sheet1!Q65</f>
        <v>0</v>
      </c>
      <c r="R65" s="22">
        <f>+$BR65*Sheet1!R65</f>
        <v>0</v>
      </c>
      <c r="S65" s="22">
        <f>+$BR65*Sheet1!S65</f>
        <v>0</v>
      </c>
      <c r="T65" s="22">
        <f>+$BR65*Sheet1!T65</f>
        <v>0</v>
      </c>
      <c r="U65" s="22">
        <f>+$BR65*Sheet1!U65</f>
        <v>0</v>
      </c>
      <c r="V65" s="22">
        <f>+$BR65*Sheet1!V65</f>
        <v>0</v>
      </c>
      <c r="W65" s="22">
        <f>+$BR65*Sheet1!W65</f>
        <v>0</v>
      </c>
      <c r="X65" s="22">
        <f>+$BR65*Sheet1!X65</f>
        <v>0</v>
      </c>
      <c r="Y65" s="22">
        <f>+$BR65*Sheet1!Y65</f>
        <v>0</v>
      </c>
      <c r="Z65" s="22">
        <f>+$BR65*Sheet1!Z65</f>
        <v>0</v>
      </c>
      <c r="AA65" s="22">
        <f>+$BR65*Sheet1!AA65</f>
        <v>0</v>
      </c>
      <c r="AB65" s="22">
        <f>+$BR65*Sheet1!AB65</f>
        <v>0</v>
      </c>
      <c r="AC65" s="22">
        <f>+$BR65*Sheet1!AC65</f>
        <v>0</v>
      </c>
      <c r="AD65" s="22">
        <f>+$BR65*Sheet1!AD65</f>
        <v>0</v>
      </c>
      <c r="AE65" s="22">
        <f>+$BR65*Sheet1!AE65</f>
        <v>0</v>
      </c>
      <c r="AF65" s="22">
        <f>+$BR65*Sheet1!AF65</f>
        <v>0</v>
      </c>
      <c r="AG65" s="22">
        <f>+$BR65*Sheet1!AG65</f>
        <v>0</v>
      </c>
      <c r="AH65" s="22">
        <f>+$BR65*Sheet1!AH65</f>
        <v>17948.499563731933</v>
      </c>
      <c r="AI65" s="22">
        <f>+$BR65*Sheet1!AI65</f>
        <v>0</v>
      </c>
      <c r="AJ65" s="22">
        <f>+$BR65*Sheet1!AJ65</f>
        <v>0</v>
      </c>
      <c r="AK65" s="22">
        <f>+$BR65*Sheet1!AK65</f>
        <v>0</v>
      </c>
      <c r="AL65" s="22">
        <f>+$BR65*Sheet1!AL65</f>
        <v>17948.499563731933</v>
      </c>
      <c r="AM65" s="22">
        <f>+$BR65*Sheet1!AM65</f>
        <v>17948.499563731933</v>
      </c>
      <c r="AN65" s="22">
        <f>+$BR65*Sheet1!AN65</f>
        <v>17948.499563731933</v>
      </c>
      <c r="AO65" s="22">
        <f>+$BR65*Sheet1!AO65</f>
        <v>17948.499563731933</v>
      </c>
      <c r="AP65" s="22">
        <f>+$BR65*Sheet1!AP65</f>
        <v>89742.497818659656</v>
      </c>
      <c r="AQ65" s="22">
        <f>+$BR65*Sheet1!AQ65</f>
        <v>0</v>
      </c>
      <c r="AR65" s="22">
        <f>+$BR65*Sheet1!AR65</f>
        <v>0</v>
      </c>
      <c r="AS65" s="22">
        <f>+$BR65*Sheet1!AS65</f>
        <v>0</v>
      </c>
      <c r="AT65" s="22">
        <f>+$BR65*Sheet1!AT65</f>
        <v>0</v>
      </c>
      <c r="AU65" s="22">
        <f>+$BR65*Sheet1!AU65</f>
        <v>0</v>
      </c>
      <c r="AV65" s="22">
        <f>+$BR65*Sheet1!AV65</f>
        <v>0</v>
      </c>
      <c r="AW65" s="22">
        <f>+$BR65*Sheet1!AW65</f>
        <v>0</v>
      </c>
      <c r="AX65" s="22">
        <f>+$BR65*Sheet1!AX65</f>
        <v>0</v>
      </c>
      <c r="AY65" s="22">
        <f>+$BR65*Sheet1!AY65</f>
        <v>0</v>
      </c>
      <c r="AZ65" s="22">
        <f>+$BR65*Sheet1!AZ65</f>
        <v>0</v>
      </c>
      <c r="BA65" s="22">
        <f>+$BR65*Sheet1!BA65</f>
        <v>0</v>
      </c>
      <c r="BB65" s="22">
        <f>+$BR65*Sheet1!BB65</f>
        <v>0</v>
      </c>
      <c r="BC65" s="22">
        <f>+$BR65*Sheet1!BC65</f>
        <v>0</v>
      </c>
      <c r="BD65" s="22">
        <f>+$BR65*Sheet1!BD65</f>
        <v>0</v>
      </c>
      <c r="BE65" s="22">
        <f>+$BR65*Sheet1!BE65</f>
        <v>0</v>
      </c>
      <c r="BF65" s="22">
        <f>+$BR65*Sheet1!BF65</f>
        <v>0</v>
      </c>
      <c r="BG65" s="22">
        <f>+$BR65*Sheet1!BG65</f>
        <v>0</v>
      </c>
      <c r="BH65" s="22">
        <f>+$BR65*Sheet1!BH65</f>
        <v>0</v>
      </c>
      <c r="BI65" s="22">
        <f>+$BR65*Sheet1!BI65</f>
        <v>0</v>
      </c>
      <c r="BJ65" s="22">
        <f>+$BR65*Sheet1!BJ65</f>
        <v>0</v>
      </c>
      <c r="BK65" s="22">
        <f>+$BR65*Sheet1!BK65</f>
        <v>0</v>
      </c>
      <c r="BL65" s="22">
        <f>+$BR65*Sheet1!BL65</f>
        <v>0</v>
      </c>
      <c r="BM65" s="22">
        <f>+$BR65*Sheet1!BM65</f>
        <v>0</v>
      </c>
      <c r="BN65" s="22">
        <f>+$BR65*Sheet1!BN65</f>
        <v>0</v>
      </c>
      <c r="BO65" s="22">
        <f>+$BR65*Sheet1!BO65</f>
        <v>0</v>
      </c>
      <c r="BP65" s="22">
        <f>+$BR65*Sheet1!BP65</f>
        <v>0</v>
      </c>
      <c r="BQ65" s="22">
        <f t="shared" si="7"/>
        <v>89742.497818659656</v>
      </c>
      <c r="BR65" s="56">
        <v>89742.497818659656</v>
      </c>
    </row>
    <row r="66" spans="1:141" s="13" customFormat="1" ht="14.25" customHeight="1" outlineLevel="1" x14ac:dyDescent="0.2">
      <c r="A66" s="26" t="s">
        <v>121</v>
      </c>
      <c r="B66" s="27" t="s">
        <v>95</v>
      </c>
      <c r="C66" s="26">
        <v>247499.66587390465</v>
      </c>
      <c r="D66" s="26">
        <f>+D67</f>
        <v>0</v>
      </c>
      <c r="E66" s="26">
        <f t="shared" ref="E66:BP66" si="33">+E67</f>
        <v>0</v>
      </c>
      <c r="F66" s="26">
        <f t="shared" si="33"/>
        <v>0</v>
      </c>
      <c r="G66" s="26">
        <f t="shared" si="33"/>
        <v>0</v>
      </c>
      <c r="H66" s="26">
        <f t="shared" si="33"/>
        <v>0</v>
      </c>
      <c r="I66" s="26">
        <f t="shared" si="33"/>
        <v>0</v>
      </c>
      <c r="J66" s="26">
        <f t="shared" si="33"/>
        <v>0</v>
      </c>
      <c r="K66" s="26">
        <f t="shared" si="33"/>
        <v>0</v>
      </c>
      <c r="L66" s="26">
        <f t="shared" si="33"/>
        <v>0</v>
      </c>
      <c r="M66" s="26">
        <f t="shared" si="33"/>
        <v>0</v>
      </c>
      <c r="N66" s="26">
        <f t="shared" si="33"/>
        <v>0</v>
      </c>
      <c r="O66" s="26">
        <f t="shared" si="33"/>
        <v>0</v>
      </c>
      <c r="P66" s="26">
        <f t="shared" si="33"/>
        <v>0</v>
      </c>
      <c r="Q66" s="26">
        <f t="shared" si="33"/>
        <v>0</v>
      </c>
      <c r="R66" s="26">
        <f t="shared" si="33"/>
        <v>0</v>
      </c>
      <c r="S66" s="26">
        <f t="shared" si="33"/>
        <v>0</v>
      </c>
      <c r="T66" s="26">
        <f t="shared" si="33"/>
        <v>0</v>
      </c>
      <c r="U66" s="26">
        <f t="shared" si="33"/>
        <v>0</v>
      </c>
      <c r="V66" s="26">
        <f t="shared" si="33"/>
        <v>0</v>
      </c>
      <c r="W66" s="26">
        <f t="shared" si="33"/>
        <v>0</v>
      </c>
      <c r="X66" s="26">
        <f t="shared" si="33"/>
        <v>0</v>
      </c>
      <c r="Y66" s="26">
        <f t="shared" si="33"/>
        <v>0</v>
      </c>
      <c r="Z66" s="26">
        <f t="shared" si="33"/>
        <v>0</v>
      </c>
      <c r="AA66" s="26">
        <f t="shared" si="33"/>
        <v>0</v>
      </c>
      <c r="AB66" s="26">
        <f t="shared" si="33"/>
        <v>0</v>
      </c>
      <c r="AC66" s="26">
        <f t="shared" si="33"/>
        <v>0</v>
      </c>
      <c r="AD66" s="26">
        <f t="shared" si="33"/>
        <v>0</v>
      </c>
      <c r="AE66" s="26">
        <f t="shared" si="33"/>
        <v>0</v>
      </c>
      <c r="AF66" s="26">
        <f t="shared" si="33"/>
        <v>0</v>
      </c>
      <c r="AG66" s="26">
        <f t="shared" si="33"/>
        <v>0</v>
      </c>
      <c r="AH66" s="26">
        <f t="shared" si="33"/>
        <v>261057.16799999998</v>
      </c>
      <c r="AI66" s="26">
        <f t="shared" si="33"/>
        <v>0</v>
      </c>
      <c r="AJ66" s="26">
        <f t="shared" si="33"/>
        <v>0</v>
      </c>
      <c r="AK66" s="26">
        <f t="shared" si="33"/>
        <v>0</v>
      </c>
      <c r="AL66" s="26">
        <f t="shared" si="33"/>
        <v>261057.16799999998</v>
      </c>
      <c r="AM66" s="26">
        <f t="shared" si="33"/>
        <v>261057.16799999998</v>
      </c>
      <c r="AN66" s="26">
        <f t="shared" si="33"/>
        <v>261057.16799999998</v>
      </c>
      <c r="AO66" s="26">
        <f t="shared" si="33"/>
        <v>261057.16799999998</v>
      </c>
      <c r="AP66" s="26">
        <f t="shared" si="33"/>
        <v>1305285.8399999999</v>
      </c>
      <c r="AQ66" s="26">
        <f t="shared" si="33"/>
        <v>0</v>
      </c>
      <c r="AR66" s="26">
        <f t="shared" si="33"/>
        <v>0</v>
      </c>
      <c r="AS66" s="26">
        <f t="shared" si="33"/>
        <v>0</v>
      </c>
      <c r="AT66" s="26">
        <f t="shared" si="33"/>
        <v>0</v>
      </c>
      <c r="AU66" s="26">
        <f t="shared" si="33"/>
        <v>0</v>
      </c>
      <c r="AV66" s="26">
        <f t="shared" si="33"/>
        <v>0</v>
      </c>
      <c r="AW66" s="26">
        <f t="shared" si="33"/>
        <v>0</v>
      </c>
      <c r="AX66" s="26">
        <f t="shared" si="33"/>
        <v>0</v>
      </c>
      <c r="AY66" s="26">
        <f t="shared" si="33"/>
        <v>0</v>
      </c>
      <c r="AZ66" s="26">
        <f t="shared" si="33"/>
        <v>0</v>
      </c>
      <c r="BA66" s="26">
        <f t="shared" si="33"/>
        <v>0</v>
      </c>
      <c r="BB66" s="26">
        <f t="shared" si="33"/>
        <v>0</v>
      </c>
      <c r="BC66" s="26">
        <f t="shared" si="33"/>
        <v>0</v>
      </c>
      <c r="BD66" s="26">
        <f t="shared" si="33"/>
        <v>0</v>
      </c>
      <c r="BE66" s="26">
        <f t="shared" si="33"/>
        <v>0</v>
      </c>
      <c r="BF66" s="26">
        <f t="shared" si="33"/>
        <v>0</v>
      </c>
      <c r="BG66" s="26">
        <f t="shared" si="33"/>
        <v>0</v>
      </c>
      <c r="BH66" s="26">
        <f t="shared" si="33"/>
        <v>0</v>
      </c>
      <c r="BI66" s="26">
        <f t="shared" si="33"/>
        <v>0</v>
      </c>
      <c r="BJ66" s="26">
        <f t="shared" si="33"/>
        <v>0</v>
      </c>
      <c r="BK66" s="26">
        <f t="shared" si="33"/>
        <v>0</v>
      </c>
      <c r="BL66" s="26">
        <f t="shared" si="33"/>
        <v>0</v>
      </c>
      <c r="BM66" s="26">
        <f t="shared" si="33"/>
        <v>0</v>
      </c>
      <c r="BN66" s="26">
        <f t="shared" si="33"/>
        <v>0</v>
      </c>
      <c r="BO66" s="26">
        <f t="shared" si="33"/>
        <v>0</v>
      </c>
      <c r="BP66" s="26">
        <f t="shared" si="33"/>
        <v>0</v>
      </c>
      <c r="BQ66" s="26">
        <f t="shared" si="7"/>
        <v>1305285.8399999999</v>
      </c>
      <c r="BR66" s="26">
        <v>247499.66587390465</v>
      </c>
    </row>
    <row r="67" spans="1:141" s="13" customFormat="1" ht="13.5" customHeight="1" outlineLevel="1" x14ac:dyDescent="0.2">
      <c r="A67" s="22" t="s">
        <v>122</v>
      </c>
      <c r="B67" s="23" t="s">
        <v>14</v>
      </c>
      <c r="C67" s="22">
        <v>247499.66587390465</v>
      </c>
      <c r="D67" s="22">
        <f>+$BR67*Sheet1!D67</f>
        <v>0</v>
      </c>
      <c r="E67" s="22">
        <f>+$BR67*Sheet1!E67</f>
        <v>0</v>
      </c>
      <c r="F67" s="22">
        <f>+$BR67*Sheet1!F67</f>
        <v>0</v>
      </c>
      <c r="G67" s="22">
        <f>+$BR67*Sheet1!G67</f>
        <v>0</v>
      </c>
      <c r="H67" s="22">
        <f>+$BR67*Sheet1!H67</f>
        <v>0</v>
      </c>
      <c r="I67" s="22">
        <f>+$BR67*Sheet1!I67</f>
        <v>0</v>
      </c>
      <c r="J67" s="22">
        <f>+$BR67*Sheet1!J67</f>
        <v>0</v>
      </c>
      <c r="K67" s="22">
        <f>+$BR67*Sheet1!K67</f>
        <v>0</v>
      </c>
      <c r="L67" s="22">
        <f>+$BR67*Sheet1!L67</f>
        <v>0</v>
      </c>
      <c r="M67" s="22">
        <f>+$BR67*Sheet1!M67</f>
        <v>0</v>
      </c>
      <c r="N67" s="22">
        <f>+$BR67*Sheet1!N67</f>
        <v>0</v>
      </c>
      <c r="O67" s="22">
        <f>+$BR67*Sheet1!O67</f>
        <v>0</v>
      </c>
      <c r="P67" s="22">
        <f>+$BR67*Sheet1!P67</f>
        <v>0</v>
      </c>
      <c r="Q67" s="22">
        <f>+$BR67*Sheet1!Q67</f>
        <v>0</v>
      </c>
      <c r="R67" s="22">
        <f>+$BR67*Sheet1!R67</f>
        <v>0</v>
      </c>
      <c r="S67" s="22">
        <f>+$BR67*Sheet1!S67</f>
        <v>0</v>
      </c>
      <c r="T67" s="22">
        <f>+$BR67*Sheet1!T67</f>
        <v>0</v>
      </c>
      <c r="U67" s="22">
        <f>+$BR67*Sheet1!U67</f>
        <v>0</v>
      </c>
      <c r="V67" s="22">
        <f>+$BR67*Sheet1!V67</f>
        <v>0</v>
      </c>
      <c r="W67" s="22">
        <f>+$BR67*Sheet1!W67</f>
        <v>0</v>
      </c>
      <c r="X67" s="22">
        <f>+$BR67*Sheet1!X67</f>
        <v>0</v>
      </c>
      <c r="Y67" s="22">
        <f>+$BR67*Sheet1!Y67</f>
        <v>0</v>
      </c>
      <c r="Z67" s="22">
        <f>+$BR67*Sheet1!Z67</f>
        <v>0</v>
      </c>
      <c r="AA67" s="22">
        <f>+$BR67*Sheet1!AA67</f>
        <v>0</v>
      </c>
      <c r="AB67" s="22">
        <f>+$BR67*Sheet1!AB67</f>
        <v>0</v>
      </c>
      <c r="AC67" s="22">
        <f>+$BR67*Sheet1!AC67</f>
        <v>0</v>
      </c>
      <c r="AD67" s="22">
        <f>+$BR67*Sheet1!AD67</f>
        <v>0</v>
      </c>
      <c r="AE67" s="22">
        <f>+$BR67*Sheet1!AE67</f>
        <v>0</v>
      </c>
      <c r="AF67" s="22">
        <f>+$BR67*Sheet1!AF67</f>
        <v>0</v>
      </c>
      <c r="AG67" s="22">
        <f>+$BR67*Sheet1!AG67</f>
        <v>0</v>
      </c>
      <c r="AH67" s="22">
        <f>+$BR67*Sheet1!AH67</f>
        <v>261057.16799999998</v>
      </c>
      <c r="AI67" s="22">
        <f>+$BR67*Sheet1!AI67</f>
        <v>0</v>
      </c>
      <c r="AJ67" s="22">
        <f>+$BR67*Sheet1!AJ67</f>
        <v>0</v>
      </c>
      <c r="AK67" s="22">
        <f>+$BR67*Sheet1!AK67</f>
        <v>0</v>
      </c>
      <c r="AL67" s="22">
        <f>+$BR67*Sheet1!AL67</f>
        <v>261057.16799999998</v>
      </c>
      <c r="AM67" s="22">
        <f>+$BR67*Sheet1!AM67</f>
        <v>261057.16799999998</v>
      </c>
      <c r="AN67" s="22">
        <f>+$BR67*Sheet1!AN67</f>
        <v>261057.16799999998</v>
      </c>
      <c r="AO67" s="22">
        <f>+$BR67*Sheet1!AO67</f>
        <v>261057.16799999998</v>
      </c>
      <c r="AP67" s="22">
        <f>+$BR67*Sheet1!AP67</f>
        <v>1305285.8399999999</v>
      </c>
      <c r="AQ67" s="22">
        <f>+$BR67*Sheet1!AQ67</f>
        <v>0</v>
      </c>
      <c r="AR67" s="22">
        <f>+$BR67*Sheet1!AR67</f>
        <v>0</v>
      </c>
      <c r="AS67" s="22">
        <f>+$BR67*Sheet1!AS67</f>
        <v>0</v>
      </c>
      <c r="AT67" s="22">
        <f>+$BR67*Sheet1!AT67</f>
        <v>0</v>
      </c>
      <c r="AU67" s="22">
        <f>+$BR67*Sheet1!AU67</f>
        <v>0</v>
      </c>
      <c r="AV67" s="22">
        <f>+$BR67*Sheet1!AV67</f>
        <v>0</v>
      </c>
      <c r="AW67" s="22">
        <f>+$BR67*Sheet1!AW67</f>
        <v>0</v>
      </c>
      <c r="AX67" s="22">
        <f>+$BR67*Sheet1!AX67</f>
        <v>0</v>
      </c>
      <c r="AY67" s="22">
        <f>+$BR67*Sheet1!AY67</f>
        <v>0</v>
      </c>
      <c r="AZ67" s="22">
        <f>+$BR67*Sheet1!AZ67</f>
        <v>0</v>
      </c>
      <c r="BA67" s="22">
        <f>+$BR67*Sheet1!BA67</f>
        <v>0</v>
      </c>
      <c r="BB67" s="22">
        <f>+$BR67*Sheet1!BB67</f>
        <v>0</v>
      </c>
      <c r="BC67" s="22">
        <f>+$BR67*Sheet1!BC67</f>
        <v>0</v>
      </c>
      <c r="BD67" s="22">
        <f>+$BR67*Sheet1!BD67</f>
        <v>0</v>
      </c>
      <c r="BE67" s="22">
        <f>+$BR67*Sheet1!BE67</f>
        <v>0</v>
      </c>
      <c r="BF67" s="22">
        <f>+$BR67*Sheet1!BF67</f>
        <v>0</v>
      </c>
      <c r="BG67" s="22">
        <f>+$BR67*Sheet1!BG67</f>
        <v>0</v>
      </c>
      <c r="BH67" s="22">
        <f>+$BR67*Sheet1!BH67</f>
        <v>0</v>
      </c>
      <c r="BI67" s="22">
        <f>+$BR67*Sheet1!BI67</f>
        <v>0</v>
      </c>
      <c r="BJ67" s="22">
        <f>+$BR67*Sheet1!BJ67</f>
        <v>0</v>
      </c>
      <c r="BK67" s="22">
        <f>+$BR67*Sheet1!BK67</f>
        <v>0</v>
      </c>
      <c r="BL67" s="22">
        <f>+$BR67*Sheet1!BL67</f>
        <v>0</v>
      </c>
      <c r="BM67" s="22">
        <f>+$BR67*Sheet1!BM67</f>
        <v>0</v>
      </c>
      <c r="BN67" s="22">
        <f>+$BR67*Sheet1!BN67</f>
        <v>0</v>
      </c>
      <c r="BO67" s="22">
        <f>+$BR67*Sheet1!BO67</f>
        <v>0</v>
      </c>
      <c r="BP67" s="22">
        <f>+$BR67*Sheet1!BP67</f>
        <v>0</v>
      </c>
      <c r="BQ67" s="22">
        <f t="shared" ref="BQ67:BQ111" si="34">+BP67+BC67+AP67+P67+AC67</f>
        <v>1305285.8399999999</v>
      </c>
      <c r="BR67" s="56">
        <v>1305285.8399999999</v>
      </c>
    </row>
    <row r="68" spans="1:141" s="13" customFormat="1" ht="14.25" customHeight="1" outlineLevel="1" x14ac:dyDescent="0.2">
      <c r="A68" s="20" t="s">
        <v>123</v>
      </c>
      <c r="B68" s="21" t="s">
        <v>124</v>
      </c>
      <c r="C68" s="20">
        <v>52500</v>
      </c>
      <c r="D68" s="20">
        <f>+D69</f>
        <v>0</v>
      </c>
      <c r="E68" s="20">
        <f t="shared" ref="E68:BP68" si="35">+E69</f>
        <v>0</v>
      </c>
      <c r="F68" s="20">
        <f t="shared" si="35"/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si="35"/>
        <v>0</v>
      </c>
      <c r="N68" s="20">
        <f t="shared" si="35"/>
        <v>0</v>
      </c>
      <c r="O68" s="20">
        <f t="shared" si="35"/>
        <v>0</v>
      </c>
      <c r="P68" s="20">
        <f t="shared" si="35"/>
        <v>0</v>
      </c>
      <c r="Q68" s="20">
        <f t="shared" si="35"/>
        <v>0</v>
      </c>
      <c r="R68" s="20">
        <f t="shared" si="35"/>
        <v>0</v>
      </c>
      <c r="S68" s="20">
        <f t="shared" si="35"/>
        <v>0</v>
      </c>
      <c r="T68" s="20">
        <f t="shared" si="35"/>
        <v>0</v>
      </c>
      <c r="U68" s="20">
        <f t="shared" si="35"/>
        <v>0</v>
      </c>
      <c r="V68" s="20">
        <f t="shared" si="35"/>
        <v>0</v>
      </c>
      <c r="W68" s="20">
        <f t="shared" si="35"/>
        <v>0</v>
      </c>
      <c r="X68" s="20">
        <f t="shared" si="35"/>
        <v>0</v>
      </c>
      <c r="Y68" s="20">
        <f t="shared" si="35"/>
        <v>0</v>
      </c>
      <c r="Z68" s="20">
        <f t="shared" si="35"/>
        <v>0</v>
      </c>
      <c r="AA68" s="20">
        <f t="shared" si="35"/>
        <v>0</v>
      </c>
      <c r="AB68" s="20">
        <f t="shared" si="35"/>
        <v>0</v>
      </c>
      <c r="AC68" s="20">
        <f t="shared" si="35"/>
        <v>0</v>
      </c>
      <c r="AD68" s="20">
        <f t="shared" si="35"/>
        <v>0</v>
      </c>
      <c r="AE68" s="20">
        <f t="shared" si="35"/>
        <v>0</v>
      </c>
      <c r="AF68" s="20">
        <f t="shared" si="35"/>
        <v>0</v>
      </c>
      <c r="AG68" s="20">
        <f t="shared" si="35"/>
        <v>0</v>
      </c>
      <c r="AH68" s="20">
        <f t="shared" si="35"/>
        <v>0</v>
      </c>
      <c r="AI68" s="20">
        <f t="shared" si="35"/>
        <v>0</v>
      </c>
      <c r="AJ68" s="20">
        <f t="shared" si="35"/>
        <v>0</v>
      </c>
      <c r="AK68" s="20">
        <f t="shared" si="35"/>
        <v>0</v>
      </c>
      <c r="AL68" s="20">
        <f t="shared" si="35"/>
        <v>0</v>
      </c>
      <c r="AM68" s="20">
        <f t="shared" si="35"/>
        <v>0</v>
      </c>
      <c r="AN68" s="20">
        <f t="shared" si="35"/>
        <v>0</v>
      </c>
      <c r="AO68" s="20">
        <f t="shared" si="35"/>
        <v>0</v>
      </c>
      <c r="AP68" s="20">
        <f t="shared" si="35"/>
        <v>0</v>
      </c>
      <c r="AQ68" s="20">
        <f t="shared" si="35"/>
        <v>0</v>
      </c>
      <c r="AR68" s="20">
        <f t="shared" si="35"/>
        <v>0</v>
      </c>
      <c r="AS68" s="20">
        <f t="shared" si="35"/>
        <v>0</v>
      </c>
      <c r="AT68" s="20">
        <f t="shared" si="35"/>
        <v>0</v>
      </c>
      <c r="AU68" s="20">
        <f t="shared" si="35"/>
        <v>0</v>
      </c>
      <c r="AV68" s="20">
        <f t="shared" si="35"/>
        <v>0</v>
      </c>
      <c r="AW68" s="20">
        <f t="shared" si="35"/>
        <v>0</v>
      </c>
      <c r="AX68" s="20">
        <f t="shared" si="35"/>
        <v>0</v>
      </c>
      <c r="AY68" s="20">
        <f t="shared" si="35"/>
        <v>0</v>
      </c>
      <c r="AZ68" s="20">
        <f t="shared" si="35"/>
        <v>0</v>
      </c>
      <c r="BA68" s="20">
        <f t="shared" si="35"/>
        <v>0</v>
      </c>
      <c r="BB68" s="20">
        <f t="shared" si="35"/>
        <v>0</v>
      </c>
      <c r="BC68" s="20">
        <f t="shared" si="35"/>
        <v>0</v>
      </c>
      <c r="BD68" s="20">
        <f t="shared" si="35"/>
        <v>0</v>
      </c>
      <c r="BE68" s="20">
        <f t="shared" si="35"/>
        <v>0</v>
      </c>
      <c r="BF68" s="20">
        <f t="shared" si="35"/>
        <v>0</v>
      </c>
      <c r="BG68" s="20">
        <f t="shared" si="35"/>
        <v>0</v>
      </c>
      <c r="BH68" s="20">
        <f t="shared" si="35"/>
        <v>0</v>
      </c>
      <c r="BI68" s="20">
        <f t="shared" si="35"/>
        <v>0</v>
      </c>
      <c r="BJ68" s="20">
        <f t="shared" si="35"/>
        <v>0</v>
      </c>
      <c r="BK68" s="20">
        <f t="shared" si="35"/>
        <v>0</v>
      </c>
      <c r="BL68" s="20">
        <f t="shared" si="35"/>
        <v>0</v>
      </c>
      <c r="BM68" s="20">
        <f t="shared" si="35"/>
        <v>0</v>
      </c>
      <c r="BN68" s="20">
        <f t="shared" si="35"/>
        <v>0</v>
      </c>
      <c r="BO68" s="20">
        <f t="shared" si="35"/>
        <v>0</v>
      </c>
      <c r="BP68" s="20">
        <f t="shared" si="35"/>
        <v>0</v>
      </c>
      <c r="BQ68" s="20">
        <f t="shared" si="34"/>
        <v>0</v>
      </c>
      <c r="BR68" s="20">
        <v>52500</v>
      </c>
    </row>
    <row r="69" spans="1:141" s="13" customFormat="1" ht="14.25" customHeight="1" outlineLevel="1" x14ac:dyDescent="0.2">
      <c r="A69" s="24" t="s">
        <v>125</v>
      </c>
      <c r="B69" s="23" t="s">
        <v>14</v>
      </c>
      <c r="C69" s="24">
        <v>52500</v>
      </c>
      <c r="D69" s="22">
        <f>+$BR69*Sheet1!D69</f>
        <v>0</v>
      </c>
      <c r="E69" s="22">
        <f>+$BR69*Sheet1!E69</f>
        <v>0</v>
      </c>
      <c r="F69" s="22">
        <f>+$BR69*Sheet1!F69</f>
        <v>0</v>
      </c>
      <c r="G69" s="22">
        <f>+$BR69*Sheet1!G69</f>
        <v>0</v>
      </c>
      <c r="H69" s="22">
        <f>+$BR69*Sheet1!H69</f>
        <v>0</v>
      </c>
      <c r="I69" s="22">
        <f>+$BR69*Sheet1!I69</f>
        <v>0</v>
      </c>
      <c r="J69" s="22">
        <f>+$BR69*Sheet1!J69</f>
        <v>0</v>
      </c>
      <c r="K69" s="22">
        <f>+$BR69*Sheet1!K69</f>
        <v>0</v>
      </c>
      <c r="L69" s="22">
        <f>+$BR69*Sheet1!L69</f>
        <v>0</v>
      </c>
      <c r="M69" s="22">
        <f>+$BR69*Sheet1!M69</f>
        <v>0</v>
      </c>
      <c r="N69" s="22">
        <f>+$BR69*Sheet1!N69</f>
        <v>0</v>
      </c>
      <c r="O69" s="22">
        <f>+$BR69*Sheet1!O69</f>
        <v>0</v>
      </c>
      <c r="P69" s="22">
        <f>+$BR69*Sheet1!P69</f>
        <v>0</v>
      </c>
      <c r="Q69" s="22">
        <f>+$BR69*Sheet1!Q69</f>
        <v>0</v>
      </c>
      <c r="R69" s="22">
        <f>+$BR69*Sheet1!R69</f>
        <v>0</v>
      </c>
      <c r="S69" s="22">
        <f>+$BR69*Sheet1!S69</f>
        <v>0</v>
      </c>
      <c r="T69" s="22">
        <f>+$BR69*Sheet1!T69</f>
        <v>0</v>
      </c>
      <c r="U69" s="22">
        <f>+$BR69*Sheet1!U69</f>
        <v>0</v>
      </c>
      <c r="V69" s="22">
        <f>+$BR69*Sheet1!V69</f>
        <v>0</v>
      </c>
      <c r="W69" s="22">
        <f>+$BR69*Sheet1!W69</f>
        <v>0</v>
      </c>
      <c r="X69" s="22">
        <f>+$BR69*Sheet1!X69</f>
        <v>0</v>
      </c>
      <c r="Y69" s="22">
        <f>+$BR69*Sheet1!Y69</f>
        <v>0</v>
      </c>
      <c r="Z69" s="22">
        <f>+$BR69*Sheet1!Z69</f>
        <v>0</v>
      </c>
      <c r="AA69" s="22">
        <f>+$BR69*Sheet1!AA69</f>
        <v>0</v>
      </c>
      <c r="AB69" s="22">
        <f>+$BR69*Sheet1!AB69</f>
        <v>0</v>
      </c>
      <c r="AC69" s="22">
        <f>+$BR69*Sheet1!AC69</f>
        <v>0</v>
      </c>
      <c r="AD69" s="22">
        <f>+$BR69*Sheet1!AD69</f>
        <v>0</v>
      </c>
      <c r="AE69" s="22">
        <f>+$BR69*Sheet1!AE69</f>
        <v>0</v>
      </c>
      <c r="AF69" s="22">
        <f>+$BR69*Sheet1!AF69</f>
        <v>0</v>
      </c>
      <c r="AG69" s="22">
        <f>+$BR69*Sheet1!AG69</f>
        <v>0</v>
      </c>
      <c r="AH69" s="22">
        <f>+$BR69*Sheet1!AH69</f>
        <v>0</v>
      </c>
      <c r="AI69" s="22">
        <f>+$BR69*Sheet1!AI69</f>
        <v>0</v>
      </c>
      <c r="AJ69" s="22">
        <f>+$BR69*Sheet1!AJ69</f>
        <v>0</v>
      </c>
      <c r="AK69" s="22">
        <f>+$BR69*Sheet1!AK69</f>
        <v>0</v>
      </c>
      <c r="AL69" s="22">
        <f>+$BR69*Sheet1!AL69</f>
        <v>0</v>
      </c>
      <c r="AM69" s="22">
        <f>+$BR69*Sheet1!AM69</f>
        <v>0</v>
      </c>
      <c r="AN69" s="22">
        <f>+$BR69*Sheet1!AN69</f>
        <v>0</v>
      </c>
      <c r="AO69" s="22">
        <f>+$BR69*Sheet1!AO69</f>
        <v>0</v>
      </c>
      <c r="AP69" s="22">
        <f>+$BR69*Sheet1!AP69</f>
        <v>0</v>
      </c>
      <c r="AQ69" s="22">
        <f>+$BR69*Sheet1!AQ69</f>
        <v>0</v>
      </c>
      <c r="AR69" s="22">
        <f>+$BR69*Sheet1!AR69</f>
        <v>0</v>
      </c>
      <c r="AS69" s="22">
        <f>+$BR69*Sheet1!AS69</f>
        <v>0</v>
      </c>
      <c r="AT69" s="22">
        <f>+$BR69*Sheet1!AT69</f>
        <v>0</v>
      </c>
      <c r="AU69" s="22">
        <f>+$BR69*Sheet1!AU69</f>
        <v>0</v>
      </c>
      <c r="AV69" s="22">
        <f>+$BR69*Sheet1!AV69</f>
        <v>0</v>
      </c>
      <c r="AW69" s="22">
        <f>+$BR69*Sheet1!AW69</f>
        <v>0</v>
      </c>
      <c r="AX69" s="22">
        <f>+$BR69*Sheet1!AX69</f>
        <v>0</v>
      </c>
      <c r="AY69" s="22">
        <f>+$BR69*Sheet1!AY69</f>
        <v>0</v>
      </c>
      <c r="AZ69" s="22">
        <f>+$BR69*Sheet1!AZ69</f>
        <v>0</v>
      </c>
      <c r="BA69" s="22">
        <f>+$BR69*Sheet1!BA69</f>
        <v>0</v>
      </c>
      <c r="BB69" s="22">
        <f>+$BR69*Sheet1!BB69</f>
        <v>0</v>
      </c>
      <c r="BC69" s="22">
        <f>+$BR69*Sheet1!BC69</f>
        <v>0</v>
      </c>
      <c r="BD69" s="22">
        <f>+$BR69*Sheet1!BD69</f>
        <v>0</v>
      </c>
      <c r="BE69" s="22">
        <f>+$BR69*Sheet1!BE69</f>
        <v>0</v>
      </c>
      <c r="BF69" s="22">
        <f>+$BR69*Sheet1!BF69</f>
        <v>0</v>
      </c>
      <c r="BG69" s="22">
        <f>+$BR69*Sheet1!BG69</f>
        <v>0</v>
      </c>
      <c r="BH69" s="22">
        <f>+$BR69*Sheet1!BH69</f>
        <v>0</v>
      </c>
      <c r="BI69" s="22">
        <f>+$BR69*Sheet1!BI69</f>
        <v>0</v>
      </c>
      <c r="BJ69" s="22">
        <f>+$BR69*Sheet1!BJ69</f>
        <v>0</v>
      </c>
      <c r="BK69" s="22">
        <f>+$BR69*Sheet1!BK69</f>
        <v>0</v>
      </c>
      <c r="BL69" s="22">
        <f>+$BR69*Sheet1!BL69</f>
        <v>0</v>
      </c>
      <c r="BM69" s="22">
        <f>+$BR69*Sheet1!BM69</f>
        <v>0</v>
      </c>
      <c r="BN69" s="22">
        <f>+$BR69*Sheet1!BN69</f>
        <v>0</v>
      </c>
      <c r="BO69" s="22">
        <f>+$BR69*Sheet1!BO69</f>
        <v>0</v>
      </c>
      <c r="BP69" s="22">
        <f>+$BR69*Sheet1!BP69</f>
        <v>0</v>
      </c>
      <c r="BQ69" s="24">
        <f t="shared" si="34"/>
        <v>0</v>
      </c>
      <c r="BR69" s="56"/>
      <c r="BX69" s="4">
        <v>42370</v>
      </c>
      <c r="BY69" s="4">
        <v>42401</v>
      </c>
      <c r="BZ69" s="4">
        <v>42430</v>
      </c>
      <c r="CA69" s="4">
        <v>42461</v>
      </c>
      <c r="CB69" s="4">
        <v>42491</v>
      </c>
      <c r="CC69" s="4">
        <v>42522</v>
      </c>
      <c r="CD69" s="4">
        <v>42552</v>
      </c>
      <c r="CE69" s="4">
        <v>42583</v>
      </c>
      <c r="CF69" s="4">
        <v>42614</v>
      </c>
      <c r="CG69" s="4">
        <v>42644</v>
      </c>
      <c r="CH69" s="4">
        <v>42675</v>
      </c>
      <c r="CI69" s="4">
        <v>42705</v>
      </c>
      <c r="CJ69" s="1">
        <v>2016</v>
      </c>
      <c r="CK69" s="4">
        <v>42736</v>
      </c>
      <c r="CL69" s="4">
        <v>42767</v>
      </c>
      <c r="CM69" s="4">
        <v>42795</v>
      </c>
      <c r="CN69" s="4">
        <v>42826</v>
      </c>
      <c r="CO69" s="4">
        <v>42856</v>
      </c>
      <c r="CP69" s="4">
        <v>42887</v>
      </c>
      <c r="CQ69" s="4">
        <v>42917</v>
      </c>
      <c r="CR69" s="4">
        <v>42948</v>
      </c>
      <c r="CS69" s="4">
        <v>42979</v>
      </c>
      <c r="CT69" s="4">
        <v>43009</v>
      </c>
      <c r="CU69" s="4">
        <v>43040</v>
      </c>
      <c r="CV69" s="4">
        <v>43070</v>
      </c>
      <c r="CW69" s="1">
        <v>2017</v>
      </c>
      <c r="CX69" s="4">
        <v>43101</v>
      </c>
      <c r="CY69" s="4">
        <v>43132</v>
      </c>
      <c r="CZ69" s="4">
        <v>43160</v>
      </c>
      <c r="DA69" s="4">
        <v>43191</v>
      </c>
      <c r="DB69" s="4">
        <v>43221</v>
      </c>
      <c r="DC69" s="4">
        <v>43252</v>
      </c>
      <c r="DD69" s="4">
        <v>43282</v>
      </c>
      <c r="DE69" s="4">
        <v>43313</v>
      </c>
      <c r="DF69" s="4">
        <v>43344</v>
      </c>
      <c r="DG69" s="4">
        <v>43374</v>
      </c>
      <c r="DH69" s="4">
        <v>43405</v>
      </c>
      <c r="DI69" s="4">
        <v>43435</v>
      </c>
      <c r="DJ69" s="1">
        <v>2018</v>
      </c>
      <c r="DK69" s="4">
        <v>43466</v>
      </c>
      <c r="DL69" s="4">
        <v>43497</v>
      </c>
      <c r="DM69" s="4">
        <v>43525</v>
      </c>
      <c r="DN69" s="4">
        <v>43556</v>
      </c>
      <c r="DO69" s="4">
        <v>43586</v>
      </c>
      <c r="DP69" s="4">
        <v>43617</v>
      </c>
      <c r="DQ69" s="4">
        <v>43647</v>
      </c>
      <c r="DR69" s="4">
        <v>43678</v>
      </c>
      <c r="DS69" s="4">
        <v>43709</v>
      </c>
      <c r="DT69" s="4">
        <v>43739</v>
      </c>
      <c r="DU69" s="4">
        <v>43770</v>
      </c>
      <c r="DV69" s="4">
        <v>43800</v>
      </c>
      <c r="DW69" s="1">
        <v>2019</v>
      </c>
      <c r="DX69" s="4">
        <v>43831</v>
      </c>
      <c r="DY69" s="4">
        <v>43862</v>
      </c>
      <c r="DZ69" s="4">
        <v>43891</v>
      </c>
      <c r="EA69" s="4">
        <v>43922</v>
      </c>
      <c r="EB69" s="4">
        <v>43952</v>
      </c>
      <c r="EC69" s="4">
        <v>43983</v>
      </c>
      <c r="ED69" s="4">
        <v>44013</v>
      </c>
      <c r="EE69" s="4">
        <v>44044</v>
      </c>
      <c r="EF69" s="4">
        <v>44075</v>
      </c>
      <c r="EG69" s="4">
        <v>44105</v>
      </c>
      <c r="EH69" s="4">
        <v>44136</v>
      </c>
      <c r="EI69" s="4">
        <v>44166</v>
      </c>
      <c r="EJ69" s="1">
        <v>2020</v>
      </c>
      <c r="EK69" s="4" t="s">
        <v>2</v>
      </c>
    </row>
    <row r="70" spans="1:141" s="13" customFormat="1" ht="14.25" customHeight="1" x14ac:dyDescent="0.2">
      <c r="A70" s="14" t="s">
        <v>126</v>
      </c>
      <c r="B70" s="15" t="s">
        <v>127</v>
      </c>
      <c r="C70" s="16">
        <v>41617907.162708275</v>
      </c>
      <c r="D70" s="14">
        <f t="shared" ref="D70:O70" si="36">+$C$70*BX70</f>
        <v>0</v>
      </c>
      <c r="E70" s="14">
        <f t="shared" si="36"/>
        <v>0</v>
      </c>
      <c r="F70" s="14">
        <f t="shared" si="36"/>
        <v>0</v>
      </c>
      <c r="G70" s="14">
        <f t="shared" si="36"/>
        <v>0</v>
      </c>
      <c r="H70" s="14">
        <f t="shared" si="36"/>
        <v>0</v>
      </c>
      <c r="I70" s="14">
        <f t="shared" si="36"/>
        <v>0</v>
      </c>
      <c r="J70" s="14">
        <f t="shared" si="36"/>
        <v>0</v>
      </c>
      <c r="K70" s="14">
        <f t="shared" si="36"/>
        <v>0</v>
      </c>
      <c r="L70" s="14">
        <f t="shared" si="36"/>
        <v>0</v>
      </c>
      <c r="M70" s="14">
        <f t="shared" si="36"/>
        <v>0</v>
      </c>
      <c r="N70" s="14">
        <f t="shared" si="36"/>
        <v>0</v>
      </c>
      <c r="O70" s="14">
        <f t="shared" si="36"/>
        <v>832358.14325416554</v>
      </c>
      <c r="P70" s="16">
        <f t="shared" ref="P70:P71" si="37">SUM(D70:O70)</f>
        <v>832358.14325416554</v>
      </c>
      <c r="Q70" s="14">
        <f t="shared" ref="Q70:AB70" si="38">+$C$70*CK70</f>
        <v>0</v>
      </c>
      <c r="R70" s="14">
        <f t="shared" si="38"/>
        <v>1248537.2148812483</v>
      </c>
      <c r="S70" s="14">
        <f t="shared" si="38"/>
        <v>0</v>
      </c>
      <c r="T70" s="14">
        <f t="shared" si="38"/>
        <v>1248537.2148812483</v>
      </c>
      <c r="U70" s="14">
        <f t="shared" si="38"/>
        <v>0</v>
      </c>
      <c r="V70" s="14">
        <f t="shared" si="38"/>
        <v>1248537.2148812483</v>
      </c>
      <c r="W70" s="14">
        <f t="shared" si="38"/>
        <v>0</v>
      </c>
      <c r="X70" s="14">
        <f t="shared" si="38"/>
        <v>0</v>
      </c>
      <c r="Y70" s="14">
        <f t="shared" si="38"/>
        <v>1664716.2865083311</v>
      </c>
      <c r="Z70" s="14">
        <f t="shared" si="38"/>
        <v>0</v>
      </c>
      <c r="AA70" s="14">
        <f t="shared" si="38"/>
        <v>1664716.2865083311</v>
      </c>
      <c r="AB70" s="14">
        <f t="shared" si="38"/>
        <v>0</v>
      </c>
      <c r="AC70" s="16">
        <f t="shared" ref="AC70:AC71" si="39">SUM(Q70:AB70)</f>
        <v>7075044.2176604066</v>
      </c>
      <c r="AD70" s="14">
        <f t="shared" ref="AD70:AO70" si="40">+$C$70*CX70</f>
        <v>416179.07162708277</v>
      </c>
      <c r="AE70" s="14">
        <f t="shared" si="40"/>
        <v>0</v>
      </c>
      <c r="AF70" s="14">
        <f t="shared" si="40"/>
        <v>416179.07162708277</v>
      </c>
      <c r="AG70" s="14">
        <f t="shared" si="40"/>
        <v>0</v>
      </c>
      <c r="AH70" s="14">
        <f t="shared" si="40"/>
        <v>0</v>
      </c>
      <c r="AI70" s="14">
        <f t="shared" si="40"/>
        <v>832358.14325416554</v>
      </c>
      <c r="AJ70" s="14">
        <f t="shared" si="40"/>
        <v>0</v>
      </c>
      <c r="AK70" s="14">
        <f t="shared" si="40"/>
        <v>0</v>
      </c>
      <c r="AL70" s="14">
        <f t="shared" si="40"/>
        <v>832358.14325416554</v>
      </c>
      <c r="AM70" s="14">
        <f t="shared" si="40"/>
        <v>0</v>
      </c>
      <c r="AN70" s="14">
        <f t="shared" si="40"/>
        <v>0</v>
      </c>
      <c r="AO70" s="14">
        <f t="shared" si="40"/>
        <v>1248537.2148812483</v>
      </c>
      <c r="AP70" s="16">
        <f t="shared" ref="AP70:AP71" si="41">SUM(AD70:AO70)</f>
        <v>3745611.6446437449</v>
      </c>
      <c r="AQ70" s="14">
        <f t="shared" ref="AQ70:BB70" si="42">+$C$70*DK70</f>
        <v>2080895.3581354138</v>
      </c>
      <c r="AR70" s="14">
        <f t="shared" si="42"/>
        <v>0</v>
      </c>
      <c r="AS70" s="14">
        <f t="shared" si="42"/>
        <v>3745611.6446437445</v>
      </c>
      <c r="AT70" s="14">
        <f t="shared" si="42"/>
        <v>0</v>
      </c>
      <c r="AU70" s="14">
        <f t="shared" si="42"/>
        <v>0</v>
      </c>
      <c r="AV70" s="14">
        <f t="shared" si="42"/>
        <v>4161790.7162708277</v>
      </c>
      <c r="AW70" s="14">
        <f t="shared" si="42"/>
        <v>0</v>
      </c>
      <c r="AX70" s="14">
        <f t="shared" si="42"/>
        <v>0</v>
      </c>
      <c r="AY70" s="14">
        <f t="shared" si="42"/>
        <v>4577969.78789791</v>
      </c>
      <c r="AZ70" s="14">
        <f t="shared" si="42"/>
        <v>0</v>
      </c>
      <c r="BA70" s="14">
        <f t="shared" si="42"/>
        <v>0</v>
      </c>
      <c r="BB70" s="14">
        <f t="shared" si="42"/>
        <v>4161790.7162708277</v>
      </c>
      <c r="BC70" s="16">
        <f t="shared" ref="BC70:BC71" si="43">SUM(AQ70:BB70)</f>
        <v>18728058.223218724</v>
      </c>
      <c r="BD70" s="14">
        <f t="shared" ref="BD70:BO70" si="44">+$C$70*DX70</f>
        <v>0</v>
      </c>
      <c r="BE70" s="14">
        <f t="shared" si="44"/>
        <v>0</v>
      </c>
      <c r="BF70" s="14">
        <f t="shared" si="44"/>
        <v>3329432.5730166622</v>
      </c>
      <c r="BG70" s="14">
        <f t="shared" si="44"/>
        <v>0</v>
      </c>
      <c r="BH70" s="14">
        <f t="shared" si="44"/>
        <v>0</v>
      </c>
      <c r="BI70" s="14">
        <f t="shared" si="44"/>
        <v>2913253.5013895794</v>
      </c>
      <c r="BJ70" s="14">
        <f t="shared" si="44"/>
        <v>0</v>
      </c>
      <c r="BK70" s="14">
        <f t="shared" si="44"/>
        <v>0</v>
      </c>
      <c r="BL70" s="14">
        <f t="shared" si="44"/>
        <v>2913253.5013895794</v>
      </c>
      <c r="BM70" s="14">
        <f t="shared" si="44"/>
        <v>0</v>
      </c>
      <c r="BN70" s="14">
        <f t="shared" si="44"/>
        <v>0</v>
      </c>
      <c r="BO70" s="14">
        <f t="shared" si="44"/>
        <v>2080895.3581354138</v>
      </c>
      <c r="BP70" s="16">
        <f>SUM(BD70:BO70)</f>
        <v>11236834.933931235</v>
      </c>
      <c r="BQ70" s="16">
        <f t="shared" si="34"/>
        <v>41617907.162708275</v>
      </c>
      <c r="BR70" s="16">
        <v>41617907.162708275</v>
      </c>
      <c r="BS70" s="32"/>
      <c r="BT70" s="32"/>
      <c r="BU70" s="32"/>
      <c r="BV70" s="32"/>
      <c r="BW70" s="51">
        <f>SUM(BX70:EK70)</f>
        <v>1</v>
      </c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55">
        <v>0.02</v>
      </c>
      <c r="CJ70" s="16"/>
      <c r="CK70" s="16"/>
      <c r="CL70" s="52">
        <v>0.03</v>
      </c>
      <c r="CM70" s="52"/>
      <c r="CN70" s="52">
        <v>0.03</v>
      </c>
      <c r="CO70" s="52"/>
      <c r="CP70" s="52">
        <v>0.03</v>
      </c>
      <c r="CQ70" s="52"/>
      <c r="CR70" s="52"/>
      <c r="CS70" s="52">
        <v>0.04</v>
      </c>
      <c r="CT70" s="52"/>
      <c r="CU70" s="52">
        <v>0.04</v>
      </c>
      <c r="CV70" s="52"/>
      <c r="CW70" s="52"/>
      <c r="CX70" s="52">
        <v>0.01</v>
      </c>
      <c r="CY70" s="52"/>
      <c r="CZ70" s="52">
        <v>0.01</v>
      </c>
      <c r="DA70" s="52"/>
      <c r="DB70" s="52"/>
      <c r="DC70" s="52">
        <v>0.02</v>
      </c>
      <c r="DD70" s="52"/>
      <c r="DE70" s="52"/>
      <c r="DF70" s="52">
        <v>0.02</v>
      </c>
      <c r="DG70" s="52"/>
      <c r="DH70" s="52"/>
      <c r="DI70" s="52">
        <v>0.03</v>
      </c>
      <c r="DJ70" s="52"/>
      <c r="DK70" s="52">
        <v>0.05</v>
      </c>
      <c r="DL70" s="52"/>
      <c r="DM70" s="52">
        <v>0.09</v>
      </c>
      <c r="DN70" s="52"/>
      <c r="DO70" s="52"/>
      <c r="DP70" s="52">
        <v>0.1</v>
      </c>
      <c r="DQ70" s="52"/>
      <c r="DR70" s="52"/>
      <c r="DS70" s="52">
        <v>0.11</v>
      </c>
      <c r="DT70" s="52"/>
      <c r="DU70" s="52"/>
      <c r="DV70" s="52">
        <v>0.1</v>
      </c>
      <c r="DW70" s="52"/>
      <c r="DX70" s="52"/>
      <c r="DY70" s="52"/>
      <c r="DZ70" s="52">
        <v>0.08</v>
      </c>
      <c r="EA70" s="52"/>
      <c r="EB70" s="52"/>
      <c r="EC70" s="52">
        <v>7.0000000000000007E-2</v>
      </c>
      <c r="ED70" s="52"/>
      <c r="EE70" s="52"/>
      <c r="EF70" s="52">
        <v>7.0000000000000007E-2</v>
      </c>
      <c r="EG70" s="52"/>
      <c r="EH70" s="52"/>
      <c r="EI70" s="52">
        <v>0.05</v>
      </c>
      <c r="EJ70" s="52"/>
      <c r="EK70" s="52"/>
    </row>
    <row r="71" spans="1:141" s="13" customFormat="1" ht="14.25" customHeight="1" x14ac:dyDescent="0.2">
      <c r="A71" s="14" t="s">
        <v>128</v>
      </c>
      <c r="B71" s="15" t="s">
        <v>129</v>
      </c>
      <c r="C71" s="16">
        <v>3792899.1838575024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4">
        <f t="shared" ref="I71:O71" si="45">+$C$71*CC71</f>
        <v>0</v>
      </c>
      <c r="J71" s="14">
        <f t="shared" si="45"/>
        <v>0</v>
      </c>
      <c r="K71" s="14">
        <f t="shared" si="45"/>
        <v>0</v>
      </c>
      <c r="L71" s="14">
        <f t="shared" si="45"/>
        <v>0</v>
      </c>
      <c r="M71" s="14">
        <f t="shared" si="45"/>
        <v>0</v>
      </c>
      <c r="N71" s="14">
        <f t="shared" si="45"/>
        <v>0</v>
      </c>
      <c r="O71" s="14">
        <f t="shared" si="45"/>
        <v>75857.983677150056</v>
      </c>
      <c r="P71" s="16">
        <f t="shared" si="37"/>
        <v>75857.983677150056</v>
      </c>
      <c r="Q71" s="14">
        <f t="shared" ref="Q71:AB71" si="46">+$C$71*CK71</f>
        <v>0</v>
      </c>
      <c r="R71" s="14">
        <f t="shared" si="46"/>
        <v>113786.97551572506</v>
      </c>
      <c r="S71" s="14">
        <f t="shared" si="46"/>
        <v>0</v>
      </c>
      <c r="T71" s="14">
        <f t="shared" si="46"/>
        <v>113786.97551572506</v>
      </c>
      <c r="U71" s="14">
        <f t="shared" si="46"/>
        <v>0</v>
      </c>
      <c r="V71" s="14">
        <f t="shared" si="46"/>
        <v>113786.97551572506</v>
      </c>
      <c r="W71" s="14">
        <f t="shared" si="46"/>
        <v>0</v>
      </c>
      <c r="X71" s="14">
        <f t="shared" si="46"/>
        <v>0</v>
      </c>
      <c r="Y71" s="14">
        <f t="shared" si="46"/>
        <v>151715.96735430011</v>
      </c>
      <c r="Z71" s="14">
        <f t="shared" si="46"/>
        <v>0</v>
      </c>
      <c r="AA71" s="14">
        <f t="shared" si="46"/>
        <v>151715.96735430011</v>
      </c>
      <c r="AB71" s="14">
        <f t="shared" si="46"/>
        <v>0</v>
      </c>
      <c r="AC71" s="16">
        <f t="shared" si="39"/>
        <v>644792.86125577532</v>
      </c>
      <c r="AD71" s="14">
        <f t="shared" ref="AD71:AO71" si="47">+$C$71*CX71</f>
        <v>37928.991838575028</v>
      </c>
      <c r="AE71" s="14">
        <f t="shared" si="47"/>
        <v>0</v>
      </c>
      <c r="AF71" s="14">
        <f t="shared" si="47"/>
        <v>37928.991838575028</v>
      </c>
      <c r="AG71" s="14">
        <f t="shared" si="47"/>
        <v>0</v>
      </c>
      <c r="AH71" s="14">
        <f t="shared" si="47"/>
        <v>0</v>
      </c>
      <c r="AI71" s="14">
        <f t="shared" si="47"/>
        <v>75857.983677150056</v>
      </c>
      <c r="AJ71" s="14">
        <f t="shared" si="47"/>
        <v>0</v>
      </c>
      <c r="AK71" s="14">
        <f t="shared" si="47"/>
        <v>0</v>
      </c>
      <c r="AL71" s="14">
        <f t="shared" si="47"/>
        <v>75857.983677150056</v>
      </c>
      <c r="AM71" s="14">
        <f t="shared" si="47"/>
        <v>0</v>
      </c>
      <c r="AN71" s="14">
        <f t="shared" si="47"/>
        <v>0</v>
      </c>
      <c r="AO71" s="14">
        <f t="shared" si="47"/>
        <v>113786.97551572506</v>
      </c>
      <c r="AP71" s="16">
        <f t="shared" si="41"/>
        <v>341360.92654717527</v>
      </c>
      <c r="AQ71" s="14">
        <f t="shared" ref="AQ71:BB71" si="48">+$C$71*DK71</f>
        <v>189644.95919287513</v>
      </c>
      <c r="AR71" s="14">
        <f t="shared" si="48"/>
        <v>0</v>
      </c>
      <c r="AS71" s="14">
        <f t="shared" si="48"/>
        <v>341360.92654717522</v>
      </c>
      <c r="AT71" s="14">
        <f t="shared" si="48"/>
        <v>0</v>
      </c>
      <c r="AU71" s="14">
        <f t="shared" si="48"/>
        <v>0</v>
      </c>
      <c r="AV71" s="14">
        <f t="shared" si="48"/>
        <v>379289.91838575026</v>
      </c>
      <c r="AW71" s="14">
        <f t="shared" si="48"/>
        <v>0</v>
      </c>
      <c r="AX71" s="14">
        <f t="shared" si="48"/>
        <v>0</v>
      </c>
      <c r="AY71" s="14">
        <f t="shared" si="48"/>
        <v>417218.91022432526</v>
      </c>
      <c r="AZ71" s="14">
        <f t="shared" si="48"/>
        <v>0</v>
      </c>
      <c r="BA71" s="14">
        <f t="shared" si="48"/>
        <v>0</v>
      </c>
      <c r="BB71" s="14">
        <f t="shared" si="48"/>
        <v>379289.91838575026</v>
      </c>
      <c r="BC71" s="16">
        <f t="shared" si="43"/>
        <v>1706804.6327358759</v>
      </c>
      <c r="BD71" s="14">
        <f t="shared" ref="BD71:BO71" si="49">+$C$71*DX71</f>
        <v>0</v>
      </c>
      <c r="BE71" s="14">
        <f t="shared" si="49"/>
        <v>0</v>
      </c>
      <c r="BF71" s="14">
        <f t="shared" si="49"/>
        <v>303431.93470860022</v>
      </c>
      <c r="BG71" s="14">
        <f t="shared" si="49"/>
        <v>0</v>
      </c>
      <c r="BH71" s="14">
        <f t="shared" si="49"/>
        <v>0</v>
      </c>
      <c r="BI71" s="14">
        <f t="shared" si="49"/>
        <v>265502.94287002517</v>
      </c>
      <c r="BJ71" s="14">
        <f t="shared" si="49"/>
        <v>0</v>
      </c>
      <c r="BK71" s="14">
        <f t="shared" si="49"/>
        <v>0</v>
      </c>
      <c r="BL71" s="14">
        <f t="shared" si="49"/>
        <v>265502.94287002517</v>
      </c>
      <c r="BM71" s="14">
        <f t="shared" si="49"/>
        <v>0</v>
      </c>
      <c r="BN71" s="14">
        <f t="shared" si="49"/>
        <v>0</v>
      </c>
      <c r="BO71" s="14">
        <f t="shared" si="49"/>
        <v>189644.95919287513</v>
      </c>
      <c r="BP71" s="16">
        <f t="shared" ref="BP71" si="50">SUM(BD71:BO71)</f>
        <v>1024082.7796415258</v>
      </c>
      <c r="BQ71" s="16">
        <f>+BP71+BC71+AP71+P71+AC71</f>
        <v>3792899.1838575024</v>
      </c>
      <c r="BR71" s="16">
        <v>3792899.1838575024</v>
      </c>
      <c r="BS71" s="32"/>
      <c r="BT71" s="32"/>
      <c r="BU71" s="32"/>
      <c r="BV71" s="33"/>
      <c r="BW71" s="51">
        <f>SUM(BX71:EK71)</f>
        <v>1</v>
      </c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55">
        <v>0.02</v>
      </c>
      <c r="CJ71" s="16"/>
      <c r="CK71" s="16"/>
      <c r="CL71" s="52">
        <v>0.03</v>
      </c>
      <c r="CM71" s="52"/>
      <c r="CN71" s="52">
        <v>0.03</v>
      </c>
      <c r="CO71" s="52"/>
      <c r="CP71" s="52">
        <v>0.03</v>
      </c>
      <c r="CQ71" s="52"/>
      <c r="CR71" s="52"/>
      <c r="CS71" s="52">
        <v>0.04</v>
      </c>
      <c r="CT71" s="52"/>
      <c r="CU71" s="52">
        <v>0.04</v>
      </c>
      <c r="CV71" s="52"/>
      <c r="CW71" s="52"/>
      <c r="CX71" s="52">
        <v>0.01</v>
      </c>
      <c r="CY71" s="52"/>
      <c r="CZ71" s="52">
        <v>0.01</v>
      </c>
      <c r="DA71" s="52"/>
      <c r="DB71" s="52"/>
      <c r="DC71" s="52">
        <v>0.02</v>
      </c>
      <c r="DD71" s="52"/>
      <c r="DE71" s="52"/>
      <c r="DF71" s="52">
        <v>0.02</v>
      </c>
      <c r="DG71" s="52"/>
      <c r="DH71" s="52"/>
      <c r="DI71" s="52">
        <v>0.03</v>
      </c>
      <c r="DJ71" s="52"/>
      <c r="DK71" s="52">
        <v>0.05</v>
      </c>
      <c r="DL71" s="52"/>
      <c r="DM71" s="52">
        <v>0.09</v>
      </c>
      <c r="DN71" s="52"/>
      <c r="DO71" s="52"/>
      <c r="DP71" s="52">
        <v>0.1</v>
      </c>
      <c r="DQ71" s="52"/>
      <c r="DR71" s="52"/>
      <c r="DS71" s="52">
        <v>0.11</v>
      </c>
      <c r="DT71" s="52"/>
      <c r="DU71" s="52"/>
      <c r="DV71" s="52">
        <v>0.1</v>
      </c>
      <c r="DW71" s="52"/>
      <c r="DX71" s="52"/>
      <c r="DY71" s="52"/>
      <c r="DZ71" s="52">
        <v>0.08</v>
      </c>
      <c r="EA71" s="52"/>
      <c r="EB71" s="52"/>
      <c r="EC71" s="52">
        <v>7.0000000000000007E-2</v>
      </c>
      <c r="ED71" s="52"/>
      <c r="EE71" s="52"/>
      <c r="EF71" s="52">
        <v>7.0000000000000007E-2</v>
      </c>
      <c r="EG71" s="52"/>
      <c r="EH71" s="52"/>
      <c r="EI71" s="52">
        <v>0.05</v>
      </c>
      <c r="EJ71" s="52"/>
      <c r="EK71" s="52"/>
    </row>
    <row r="72" spans="1:141" s="13" customFormat="1" ht="14.25" customHeight="1" x14ac:dyDescent="0.2">
      <c r="A72" s="9" t="s">
        <v>130</v>
      </c>
      <c r="B72" s="10" t="s">
        <v>131</v>
      </c>
      <c r="C72" s="34">
        <v>12580000</v>
      </c>
      <c r="D72" s="11">
        <f>+D73+D95+D99</f>
        <v>0</v>
      </c>
      <c r="E72" s="11">
        <f t="shared" ref="E72:BP72" si="51">+E73+E95+E99</f>
        <v>0</v>
      </c>
      <c r="F72" s="11">
        <f t="shared" si="51"/>
        <v>0</v>
      </c>
      <c r="G72" s="11">
        <f t="shared" si="51"/>
        <v>0</v>
      </c>
      <c r="H72" s="11">
        <f t="shared" si="51"/>
        <v>0</v>
      </c>
      <c r="I72" s="11">
        <f t="shared" si="51"/>
        <v>0</v>
      </c>
      <c r="J72" s="11">
        <f t="shared" si="51"/>
        <v>0</v>
      </c>
      <c r="K72" s="11">
        <f t="shared" si="51"/>
        <v>0</v>
      </c>
      <c r="L72" s="11">
        <f t="shared" si="51"/>
        <v>0</v>
      </c>
      <c r="M72" s="11">
        <f t="shared" si="51"/>
        <v>0</v>
      </c>
      <c r="N72" s="11">
        <f t="shared" si="51"/>
        <v>0</v>
      </c>
      <c r="O72" s="11">
        <f t="shared" si="51"/>
        <v>0</v>
      </c>
      <c r="P72" s="34">
        <f t="shared" si="51"/>
        <v>0</v>
      </c>
      <c r="Q72" s="34">
        <f t="shared" si="51"/>
        <v>0</v>
      </c>
      <c r="R72" s="34">
        <f t="shared" si="51"/>
        <v>0</v>
      </c>
      <c r="S72" s="34">
        <f t="shared" si="51"/>
        <v>0</v>
      </c>
      <c r="T72" s="34">
        <f t="shared" si="51"/>
        <v>0</v>
      </c>
      <c r="U72" s="34">
        <f t="shared" si="51"/>
        <v>60000</v>
      </c>
      <c r="V72" s="34">
        <f t="shared" si="51"/>
        <v>8275.8620689655181</v>
      </c>
      <c r="W72" s="34">
        <f t="shared" si="51"/>
        <v>8275.8620689655181</v>
      </c>
      <c r="X72" s="34">
        <f t="shared" si="51"/>
        <v>220275.86206896551</v>
      </c>
      <c r="Y72" s="34">
        <f>+Y73+Y95+Y99</f>
        <v>220275.86206896551</v>
      </c>
      <c r="Z72" s="34">
        <f t="shared" si="51"/>
        <v>220275.86206896551</v>
      </c>
      <c r="AA72" s="34">
        <f t="shared" si="51"/>
        <v>220275.86206896551</v>
      </c>
      <c r="AB72" s="34">
        <f t="shared" si="51"/>
        <v>340275.86206896551</v>
      </c>
      <c r="AC72" s="34">
        <f t="shared" si="51"/>
        <v>1297931.0344827587</v>
      </c>
      <c r="AD72" s="34">
        <f t="shared" si="51"/>
        <v>260275.86206896551</v>
      </c>
      <c r="AE72" s="34">
        <f t="shared" si="51"/>
        <v>260275.86206896551</v>
      </c>
      <c r="AF72" s="34">
        <f t="shared" si="51"/>
        <v>260275.86206896551</v>
      </c>
      <c r="AG72" s="34">
        <f t="shared" si="51"/>
        <v>260275.86206896551</v>
      </c>
      <c r="AH72" s="34">
        <f t="shared" si="51"/>
        <v>560275.86206896557</v>
      </c>
      <c r="AI72" s="34">
        <f t="shared" si="51"/>
        <v>306429.70822281169</v>
      </c>
      <c r="AJ72" s="34">
        <f t="shared" si="51"/>
        <v>311602.12201591511</v>
      </c>
      <c r="AK72" s="34">
        <f t="shared" si="51"/>
        <v>311602.12201591511</v>
      </c>
      <c r="AL72" s="34">
        <f t="shared" si="51"/>
        <v>311602.12201591511</v>
      </c>
      <c r="AM72" s="34">
        <f t="shared" si="51"/>
        <v>311602.12201591511</v>
      </c>
      <c r="AN72" s="34">
        <f t="shared" si="51"/>
        <v>311602.12201591511</v>
      </c>
      <c r="AO72" s="34">
        <f t="shared" si="51"/>
        <v>501602.12201591511</v>
      </c>
      <c r="AP72" s="34">
        <f t="shared" si="51"/>
        <v>3967421.7506631301</v>
      </c>
      <c r="AQ72" s="34">
        <f t="shared" si="51"/>
        <v>334935.45534924848</v>
      </c>
      <c r="AR72" s="34">
        <f t="shared" si="51"/>
        <v>334935.45534924848</v>
      </c>
      <c r="AS72" s="34">
        <f t="shared" si="51"/>
        <v>334935.45534924848</v>
      </c>
      <c r="AT72" s="34">
        <f t="shared" si="51"/>
        <v>334935.45534924848</v>
      </c>
      <c r="AU72" s="34">
        <f t="shared" si="51"/>
        <v>475988.08692819579</v>
      </c>
      <c r="AV72" s="34">
        <f t="shared" si="51"/>
        <v>475988.08692819579</v>
      </c>
      <c r="AW72" s="34">
        <f t="shared" si="51"/>
        <v>484811.61633996048</v>
      </c>
      <c r="AX72" s="34">
        <f t="shared" si="51"/>
        <v>484811.61633996048</v>
      </c>
      <c r="AY72" s="34">
        <f t="shared" si="51"/>
        <v>272811.61633996054</v>
      </c>
      <c r="AZ72" s="34">
        <f t="shared" si="51"/>
        <v>272811.61633996054</v>
      </c>
      <c r="BA72" s="34">
        <f t="shared" si="51"/>
        <v>264535.75427099504</v>
      </c>
      <c r="BB72" s="34">
        <f t="shared" si="51"/>
        <v>337612.6773479181</v>
      </c>
      <c r="BC72" s="34">
        <f t="shared" si="51"/>
        <v>4409112.8922321405</v>
      </c>
      <c r="BD72" s="34">
        <f t="shared" si="51"/>
        <v>274279.34401458473</v>
      </c>
      <c r="BE72" s="34">
        <f t="shared" si="51"/>
        <v>274279.34401458473</v>
      </c>
      <c r="BF72" s="34">
        <f t="shared" si="51"/>
        <v>274279.34401458473</v>
      </c>
      <c r="BG72" s="34">
        <f t="shared" si="51"/>
        <v>274279.34401458473</v>
      </c>
      <c r="BH72" s="34">
        <f t="shared" si="51"/>
        <v>274279.34401458473</v>
      </c>
      <c r="BI72" s="34">
        <f t="shared" si="51"/>
        <v>274279.34401458473</v>
      </c>
      <c r="BJ72" s="34">
        <f t="shared" si="51"/>
        <v>274279.34401458473</v>
      </c>
      <c r="BK72" s="34">
        <f t="shared" si="51"/>
        <v>228125.4978607386</v>
      </c>
      <c r="BL72" s="34">
        <f t="shared" si="51"/>
        <v>228125.4978607386</v>
      </c>
      <c r="BM72" s="34">
        <f t="shared" si="51"/>
        <v>228125.4978607386</v>
      </c>
      <c r="BN72" s="34">
        <f t="shared" si="51"/>
        <v>228125.4978607386</v>
      </c>
      <c r="BO72" s="34">
        <f t="shared" si="51"/>
        <v>73076.923076923078</v>
      </c>
      <c r="BP72" s="34">
        <f t="shared" si="51"/>
        <v>2905534.3226219714</v>
      </c>
      <c r="BQ72" s="34">
        <f t="shared" si="34"/>
        <v>12580000</v>
      </c>
      <c r="BR72" s="34">
        <v>12580000</v>
      </c>
      <c r="BS72" s="32"/>
      <c r="BT72" s="32"/>
      <c r="BU72" s="32"/>
      <c r="BV72" s="33"/>
    </row>
    <row r="73" spans="1:141" s="13" customFormat="1" ht="14.25" customHeight="1" x14ac:dyDescent="0.2">
      <c r="A73" s="35" t="s">
        <v>132</v>
      </c>
      <c r="B73" s="36" t="s">
        <v>133</v>
      </c>
      <c r="C73" s="37">
        <v>7400000</v>
      </c>
      <c r="D73" s="38">
        <f>+D74+D77+D80+D83+D87+D91</f>
        <v>0</v>
      </c>
      <c r="E73" s="38">
        <f t="shared" ref="E73:BP73" si="52">+E74+E77+E80+E83+E87+E91</f>
        <v>0</v>
      </c>
      <c r="F73" s="38">
        <f t="shared" si="52"/>
        <v>0</v>
      </c>
      <c r="G73" s="38">
        <f t="shared" si="52"/>
        <v>0</v>
      </c>
      <c r="H73" s="38">
        <f t="shared" si="52"/>
        <v>0</v>
      </c>
      <c r="I73" s="38">
        <f t="shared" si="52"/>
        <v>0</v>
      </c>
      <c r="J73" s="38">
        <f t="shared" si="52"/>
        <v>0</v>
      </c>
      <c r="K73" s="38">
        <f t="shared" si="52"/>
        <v>0</v>
      </c>
      <c r="L73" s="38">
        <f t="shared" si="52"/>
        <v>0</v>
      </c>
      <c r="M73" s="38">
        <f t="shared" si="52"/>
        <v>0</v>
      </c>
      <c r="N73" s="38">
        <f t="shared" si="52"/>
        <v>0</v>
      </c>
      <c r="O73" s="38">
        <f t="shared" si="52"/>
        <v>0</v>
      </c>
      <c r="P73" s="37">
        <f t="shared" si="52"/>
        <v>0</v>
      </c>
      <c r="Q73" s="37">
        <f t="shared" si="52"/>
        <v>0</v>
      </c>
      <c r="R73" s="37">
        <f t="shared" si="52"/>
        <v>0</v>
      </c>
      <c r="S73" s="37">
        <f t="shared" si="52"/>
        <v>0</v>
      </c>
      <c r="T73" s="37">
        <f t="shared" si="52"/>
        <v>0</v>
      </c>
      <c r="U73" s="37">
        <f t="shared" si="52"/>
        <v>60000</v>
      </c>
      <c r="V73" s="37">
        <f t="shared" si="52"/>
        <v>8275.8620689655181</v>
      </c>
      <c r="W73" s="37">
        <f t="shared" si="52"/>
        <v>8275.8620689655181</v>
      </c>
      <c r="X73" s="37">
        <f t="shared" si="52"/>
        <v>220275.86206896551</v>
      </c>
      <c r="Y73" s="37">
        <f>+Y74+Y77+Y80+Y83+Y87+Y91</f>
        <v>220275.86206896551</v>
      </c>
      <c r="Z73" s="37">
        <f t="shared" si="52"/>
        <v>220275.86206896551</v>
      </c>
      <c r="AA73" s="37">
        <f t="shared" si="52"/>
        <v>220275.86206896551</v>
      </c>
      <c r="AB73" s="37">
        <f t="shared" si="52"/>
        <v>220275.86206896551</v>
      </c>
      <c r="AC73" s="37">
        <f t="shared" si="52"/>
        <v>1177931.0344827587</v>
      </c>
      <c r="AD73" s="37">
        <f t="shared" si="52"/>
        <v>220275.86206896551</v>
      </c>
      <c r="AE73" s="37">
        <f t="shared" si="52"/>
        <v>220275.86206896551</v>
      </c>
      <c r="AF73" s="37">
        <f t="shared" si="52"/>
        <v>220275.86206896551</v>
      </c>
      <c r="AG73" s="37">
        <f t="shared" si="52"/>
        <v>220275.86206896551</v>
      </c>
      <c r="AH73" s="37">
        <f t="shared" si="52"/>
        <v>520275.86206896551</v>
      </c>
      <c r="AI73" s="37">
        <f t="shared" si="52"/>
        <v>266429.70822281169</v>
      </c>
      <c r="AJ73" s="37">
        <f t="shared" si="52"/>
        <v>271602.12201591511</v>
      </c>
      <c r="AK73" s="37">
        <f t="shared" si="52"/>
        <v>271602.12201591511</v>
      </c>
      <c r="AL73" s="37">
        <f t="shared" si="52"/>
        <v>271602.12201591511</v>
      </c>
      <c r="AM73" s="37">
        <f t="shared" si="52"/>
        <v>271602.12201591511</v>
      </c>
      <c r="AN73" s="37">
        <f t="shared" si="52"/>
        <v>271602.12201591511</v>
      </c>
      <c r="AO73" s="37">
        <f t="shared" si="52"/>
        <v>271602.12201591511</v>
      </c>
      <c r="AP73" s="37">
        <f t="shared" si="52"/>
        <v>3297421.7506631301</v>
      </c>
      <c r="AQ73" s="37">
        <f t="shared" si="52"/>
        <v>271602.12201591511</v>
      </c>
      <c r="AR73" s="37">
        <f t="shared" si="52"/>
        <v>271602.12201591511</v>
      </c>
      <c r="AS73" s="37">
        <f t="shared" si="52"/>
        <v>271602.12201591511</v>
      </c>
      <c r="AT73" s="37">
        <f t="shared" si="52"/>
        <v>271602.12201591511</v>
      </c>
      <c r="AU73" s="37">
        <f t="shared" si="52"/>
        <v>271602.12201591511</v>
      </c>
      <c r="AV73" s="37">
        <f t="shared" si="52"/>
        <v>271602.12201591511</v>
      </c>
      <c r="AW73" s="37">
        <f t="shared" si="52"/>
        <v>280425.65142767981</v>
      </c>
      <c r="AX73" s="37">
        <f t="shared" si="52"/>
        <v>280425.65142767981</v>
      </c>
      <c r="AY73" s="37">
        <f t="shared" si="52"/>
        <v>68425.651427679841</v>
      </c>
      <c r="AZ73" s="37">
        <f t="shared" si="52"/>
        <v>68425.651427679841</v>
      </c>
      <c r="BA73" s="37">
        <f t="shared" si="52"/>
        <v>60149.789358714312</v>
      </c>
      <c r="BB73" s="37">
        <f t="shared" si="52"/>
        <v>60149.789358714312</v>
      </c>
      <c r="BC73" s="37">
        <f t="shared" si="52"/>
        <v>2447614.9165236386</v>
      </c>
      <c r="BD73" s="37">
        <f t="shared" si="52"/>
        <v>60149.789358714312</v>
      </c>
      <c r="BE73" s="37">
        <f t="shared" si="52"/>
        <v>60149.789358714312</v>
      </c>
      <c r="BF73" s="37">
        <f t="shared" si="52"/>
        <v>60149.789358714312</v>
      </c>
      <c r="BG73" s="37">
        <f t="shared" si="52"/>
        <v>60149.789358714312</v>
      </c>
      <c r="BH73" s="37">
        <f t="shared" si="52"/>
        <v>60149.789358714312</v>
      </c>
      <c r="BI73" s="37">
        <f t="shared" si="52"/>
        <v>60149.789358714312</v>
      </c>
      <c r="BJ73" s="37">
        <f t="shared" si="52"/>
        <v>60149.789358714312</v>
      </c>
      <c r="BK73" s="37">
        <f t="shared" si="52"/>
        <v>13995.943204868156</v>
      </c>
      <c r="BL73" s="37">
        <f t="shared" si="52"/>
        <v>13995.943204868156</v>
      </c>
      <c r="BM73" s="37">
        <f t="shared" si="52"/>
        <v>13995.943204868156</v>
      </c>
      <c r="BN73" s="37">
        <f t="shared" si="52"/>
        <v>13995.943204868156</v>
      </c>
      <c r="BO73" s="37">
        <f t="shared" si="52"/>
        <v>0</v>
      </c>
      <c r="BP73" s="37">
        <f t="shared" si="52"/>
        <v>477032.29833047278</v>
      </c>
      <c r="BQ73" s="37">
        <f t="shared" si="34"/>
        <v>7400000</v>
      </c>
      <c r="BR73" s="37">
        <v>7400000</v>
      </c>
      <c r="BV73" s="32"/>
      <c r="CP73" s="32">
        <f>+C70+C71</f>
        <v>45410806.346565776</v>
      </c>
    </row>
    <row r="74" spans="1:141" s="13" customFormat="1" ht="14.25" customHeight="1" x14ac:dyDescent="0.2">
      <c r="A74" s="14" t="s">
        <v>134</v>
      </c>
      <c r="B74" s="15" t="s">
        <v>135</v>
      </c>
      <c r="C74" s="16">
        <v>300000</v>
      </c>
      <c r="D74" s="17">
        <f>+D75</f>
        <v>0</v>
      </c>
      <c r="E74" s="17">
        <f t="shared" ref="E74:BP75" si="53">+E75</f>
        <v>0</v>
      </c>
      <c r="F74" s="17">
        <f t="shared" si="53"/>
        <v>0</v>
      </c>
      <c r="G74" s="17">
        <f t="shared" si="53"/>
        <v>0</v>
      </c>
      <c r="H74" s="17">
        <f t="shared" si="53"/>
        <v>0</v>
      </c>
      <c r="I74" s="17">
        <f t="shared" si="53"/>
        <v>0</v>
      </c>
      <c r="J74" s="17">
        <f t="shared" si="53"/>
        <v>0</v>
      </c>
      <c r="K74" s="17">
        <f t="shared" si="53"/>
        <v>0</v>
      </c>
      <c r="L74" s="17">
        <f t="shared" si="53"/>
        <v>0</v>
      </c>
      <c r="M74" s="17">
        <f t="shared" si="53"/>
        <v>0</v>
      </c>
      <c r="N74" s="17">
        <f t="shared" si="53"/>
        <v>0</v>
      </c>
      <c r="O74" s="17">
        <f t="shared" si="53"/>
        <v>0</v>
      </c>
      <c r="P74" s="16">
        <f t="shared" si="53"/>
        <v>0</v>
      </c>
      <c r="Q74" s="16">
        <f t="shared" si="53"/>
        <v>0</v>
      </c>
      <c r="R74" s="16">
        <f t="shared" si="53"/>
        <v>0</v>
      </c>
      <c r="S74" s="16">
        <f t="shared" si="53"/>
        <v>0</v>
      </c>
      <c r="T74" s="16">
        <f t="shared" si="53"/>
        <v>0</v>
      </c>
      <c r="U74" s="16">
        <f t="shared" si="53"/>
        <v>60000</v>
      </c>
      <c r="V74" s="16">
        <f t="shared" si="53"/>
        <v>8275.8620689655181</v>
      </c>
      <c r="W74" s="16">
        <f t="shared" si="53"/>
        <v>8275.8620689655181</v>
      </c>
      <c r="X74" s="16">
        <f t="shared" si="53"/>
        <v>8275.8620689655181</v>
      </c>
      <c r="Y74" s="16">
        <f t="shared" si="53"/>
        <v>8275.8620689655181</v>
      </c>
      <c r="Z74" s="16">
        <f t="shared" si="53"/>
        <v>8275.8620689655181</v>
      </c>
      <c r="AA74" s="16">
        <f t="shared" si="53"/>
        <v>8275.8620689655181</v>
      </c>
      <c r="AB74" s="16">
        <f t="shared" si="53"/>
        <v>8275.8620689655181</v>
      </c>
      <c r="AC74" s="16">
        <f t="shared" si="53"/>
        <v>117931.03448275865</v>
      </c>
      <c r="AD74" s="16">
        <f t="shared" si="53"/>
        <v>8275.8620689655181</v>
      </c>
      <c r="AE74" s="16">
        <f t="shared" si="53"/>
        <v>8275.8620689655181</v>
      </c>
      <c r="AF74" s="16">
        <f t="shared" si="53"/>
        <v>8275.8620689655181</v>
      </c>
      <c r="AG74" s="16">
        <f t="shared" si="53"/>
        <v>8275.8620689655181</v>
      </c>
      <c r="AH74" s="16">
        <f t="shared" si="53"/>
        <v>8275.8620689655181</v>
      </c>
      <c r="AI74" s="16">
        <f t="shared" si="53"/>
        <v>8275.8620689655181</v>
      </c>
      <c r="AJ74" s="16">
        <f t="shared" si="53"/>
        <v>8275.8620689655181</v>
      </c>
      <c r="AK74" s="16">
        <f t="shared" si="53"/>
        <v>8275.8620689655181</v>
      </c>
      <c r="AL74" s="16">
        <f t="shared" si="53"/>
        <v>8275.8620689655181</v>
      </c>
      <c r="AM74" s="16">
        <f t="shared" si="53"/>
        <v>8275.8620689655181</v>
      </c>
      <c r="AN74" s="16">
        <f t="shared" si="53"/>
        <v>8275.8620689655181</v>
      </c>
      <c r="AO74" s="16">
        <f t="shared" si="53"/>
        <v>8275.8620689655181</v>
      </c>
      <c r="AP74" s="16">
        <f t="shared" si="53"/>
        <v>99310.344827586247</v>
      </c>
      <c r="AQ74" s="16">
        <f t="shared" si="53"/>
        <v>8275.8620689655181</v>
      </c>
      <c r="AR74" s="16">
        <f t="shared" si="53"/>
        <v>8275.8620689655181</v>
      </c>
      <c r="AS74" s="16">
        <f t="shared" si="53"/>
        <v>8275.8620689655181</v>
      </c>
      <c r="AT74" s="16">
        <f t="shared" si="53"/>
        <v>8275.8620689655181</v>
      </c>
      <c r="AU74" s="16">
        <f t="shared" si="53"/>
        <v>8275.8620689655181</v>
      </c>
      <c r="AV74" s="16">
        <f t="shared" si="53"/>
        <v>8275.8620689655181</v>
      </c>
      <c r="AW74" s="16">
        <f t="shared" si="53"/>
        <v>8275.8620689655181</v>
      </c>
      <c r="AX74" s="16">
        <f t="shared" si="53"/>
        <v>8275.8620689655181</v>
      </c>
      <c r="AY74" s="16">
        <f t="shared" si="53"/>
        <v>8275.8620689655181</v>
      </c>
      <c r="AZ74" s="16">
        <f t="shared" si="53"/>
        <v>8275.8620689655181</v>
      </c>
      <c r="BA74" s="16">
        <f t="shared" si="53"/>
        <v>0</v>
      </c>
      <c r="BB74" s="16">
        <f t="shared" si="53"/>
        <v>0</v>
      </c>
      <c r="BC74" s="16">
        <f t="shared" si="53"/>
        <v>82758.620689655203</v>
      </c>
      <c r="BD74" s="16">
        <f t="shared" si="53"/>
        <v>0</v>
      </c>
      <c r="BE74" s="16">
        <f t="shared" si="53"/>
        <v>0</v>
      </c>
      <c r="BF74" s="16">
        <f t="shared" si="53"/>
        <v>0</v>
      </c>
      <c r="BG74" s="16">
        <f t="shared" si="53"/>
        <v>0</v>
      </c>
      <c r="BH74" s="16">
        <f t="shared" si="53"/>
        <v>0</v>
      </c>
      <c r="BI74" s="16">
        <f t="shared" si="53"/>
        <v>0</v>
      </c>
      <c r="BJ74" s="16">
        <f t="shared" si="53"/>
        <v>0</v>
      </c>
      <c r="BK74" s="16">
        <f t="shared" si="53"/>
        <v>0</v>
      </c>
      <c r="BL74" s="16">
        <f t="shared" si="53"/>
        <v>0</v>
      </c>
      <c r="BM74" s="16">
        <f t="shared" si="53"/>
        <v>0</v>
      </c>
      <c r="BN74" s="16">
        <f t="shared" si="53"/>
        <v>0</v>
      </c>
      <c r="BO74" s="16">
        <f t="shared" si="53"/>
        <v>0</v>
      </c>
      <c r="BP74" s="16">
        <f t="shared" si="53"/>
        <v>0</v>
      </c>
      <c r="BQ74" s="16">
        <f t="shared" si="34"/>
        <v>300000.00000000012</v>
      </c>
      <c r="BR74" s="16">
        <v>300000.00000000012</v>
      </c>
      <c r="CP74" s="13">
        <f>12945000+1200000</f>
        <v>14145000</v>
      </c>
    </row>
    <row r="75" spans="1:141" s="13" customFormat="1" ht="14.25" customHeight="1" outlineLevel="1" x14ac:dyDescent="0.2">
      <c r="A75" s="20" t="s">
        <v>136</v>
      </c>
      <c r="B75" s="21" t="s">
        <v>137</v>
      </c>
      <c r="C75" s="20">
        <v>300000</v>
      </c>
      <c r="D75" s="20">
        <f>+D76</f>
        <v>0</v>
      </c>
      <c r="E75" s="20">
        <f t="shared" si="53"/>
        <v>0</v>
      </c>
      <c r="F75" s="20">
        <f t="shared" si="53"/>
        <v>0</v>
      </c>
      <c r="G75" s="20">
        <f t="shared" si="53"/>
        <v>0</v>
      </c>
      <c r="H75" s="20">
        <f t="shared" si="53"/>
        <v>0</v>
      </c>
      <c r="I75" s="20">
        <f t="shared" si="53"/>
        <v>0</v>
      </c>
      <c r="J75" s="20">
        <f t="shared" si="53"/>
        <v>0</v>
      </c>
      <c r="K75" s="20">
        <f t="shared" si="53"/>
        <v>0</v>
      </c>
      <c r="L75" s="20">
        <f t="shared" si="53"/>
        <v>0</v>
      </c>
      <c r="M75" s="20">
        <f t="shared" si="53"/>
        <v>0</v>
      </c>
      <c r="N75" s="20">
        <f t="shared" si="53"/>
        <v>0</v>
      </c>
      <c r="O75" s="20">
        <f t="shared" si="53"/>
        <v>0</v>
      </c>
      <c r="P75" s="20">
        <f t="shared" si="53"/>
        <v>0</v>
      </c>
      <c r="Q75" s="20">
        <f t="shared" si="53"/>
        <v>0</v>
      </c>
      <c r="R75" s="20">
        <f t="shared" si="53"/>
        <v>0</v>
      </c>
      <c r="S75" s="20">
        <f t="shared" si="53"/>
        <v>0</v>
      </c>
      <c r="T75" s="20">
        <f t="shared" si="53"/>
        <v>0</v>
      </c>
      <c r="U75" s="20">
        <f t="shared" si="53"/>
        <v>60000</v>
      </c>
      <c r="V75" s="20">
        <f t="shared" si="53"/>
        <v>8275.8620689655181</v>
      </c>
      <c r="W75" s="20">
        <f t="shared" si="53"/>
        <v>8275.8620689655181</v>
      </c>
      <c r="X75" s="20">
        <f t="shared" si="53"/>
        <v>8275.8620689655181</v>
      </c>
      <c r="Y75" s="20">
        <f t="shared" si="53"/>
        <v>8275.8620689655181</v>
      </c>
      <c r="Z75" s="20">
        <f t="shared" si="53"/>
        <v>8275.8620689655181</v>
      </c>
      <c r="AA75" s="20">
        <f t="shared" si="53"/>
        <v>8275.8620689655181</v>
      </c>
      <c r="AB75" s="20">
        <f t="shared" si="53"/>
        <v>8275.8620689655181</v>
      </c>
      <c r="AC75" s="20">
        <f t="shared" si="53"/>
        <v>117931.03448275865</v>
      </c>
      <c r="AD75" s="20">
        <f t="shared" si="53"/>
        <v>8275.8620689655181</v>
      </c>
      <c r="AE75" s="20">
        <f t="shared" si="53"/>
        <v>8275.8620689655181</v>
      </c>
      <c r="AF75" s="20">
        <f t="shared" si="53"/>
        <v>8275.8620689655181</v>
      </c>
      <c r="AG75" s="20">
        <f t="shared" si="53"/>
        <v>8275.8620689655181</v>
      </c>
      <c r="AH75" s="20">
        <f t="shared" si="53"/>
        <v>8275.8620689655181</v>
      </c>
      <c r="AI75" s="20">
        <f t="shared" si="53"/>
        <v>8275.8620689655181</v>
      </c>
      <c r="AJ75" s="20">
        <f t="shared" si="53"/>
        <v>8275.8620689655181</v>
      </c>
      <c r="AK75" s="20">
        <f t="shared" si="53"/>
        <v>8275.8620689655181</v>
      </c>
      <c r="AL75" s="20">
        <f t="shared" si="53"/>
        <v>8275.8620689655181</v>
      </c>
      <c r="AM75" s="20">
        <f t="shared" si="53"/>
        <v>8275.8620689655181</v>
      </c>
      <c r="AN75" s="20">
        <f t="shared" si="53"/>
        <v>8275.8620689655181</v>
      </c>
      <c r="AO75" s="20">
        <f t="shared" si="53"/>
        <v>8275.8620689655181</v>
      </c>
      <c r="AP75" s="20">
        <f t="shared" si="53"/>
        <v>99310.344827586247</v>
      </c>
      <c r="AQ75" s="20">
        <f t="shared" si="53"/>
        <v>8275.8620689655181</v>
      </c>
      <c r="AR75" s="20">
        <f t="shared" si="53"/>
        <v>8275.8620689655181</v>
      </c>
      <c r="AS75" s="20">
        <f t="shared" si="53"/>
        <v>8275.8620689655181</v>
      </c>
      <c r="AT75" s="20">
        <f t="shared" si="53"/>
        <v>8275.8620689655181</v>
      </c>
      <c r="AU75" s="20">
        <f t="shared" si="53"/>
        <v>8275.8620689655181</v>
      </c>
      <c r="AV75" s="20">
        <f t="shared" si="53"/>
        <v>8275.8620689655181</v>
      </c>
      <c r="AW75" s="20">
        <f t="shared" si="53"/>
        <v>8275.8620689655181</v>
      </c>
      <c r="AX75" s="20">
        <f t="shared" si="53"/>
        <v>8275.8620689655181</v>
      </c>
      <c r="AY75" s="20">
        <f t="shared" si="53"/>
        <v>8275.8620689655181</v>
      </c>
      <c r="AZ75" s="20">
        <f t="shared" si="53"/>
        <v>8275.8620689655181</v>
      </c>
      <c r="BA75" s="20">
        <f t="shared" si="53"/>
        <v>0</v>
      </c>
      <c r="BB75" s="20">
        <f t="shared" si="53"/>
        <v>0</v>
      </c>
      <c r="BC75" s="20">
        <f t="shared" si="53"/>
        <v>82758.620689655203</v>
      </c>
      <c r="BD75" s="20">
        <f t="shared" si="53"/>
        <v>0</v>
      </c>
      <c r="BE75" s="20">
        <f t="shared" si="53"/>
        <v>0</v>
      </c>
      <c r="BF75" s="20">
        <f t="shared" si="53"/>
        <v>0</v>
      </c>
      <c r="BG75" s="20">
        <f t="shared" si="53"/>
        <v>0</v>
      </c>
      <c r="BH75" s="20">
        <f t="shared" si="53"/>
        <v>0</v>
      </c>
      <c r="BI75" s="20">
        <f t="shared" si="53"/>
        <v>0</v>
      </c>
      <c r="BJ75" s="20">
        <f t="shared" si="53"/>
        <v>0</v>
      </c>
      <c r="BK75" s="20">
        <f t="shared" si="53"/>
        <v>0</v>
      </c>
      <c r="BL75" s="20">
        <f t="shared" si="53"/>
        <v>0</v>
      </c>
      <c r="BM75" s="20">
        <f t="shared" si="53"/>
        <v>0</v>
      </c>
      <c r="BN75" s="20">
        <f t="shared" si="53"/>
        <v>0</v>
      </c>
      <c r="BO75" s="20">
        <f t="shared" si="53"/>
        <v>0</v>
      </c>
      <c r="BP75" s="20">
        <f t="shared" si="53"/>
        <v>0</v>
      </c>
      <c r="BQ75" s="20">
        <f t="shared" si="34"/>
        <v>300000.00000000012</v>
      </c>
      <c r="BR75" s="20">
        <v>300000.00000000012</v>
      </c>
      <c r="CP75" s="54">
        <f>+CP74/CP73</f>
        <v>0.31148973422863974</v>
      </c>
    </row>
    <row r="76" spans="1:141" s="13" customFormat="1" ht="14.25" customHeight="1" outlineLevel="1" x14ac:dyDescent="0.2">
      <c r="A76" s="22" t="s">
        <v>138</v>
      </c>
      <c r="B76" s="23" t="s">
        <v>14</v>
      </c>
      <c r="C76" s="22">
        <v>300000</v>
      </c>
      <c r="D76" s="22">
        <f>+$BR76*Sheet1!D76</f>
        <v>0</v>
      </c>
      <c r="E76" s="22">
        <f>+$BR76*Sheet1!E76</f>
        <v>0</v>
      </c>
      <c r="F76" s="22">
        <f>+$BR76*Sheet1!F76</f>
        <v>0</v>
      </c>
      <c r="G76" s="22">
        <f>+$BR76*Sheet1!G76</f>
        <v>0</v>
      </c>
      <c r="H76" s="22">
        <f>+$BR76*Sheet1!H76</f>
        <v>0</v>
      </c>
      <c r="I76" s="22">
        <f>+$BR76*Sheet1!I76</f>
        <v>0</v>
      </c>
      <c r="J76" s="22">
        <f>+$BR76*Sheet1!J76</f>
        <v>0</v>
      </c>
      <c r="K76" s="22">
        <f>+$BR76*Sheet1!K76</f>
        <v>0</v>
      </c>
      <c r="L76" s="22">
        <f>+$BR76*Sheet1!L76</f>
        <v>0</v>
      </c>
      <c r="M76" s="22">
        <f>+$BR76*Sheet1!M76</f>
        <v>0</v>
      </c>
      <c r="N76" s="22">
        <f>+$BR76*Sheet1!N76</f>
        <v>0</v>
      </c>
      <c r="O76" s="22">
        <f>+$BR76*Sheet1!O76</f>
        <v>0</v>
      </c>
      <c r="P76" s="22">
        <f>+$BR76*Sheet1!P76</f>
        <v>0</v>
      </c>
      <c r="Q76" s="22">
        <f>+$BR76*Sheet1!Q76</f>
        <v>0</v>
      </c>
      <c r="R76" s="22">
        <f>+$BR76*Sheet1!R76</f>
        <v>0</v>
      </c>
      <c r="S76" s="22">
        <f>+$BR76*Sheet1!S76</f>
        <v>0</v>
      </c>
      <c r="T76" s="22">
        <f>+$BR76*Sheet1!T76</f>
        <v>0</v>
      </c>
      <c r="U76" s="22">
        <f>+$BR76*Sheet1!U76</f>
        <v>60000</v>
      </c>
      <c r="V76" s="22">
        <f>+$BR76*Sheet1!V76</f>
        <v>8275.8620689655181</v>
      </c>
      <c r="W76" s="22">
        <f>+$BR76*Sheet1!W76</f>
        <v>8275.8620689655181</v>
      </c>
      <c r="X76" s="22">
        <f>+$BR76*Sheet1!X76</f>
        <v>8275.8620689655181</v>
      </c>
      <c r="Y76" s="22">
        <f>+$BR76*Sheet1!Y76</f>
        <v>8275.8620689655181</v>
      </c>
      <c r="Z76" s="22">
        <f>+$BR76*Sheet1!Z76</f>
        <v>8275.8620689655181</v>
      </c>
      <c r="AA76" s="22">
        <f>+$BR76*Sheet1!AA76</f>
        <v>8275.8620689655181</v>
      </c>
      <c r="AB76" s="22">
        <f>+$BR76*Sheet1!AB76</f>
        <v>8275.8620689655181</v>
      </c>
      <c r="AC76" s="22">
        <f>+$BR76*Sheet1!AC76</f>
        <v>117931.03448275865</v>
      </c>
      <c r="AD76" s="22">
        <f>+$BR76*Sheet1!AD76</f>
        <v>8275.8620689655181</v>
      </c>
      <c r="AE76" s="22">
        <f>+$BR76*Sheet1!AE76</f>
        <v>8275.8620689655181</v>
      </c>
      <c r="AF76" s="22">
        <f>+$BR76*Sheet1!AF76</f>
        <v>8275.8620689655181</v>
      </c>
      <c r="AG76" s="22">
        <f>+$BR76*Sheet1!AG76</f>
        <v>8275.8620689655181</v>
      </c>
      <c r="AH76" s="22">
        <f>+$BR76*Sheet1!AH76</f>
        <v>8275.8620689655181</v>
      </c>
      <c r="AI76" s="22">
        <f>+$BR76*Sheet1!AI76</f>
        <v>8275.8620689655181</v>
      </c>
      <c r="AJ76" s="22">
        <f>+$BR76*Sheet1!AJ76</f>
        <v>8275.8620689655181</v>
      </c>
      <c r="AK76" s="22">
        <f>+$BR76*Sheet1!AK76</f>
        <v>8275.8620689655181</v>
      </c>
      <c r="AL76" s="22">
        <f>+$BR76*Sheet1!AL76</f>
        <v>8275.8620689655181</v>
      </c>
      <c r="AM76" s="22">
        <f>+$BR76*Sheet1!AM76</f>
        <v>8275.8620689655181</v>
      </c>
      <c r="AN76" s="22">
        <f>+$BR76*Sheet1!AN76</f>
        <v>8275.8620689655181</v>
      </c>
      <c r="AO76" s="22">
        <f>+$BR76*Sheet1!AO76</f>
        <v>8275.8620689655181</v>
      </c>
      <c r="AP76" s="22">
        <f>+$BR76*Sheet1!AP76</f>
        <v>99310.344827586247</v>
      </c>
      <c r="AQ76" s="22">
        <f>+$BR76*Sheet1!AQ76</f>
        <v>8275.8620689655181</v>
      </c>
      <c r="AR76" s="22">
        <f>+$BR76*Sheet1!AR76</f>
        <v>8275.8620689655181</v>
      </c>
      <c r="AS76" s="22">
        <f>+$BR76*Sheet1!AS76</f>
        <v>8275.8620689655181</v>
      </c>
      <c r="AT76" s="22">
        <f>+$BR76*Sheet1!AT76</f>
        <v>8275.8620689655181</v>
      </c>
      <c r="AU76" s="22">
        <f>+$BR76*Sheet1!AU76</f>
        <v>8275.8620689655181</v>
      </c>
      <c r="AV76" s="22">
        <f>+$BR76*Sheet1!AV76</f>
        <v>8275.8620689655181</v>
      </c>
      <c r="AW76" s="22">
        <f>+$BR76*Sheet1!AW76</f>
        <v>8275.8620689655181</v>
      </c>
      <c r="AX76" s="22">
        <f>+$BR76*Sheet1!AX76</f>
        <v>8275.8620689655181</v>
      </c>
      <c r="AY76" s="22">
        <f>+$BR76*Sheet1!AY76</f>
        <v>8275.8620689655181</v>
      </c>
      <c r="AZ76" s="22">
        <f>+$BR76*Sheet1!AZ76</f>
        <v>8275.8620689655181</v>
      </c>
      <c r="BA76" s="22">
        <f>+$BR76*Sheet1!BA76</f>
        <v>0</v>
      </c>
      <c r="BB76" s="22">
        <f>+$BR76*Sheet1!BB76</f>
        <v>0</v>
      </c>
      <c r="BC76" s="22">
        <f>+$BR76*Sheet1!BC76</f>
        <v>82758.620689655203</v>
      </c>
      <c r="BD76" s="22">
        <f>+$BR76*Sheet1!BD76</f>
        <v>0</v>
      </c>
      <c r="BE76" s="22">
        <f>+$BR76*Sheet1!BE76</f>
        <v>0</v>
      </c>
      <c r="BF76" s="22">
        <f>+$BR76*Sheet1!BF76</f>
        <v>0</v>
      </c>
      <c r="BG76" s="22">
        <f>+$BR76*Sheet1!BG76</f>
        <v>0</v>
      </c>
      <c r="BH76" s="22">
        <f>+$BR76*Sheet1!BH76</f>
        <v>0</v>
      </c>
      <c r="BI76" s="22">
        <f>+$BR76*Sheet1!BI76</f>
        <v>0</v>
      </c>
      <c r="BJ76" s="22">
        <f>+$BR76*Sheet1!BJ76</f>
        <v>0</v>
      </c>
      <c r="BK76" s="22">
        <f>+$BR76*Sheet1!BK76</f>
        <v>0</v>
      </c>
      <c r="BL76" s="22">
        <f>+$BR76*Sheet1!BL76</f>
        <v>0</v>
      </c>
      <c r="BM76" s="22">
        <f>+$BR76*Sheet1!BM76</f>
        <v>0</v>
      </c>
      <c r="BN76" s="22">
        <f>+$BR76*Sheet1!BN76</f>
        <v>0</v>
      </c>
      <c r="BO76" s="22">
        <f>+$BR76*Sheet1!BO76</f>
        <v>0</v>
      </c>
      <c r="BP76" s="22">
        <f>+$BR76*Sheet1!BP76</f>
        <v>0</v>
      </c>
      <c r="BQ76" s="22">
        <f t="shared" si="34"/>
        <v>300000.00000000012</v>
      </c>
      <c r="BR76" s="22">
        <v>300000.00000000012</v>
      </c>
      <c r="BS76" s="12"/>
      <c r="BT76" s="12"/>
    </row>
    <row r="77" spans="1:141" s="13" customFormat="1" ht="14.25" customHeight="1" x14ac:dyDescent="0.2">
      <c r="A77" s="14" t="s">
        <v>139</v>
      </c>
      <c r="B77" s="15" t="s">
        <v>140</v>
      </c>
      <c r="C77" s="16">
        <v>5000000</v>
      </c>
      <c r="D77" s="17">
        <f>+D78</f>
        <v>0</v>
      </c>
      <c r="E77" s="17">
        <f t="shared" ref="E77:BP78" si="54">+E78</f>
        <v>0</v>
      </c>
      <c r="F77" s="17">
        <f t="shared" si="54"/>
        <v>0</v>
      </c>
      <c r="G77" s="17">
        <f t="shared" si="54"/>
        <v>0</v>
      </c>
      <c r="H77" s="17">
        <f t="shared" si="54"/>
        <v>0</v>
      </c>
      <c r="I77" s="17">
        <f t="shared" si="54"/>
        <v>0</v>
      </c>
      <c r="J77" s="17">
        <f t="shared" si="54"/>
        <v>0</v>
      </c>
      <c r="K77" s="17">
        <f t="shared" si="54"/>
        <v>0</v>
      </c>
      <c r="L77" s="17">
        <f t="shared" si="54"/>
        <v>0</v>
      </c>
      <c r="M77" s="17">
        <f t="shared" si="54"/>
        <v>0</v>
      </c>
      <c r="N77" s="17">
        <f t="shared" si="54"/>
        <v>0</v>
      </c>
      <c r="O77" s="17">
        <f t="shared" si="54"/>
        <v>0</v>
      </c>
      <c r="P77" s="16">
        <f t="shared" si="54"/>
        <v>0</v>
      </c>
      <c r="Q77" s="16">
        <f t="shared" si="54"/>
        <v>0</v>
      </c>
      <c r="R77" s="16">
        <f t="shared" si="54"/>
        <v>0</v>
      </c>
      <c r="S77" s="16">
        <f t="shared" si="54"/>
        <v>0</v>
      </c>
      <c r="T77" s="16">
        <f t="shared" si="54"/>
        <v>0</v>
      </c>
      <c r="U77" s="16">
        <f t="shared" si="54"/>
        <v>0</v>
      </c>
      <c r="V77" s="16">
        <f t="shared" si="54"/>
        <v>0</v>
      </c>
      <c r="W77" s="16">
        <f t="shared" si="54"/>
        <v>0</v>
      </c>
      <c r="X77" s="16">
        <f t="shared" si="54"/>
        <v>200000</v>
      </c>
      <c r="Y77" s="16">
        <f t="shared" si="54"/>
        <v>200000</v>
      </c>
      <c r="Z77" s="16">
        <f t="shared" si="54"/>
        <v>200000</v>
      </c>
      <c r="AA77" s="16">
        <f t="shared" si="54"/>
        <v>200000</v>
      </c>
      <c r="AB77" s="16">
        <f t="shared" si="54"/>
        <v>200000</v>
      </c>
      <c r="AC77" s="16">
        <f t="shared" si="54"/>
        <v>1000000</v>
      </c>
      <c r="AD77" s="16">
        <f t="shared" si="54"/>
        <v>200000</v>
      </c>
      <c r="AE77" s="16">
        <f t="shared" si="54"/>
        <v>200000</v>
      </c>
      <c r="AF77" s="16">
        <f t="shared" si="54"/>
        <v>200000</v>
      </c>
      <c r="AG77" s="16">
        <f t="shared" si="54"/>
        <v>200000</v>
      </c>
      <c r="AH77" s="16">
        <f t="shared" si="54"/>
        <v>200000</v>
      </c>
      <c r="AI77" s="16">
        <f t="shared" si="54"/>
        <v>200000</v>
      </c>
      <c r="AJ77" s="16">
        <f t="shared" si="54"/>
        <v>200000</v>
      </c>
      <c r="AK77" s="16">
        <f t="shared" si="54"/>
        <v>200000</v>
      </c>
      <c r="AL77" s="16">
        <f t="shared" si="54"/>
        <v>200000</v>
      </c>
      <c r="AM77" s="16">
        <f t="shared" si="54"/>
        <v>200000</v>
      </c>
      <c r="AN77" s="16">
        <f t="shared" si="54"/>
        <v>200000</v>
      </c>
      <c r="AO77" s="16">
        <f t="shared" si="54"/>
        <v>200000</v>
      </c>
      <c r="AP77" s="16">
        <f t="shared" si="54"/>
        <v>2400000</v>
      </c>
      <c r="AQ77" s="16">
        <f t="shared" si="54"/>
        <v>200000</v>
      </c>
      <c r="AR77" s="16">
        <f t="shared" si="54"/>
        <v>200000</v>
      </c>
      <c r="AS77" s="16">
        <f t="shared" si="54"/>
        <v>200000</v>
      </c>
      <c r="AT77" s="16">
        <f t="shared" si="54"/>
        <v>200000</v>
      </c>
      <c r="AU77" s="16">
        <f t="shared" si="54"/>
        <v>200000</v>
      </c>
      <c r="AV77" s="16">
        <f t="shared" si="54"/>
        <v>200000</v>
      </c>
      <c r="AW77" s="16">
        <f t="shared" si="54"/>
        <v>200000</v>
      </c>
      <c r="AX77" s="16">
        <f t="shared" si="54"/>
        <v>200000</v>
      </c>
      <c r="AY77" s="16">
        <f t="shared" si="54"/>
        <v>0</v>
      </c>
      <c r="AZ77" s="16">
        <f t="shared" si="54"/>
        <v>0</v>
      </c>
      <c r="BA77" s="16">
        <f t="shared" si="54"/>
        <v>0</v>
      </c>
      <c r="BB77" s="16">
        <f t="shared" si="54"/>
        <v>0</v>
      </c>
      <c r="BC77" s="16">
        <f t="shared" si="54"/>
        <v>1600000</v>
      </c>
      <c r="BD77" s="16">
        <f t="shared" si="54"/>
        <v>0</v>
      </c>
      <c r="BE77" s="16">
        <f t="shared" si="54"/>
        <v>0</v>
      </c>
      <c r="BF77" s="16">
        <f t="shared" si="54"/>
        <v>0</v>
      </c>
      <c r="BG77" s="16">
        <f t="shared" si="54"/>
        <v>0</v>
      </c>
      <c r="BH77" s="16">
        <f t="shared" si="54"/>
        <v>0</v>
      </c>
      <c r="BI77" s="16">
        <f t="shared" si="54"/>
        <v>0</v>
      </c>
      <c r="BJ77" s="16">
        <f t="shared" si="54"/>
        <v>0</v>
      </c>
      <c r="BK77" s="16">
        <f t="shared" si="54"/>
        <v>0</v>
      </c>
      <c r="BL77" s="16">
        <f t="shared" si="54"/>
        <v>0</v>
      </c>
      <c r="BM77" s="16">
        <f t="shared" si="54"/>
        <v>0</v>
      </c>
      <c r="BN77" s="16">
        <f t="shared" si="54"/>
        <v>0</v>
      </c>
      <c r="BO77" s="16">
        <f t="shared" si="54"/>
        <v>0</v>
      </c>
      <c r="BP77" s="16">
        <f t="shared" si="54"/>
        <v>0</v>
      </c>
      <c r="BQ77" s="16">
        <f t="shared" si="34"/>
        <v>5000000</v>
      </c>
      <c r="BR77" s="16">
        <v>5000000</v>
      </c>
      <c r="BS77" s="12"/>
      <c r="BT77" s="12"/>
    </row>
    <row r="78" spans="1:141" s="13" customFormat="1" ht="14.25" customHeight="1" outlineLevel="1" x14ac:dyDescent="0.2">
      <c r="A78" s="39" t="s">
        <v>141</v>
      </c>
      <c r="B78" s="40" t="s">
        <v>142</v>
      </c>
      <c r="C78" s="39">
        <v>5000000</v>
      </c>
      <c r="D78" s="39">
        <f>+D79</f>
        <v>0</v>
      </c>
      <c r="E78" s="39">
        <f t="shared" si="54"/>
        <v>0</v>
      </c>
      <c r="F78" s="39">
        <f t="shared" si="54"/>
        <v>0</v>
      </c>
      <c r="G78" s="39">
        <f t="shared" si="54"/>
        <v>0</v>
      </c>
      <c r="H78" s="39">
        <f t="shared" si="54"/>
        <v>0</v>
      </c>
      <c r="I78" s="39">
        <f t="shared" si="54"/>
        <v>0</v>
      </c>
      <c r="J78" s="39">
        <f t="shared" si="54"/>
        <v>0</v>
      </c>
      <c r="K78" s="39">
        <f t="shared" si="54"/>
        <v>0</v>
      </c>
      <c r="L78" s="39">
        <f t="shared" si="54"/>
        <v>0</v>
      </c>
      <c r="M78" s="39">
        <f t="shared" si="54"/>
        <v>0</v>
      </c>
      <c r="N78" s="39">
        <f t="shared" si="54"/>
        <v>0</v>
      </c>
      <c r="O78" s="39">
        <f t="shared" si="54"/>
        <v>0</v>
      </c>
      <c r="P78" s="39">
        <f t="shared" si="54"/>
        <v>0</v>
      </c>
      <c r="Q78" s="39">
        <f t="shared" si="54"/>
        <v>0</v>
      </c>
      <c r="R78" s="39">
        <f t="shared" si="54"/>
        <v>0</v>
      </c>
      <c r="S78" s="39">
        <f t="shared" si="54"/>
        <v>0</v>
      </c>
      <c r="T78" s="39">
        <f t="shared" si="54"/>
        <v>0</v>
      </c>
      <c r="U78" s="39">
        <f t="shared" si="54"/>
        <v>0</v>
      </c>
      <c r="V78" s="39">
        <f t="shared" si="54"/>
        <v>0</v>
      </c>
      <c r="W78" s="39">
        <f t="shared" si="54"/>
        <v>0</v>
      </c>
      <c r="X78" s="39">
        <f>+X79</f>
        <v>200000</v>
      </c>
      <c r="Y78" s="39">
        <f t="shared" si="54"/>
        <v>200000</v>
      </c>
      <c r="Z78" s="39">
        <f t="shared" si="54"/>
        <v>200000</v>
      </c>
      <c r="AA78" s="39">
        <f t="shared" si="54"/>
        <v>200000</v>
      </c>
      <c r="AB78" s="39">
        <f t="shared" si="54"/>
        <v>200000</v>
      </c>
      <c r="AC78" s="39">
        <f t="shared" si="54"/>
        <v>1000000</v>
      </c>
      <c r="AD78" s="39">
        <f t="shared" si="54"/>
        <v>200000</v>
      </c>
      <c r="AE78" s="39">
        <f t="shared" si="54"/>
        <v>200000</v>
      </c>
      <c r="AF78" s="39">
        <f t="shared" si="54"/>
        <v>200000</v>
      </c>
      <c r="AG78" s="39">
        <f t="shared" si="54"/>
        <v>200000</v>
      </c>
      <c r="AH78" s="39">
        <f t="shared" si="54"/>
        <v>200000</v>
      </c>
      <c r="AI78" s="39">
        <f t="shared" si="54"/>
        <v>200000</v>
      </c>
      <c r="AJ78" s="39">
        <f t="shared" si="54"/>
        <v>200000</v>
      </c>
      <c r="AK78" s="39">
        <f t="shared" si="54"/>
        <v>200000</v>
      </c>
      <c r="AL78" s="39">
        <f t="shared" si="54"/>
        <v>200000</v>
      </c>
      <c r="AM78" s="39">
        <f t="shared" si="54"/>
        <v>200000</v>
      </c>
      <c r="AN78" s="39">
        <f t="shared" si="54"/>
        <v>200000</v>
      </c>
      <c r="AO78" s="39">
        <f t="shared" si="54"/>
        <v>200000</v>
      </c>
      <c r="AP78" s="39">
        <f t="shared" si="54"/>
        <v>2400000</v>
      </c>
      <c r="AQ78" s="39">
        <f t="shared" si="54"/>
        <v>200000</v>
      </c>
      <c r="AR78" s="39">
        <f t="shared" si="54"/>
        <v>200000</v>
      </c>
      <c r="AS78" s="39">
        <f t="shared" si="54"/>
        <v>200000</v>
      </c>
      <c r="AT78" s="39">
        <f t="shared" si="54"/>
        <v>200000</v>
      </c>
      <c r="AU78" s="39">
        <f t="shared" si="54"/>
        <v>200000</v>
      </c>
      <c r="AV78" s="39">
        <f t="shared" si="54"/>
        <v>200000</v>
      </c>
      <c r="AW78" s="39">
        <f t="shared" si="54"/>
        <v>200000</v>
      </c>
      <c r="AX78" s="39">
        <f t="shared" si="54"/>
        <v>200000</v>
      </c>
      <c r="AY78" s="39">
        <f t="shared" si="54"/>
        <v>0</v>
      </c>
      <c r="AZ78" s="39">
        <f t="shared" si="54"/>
        <v>0</v>
      </c>
      <c r="BA78" s="39">
        <f t="shared" si="54"/>
        <v>0</v>
      </c>
      <c r="BB78" s="39">
        <f t="shared" si="54"/>
        <v>0</v>
      </c>
      <c r="BC78" s="39">
        <f t="shared" si="54"/>
        <v>1600000</v>
      </c>
      <c r="BD78" s="39">
        <f t="shared" si="54"/>
        <v>0</v>
      </c>
      <c r="BE78" s="39">
        <f t="shared" si="54"/>
        <v>0</v>
      </c>
      <c r="BF78" s="39">
        <f t="shared" si="54"/>
        <v>0</v>
      </c>
      <c r="BG78" s="39">
        <f t="shared" si="54"/>
        <v>0</v>
      </c>
      <c r="BH78" s="39">
        <f t="shared" si="54"/>
        <v>0</v>
      </c>
      <c r="BI78" s="39">
        <f t="shared" si="54"/>
        <v>0</v>
      </c>
      <c r="BJ78" s="39">
        <f t="shared" si="54"/>
        <v>0</v>
      </c>
      <c r="BK78" s="39">
        <f t="shared" si="54"/>
        <v>0</v>
      </c>
      <c r="BL78" s="39">
        <f t="shared" si="54"/>
        <v>0</v>
      </c>
      <c r="BM78" s="39">
        <f t="shared" si="54"/>
        <v>0</v>
      </c>
      <c r="BN78" s="39">
        <f t="shared" si="54"/>
        <v>0</v>
      </c>
      <c r="BO78" s="39">
        <f t="shared" si="54"/>
        <v>0</v>
      </c>
      <c r="BP78" s="39">
        <f t="shared" si="54"/>
        <v>0</v>
      </c>
      <c r="BQ78" s="39">
        <f t="shared" si="34"/>
        <v>5000000</v>
      </c>
      <c r="BR78" s="39">
        <v>5000000</v>
      </c>
      <c r="BS78" s="12"/>
      <c r="BT78" s="12"/>
    </row>
    <row r="79" spans="1:141" s="13" customFormat="1" ht="14.25" customHeight="1" outlineLevel="1" x14ac:dyDescent="0.2">
      <c r="A79" s="28" t="s">
        <v>143</v>
      </c>
      <c r="B79" s="41" t="s">
        <v>144</v>
      </c>
      <c r="C79" s="28">
        <v>5000000</v>
      </c>
      <c r="D79" s="22">
        <f>+$BR79*Sheet1!D79</f>
        <v>0</v>
      </c>
      <c r="E79" s="22">
        <f>+$BR79*Sheet1!E79</f>
        <v>0</v>
      </c>
      <c r="F79" s="22">
        <f>+$BR79*Sheet1!F79</f>
        <v>0</v>
      </c>
      <c r="G79" s="22">
        <f>+$BR79*Sheet1!G79</f>
        <v>0</v>
      </c>
      <c r="H79" s="22">
        <f>+$BR79*Sheet1!H79</f>
        <v>0</v>
      </c>
      <c r="I79" s="22">
        <f>+$BR79*Sheet1!I79</f>
        <v>0</v>
      </c>
      <c r="J79" s="22">
        <f>+$BR79*Sheet1!J79</f>
        <v>0</v>
      </c>
      <c r="K79" s="22">
        <f>+$BR79*Sheet1!K79</f>
        <v>0</v>
      </c>
      <c r="L79" s="22">
        <f>+$BR79*Sheet1!L79</f>
        <v>0</v>
      </c>
      <c r="M79" s="22">
        <f>+$BR79*Sheet1!M79</f>
        <v>0</v>
      </c>
      <c r="N79" s="22">
        <f>+$BR79*Sheet1!N79</f>
        <v>0</v>
      </c>
      <c r="O79" s="22">
        <f>+$BR79*Sheet1!O79</f>
        <v>0</v>
      </c>
      <c r="P79" s="22">
        <f>+$BR79*Sheet1!P79</f>
        <v>0</v>
      </c>
      <c r="Q79" s="22">
        <f>+$BR79*Sheet1!Q79</f>
        <v>0</v>
      </c>
      <c r="R79" s="22">
        <f>+$BR79*Sheet1!R79</f>
        <v>0</v>
      </c>
      <c r="S79" s="22">
        <f>+$BR79*Sheet1!S79</f>
        <v>0</v>
      </c>
      <c r="T79" s="22">
        <f>+$BR79*Sheet1!T79</f>
        <v>0</v>
      </c>
      <c r="U79" s="22">
        <f>+$BR79*Sheet1!U79</f>
        <v>0</v>
      </c>
      <c r="V79" s="22">
        <f>+$BR79*Sheet1!V79</f>
        <v>0</v>
      </c>
      <c r="W79" s="22">
        <f>+$BR79*Sheet1!W79</f>
        <v>0</v>
      </c>
      <c r="X79" s="22">
        <f>+$BR79*Sheet1!X79</f>
        <v>200000</v>
      </c>
      <c r="Y79" s="22">
        <f>+$BR79*Sheet1!Y79</f>
        <v>200000</v>
      </c>
      <c r="Z79" s="22">
        <f>+$BR79*Sheet1!Z79</f>
        <v>200000</v>
      </c>
      <c r="AA79" s="22">
        <f>+$BR79*Sheet1!AA79</f>
        <v>200000</v>
      </c>
      <c r="AB79" s="22">
        <f>+$BR79*Sheet1!AB79</f>
        <v>200000</v>
      </c>
      <c r="AC79" s="22">
        <f>+$BR79*Sheet1!AC79</f>
        <v>1000000</v>
      </c>
      <c r="AD79" s="22">
        <f>+$BR79*Sheet1!AD79</f>
        <v>200000</v>
      </c>
      <c r="AE79" s="22">
        <f>+$BR79*Sheet1!AE79</f>
        <v>200000</v>
      </c>
      <c r="AF79" s="22">
        <f>+$BR79*Sheet1!AF79</f>
        <v>200000</v>
      </c>
      <c r="AG79" s="22">
        <f>+$BR79*Sheet1!AG79</f>
        <v>200000</v>
      </c>
      <c r="AH79" s="22">
        <f>+$BR79*Sheet1!AH79</f>
        <v>200000</v>
      </c>
      <c r="AI79" s="22">
        <f>+$BR79*Sheet1!AI79</f>
        <v>200000</v>
      </c>
      <c r="AJ79" s="22">
        <f>+$BR79*Sheet1!AJ79</f>
        <v>200000</v>
      </c>
      <c r="AK79" s="22">
        <f>+$BR79*Sheet1!AK79</f>
        <v>200000</v>
      </c>
      <c r="AL79" s="22">
        <f>+$BR79*Sheet1!AL79</f>
        <v>200000</v>
      </c>
      <c r="AM79" s="22">
        <f>+$BR79*Sheet1!AM79</f>
        <v>200000</v>
      </c>
      <c r="AN79" s="22">
        <f>+$BR79*Sheet1!AN79</f>
        <v>200000</v>
      </c>
      <c r="AO79" s="22">
        <f>+$BR79*Sheet1!AO79</f>
        <v>200000</v>
      </c>
      <c r="AP79" s="22">
        <f>+$BR79*Sheet1!AP79</f>
        <v>2400000</v>
      </c>
      <c r="AQ79" s="22">
        <f>+$BR79*Sheet1!AQ79</f>
        <v>200000</v>
      </c>
      <c r="AR79" s="22">
        <f>+$BR79*Sheet1!AR79</f>
        <v>200000</v>
      </c>
      <c r="AS79" s="22">
        <f>+$BR79*Sheet1!AS79</f>
        <v>200000</v>
      </c>
      <c r="AT79" s="22">
        <f>+$BR79*Sheet1!AT79</f>
        <v>200000</v>
      </c>
      <c r="AU79" s="22">
        <f>+$BR79*Sheet1!AU79</f>
        <v>200000</v>
      </c>
      <c r="AV79" s="22">
        <f>+$BR79*Sheet1!AV79</f>
        <v>200000</v>
      </c>
      <c r="AW79" s="22">
        <f>+$BR79*Sheet1!AW79</f>
        <v>200000</v>
      </c>
      <c r="AX79" s="22">
        <f>+$BR79*Sheet1!AX79</f>
        <v>200000</v>
      </c>
      <c r="AY79" s="22">
        <f>+$BR79*Sheet1!AY79</f>
        <v>0</v>
      </c>
      <c r="AZ79" s="22">
        <f>+$BR79*Sheet1!AZ79</f>
        <v>0</v>
      </c>
      <c r="BA79" s="22">
        <f>+$BR79*Sheet1!BA79</f>
        <v>0</v>
      </c>
      <c r="BB79" s="22">
        <f>+$BR79*Sheet1!BB79</f>
        <v>0</v>
      </c>
      <c r="BC79" s="22">
        <f>+$BR79*Sheet1!BC79</f>
        <v>1600000</v>
      </c>
      <c r="BD79" s="22">
        <f>+$BR79*Sheet1!BD79</f>
        <v>0</v>
      </c>
      <c r="BE79" s="22">
        <f>+$BR79*Sheet1!BE79</f>
        <v>0</v>
      </c>
      <c r="BF79" s="22">
        <f>+$BR79*Sheet1!BF79</f>
        <v>0</v>
      </c>
      <c r="BG79" s="22">
        <f>+$BR79*Sheet1!BG79</f>
        <v>0</v>
      </c>
      <c r="BH79" s="22">
        <f>+$BR79*Sheet1!BH79</f>
        <v>0</v>
      </c>
      <c r="BI79" s="22">
        <f>+$BR79*Sheet1!BI79</f>
        <v>0</v>
      </c>
      <c r="BJ79" s="22">
        <f>+$BR79*Sheet1!BJ79</f>
        <v>0</v>
      </c>
      <c r="BK79" s="22">
        <f>+$BR79*Sheet1!BK79</f>
        <v>0</v>
      </c>
      <c r="BL79" s="22">
        <f>+$BR79*Sheet1!BL79</f>
        <v>0</v>
      </c>
      <c r="BM79" s="22">
        <f>+$BR79*Sheet1!BM79</f>
        <v>0</v>
      </c>
      <c r="BN79" s="22">
        <f>+$BR79*Sheet1!BN79</f>
        <v>0</v>
      </c>
      <c r="BO79" s="22">
        <f>+$BR79*Sheet1!BO79</f>
        <v>0</v>
      </c>
      <c r="BP79" s="22">
        <f>+$BR79*Sheet1!BP79</f>
        <v>0</v>
      </c>
      <c r="BQ79" s="28">
        <f t="shared" si="34"/>
        <v>5000000</v>
      </c>
      <c r="BR79" s="28">
        <v>5000000</v>
      </c>
      <c r="BS79" s="12"/>
      <c r="BT79" s="12"/>
    </row>
    <row r="80" spans="1:141" s="13" customFormat="1" ht="14.25" customHeight="1" x14ac:dyDescent="0.2">
      <c r="A80" s="14" t="s">
        <v>145</v>
      </c>
      <c r="B80" s="15" t="s">
        <v>146</v>
      </c>
      <c r="C80" s="16">
        <v>1500000</v>
      </c>
      <c r="D80" s="17">
        <f>+D81</f>
        <v>0</v>
      </c>
      <c r="E80" s="17">
        <f t="shared" ref="E80:BP81" si="55">+E81</f>
        <v>0</v>
      </c>
      <c r="F80" s="17">
        <f t="shared" si="55"/>
        <v>0</v>
      </c>
      <c r="G80" s="17">
        <f t="shared" si="55"/>
        <v>0</v>
      </c>
      <c r="H80" s="17">
        <f t="shared" si="55"/>
        <v>0</v>
      </c>
      <c r="I80" s="17">
        <f t="shared" si="55"/>
        <v>0</v>
      </c>
      <c r="J80" s="17">
        <f t="shared" si="55"/>
        <v>0</v>
      </c>
      <c r="K80" s="17">
        <f t="shared" si="55"/>
        <v>0</v>
      </c>
      <c r="L80" s="17">
        <f t="shared" si="55"/>
        <v>0</v>
      </c>
      <c r="M80" s="17">
        <f t="shared" si="55"/>
        <v>0</v>
      </c>
      <c r="N80" s="17">
        <f t="shared" si="55"/>
        <v>0</v>
      </c>
      <c r="O80" s="17">
        <f t="shared" si="55"/>
        <v>0</v>
      </c>
      <c r="P80" s="16">
        <f t="shared" si="55"/>
        <v>0</v>
      </c>
      <c r="Q80" s="16">
        <f t="shared" si="55"/>
        <v>0</v>
      </c>
      <c r="R80" s="16">
        <f t="shared" si="55"/>
        <v>0</v>
      </c>
      <c r="S80" s="16">
        <f t="shared" si="55"/>
        <v>0</v>
      </c>
      <c r="T80" s="16">
        <f t="shared" si="55"/>
        <v>0</v>
      </c>
      <c r="U80" s="16">
        <f t="shared" si="55"/>
        <v>0</v>
      </c>
      <c r="V80" s="16">
        <f t="shared" si="55"/>
        <v>0</v>
      </c>
      <c r="W80" s="16">
        <f t="shared" si="55"/>
        <v>0</v>
      </c>
      <c r="X80" s="16">
        <f t="shared" si="55"/>
        <v>0</v>
      </c>
      <c r="Y80" s="16">
        <f t="shared" si="55"/>
        <v>0</v>
      </c>
      <c r="Z80" s="16">
        <f t="shared" si="55"/>
        <v>0</v>
      </c>
      <c r="AA80" s="16">
        <f t="shared" si="55"/>
        <v>0</v>
      </c>
      <c r="AB80" s="16">
        <f t="shared" si="55"/>
        <v>0</v>
      </c>
      <c r="AC80" s="16">
        <f t="shared" si="55"/>
        <v>0</v>
      </c>
      <c r="AD80" s="16">
        <f t="shared" si="55"/>
        <v>0</v>
      </c>
      <c r="AE80" s="16">
        <f t="shared" si="55"/>
        <v>0</v>
      </c>
      <c r="AF80" s="16">
        <f t="shared" si="55"/>
        <v>0</v>
      </c>
      <c r="AG80" s="16">
        <f t="shared" si="55"/>
        <v>0</v>
      </c>
      <c r="AH80" s="16">
        <f t="shared" si="55"/>
        <v>300000</v>
      </c>
      <c r="AI80" s="16">
        <f t="shared" si="55"/>
        <v>46153.846153846156</v>
      </c>
      <c r="AJ80" s="16">
        <f t="shared" si="55"/>
        <v>46153.846153846156</v>
      </c>
      <c r="AK80" s="16">
        <f t="shared" si="55"/>
        <v>46153.846153846156</v>
      </c>
      <c r="AL80" s="16">
        <f t="shared" si="55"/>
        <v>46153.846153846156</v>
      </c>
      <c r="AM80" s="16">
        <f t="shared" si="55"/>
        <v>46153.846153846156</v>
      </c>
      <c r="AN80" s="16">
        <f t="shared" si="55"/>
        <v>46153.846153846156</v>
      </c>
      <c r="AO80" s="16">
        <f t="shared" si="55"/>
        <v>46153.846153846156</v>
      </c>
      <c r="AP80" s="16">
        <f t="shared" si="55"/>
        <v>623076.92307692289</v>
      </c>
      <c r="AQ80" s="16">
        <f t="shared" si="55"/>
        <v>46153.846153846156</v>
      </c>
      <c r="AR80" s="16">
        <f t="shared" si="55"/>
        <v>46153.846153846156</v>
      </c>
      <c r="AS80" s="16">
        <f t="shared" si="55"/>
        <v>46153.846153846156</v>
      </c>
      <c r="AT80" s="16">
        <f t="shared" si="55"/>
        <v>46153.846153846156</v>
      </c>
      <c r="AU80" s="16">
        <f t="shared" si="55"/>
        <v>46153.846153846156</v>
      </c>
      <c r="AV80" s="16">
        <f t="shared" si="55"/>
        <v>46153.846153846156</v>
      </c>
      <c r="AW80" s="16">
        <f t="shared" si="55"/>
        <v>46153.846153846156</v>
      </c>
      <c r="AX80" s="16">
        <f t="shared" si="55"/>
        <v>46153.846153846156</v>
      </c>
      <c r="AY80" s="16">
        <f t="shared" si="55"/>
        <v>46153.846153846156</v>
      </c>
      <c r="AZ80" s="16">
        <f t="shared" si="55"/>
        <v>46153.846153846156</v>
      </c>
      <c r="BA80" s="16">
        <f t="shared" si="55"/>
        <v>46153.846153846156</v>
      </c>
      <c r="BB80" s="16">
        <f t="shared" si="55"/>
        <v>46153.846153846156</v>
      </c>
      <c r="BC80" s="16">
        <f t="shared" si="55"/>
        <v>553846.15384615376</v>
      </c>
      <c r="BD80" s="16">
        <f t="shared" si="55"/>
        <v>46153.846153846156</v>
      </c>
      <c r="BE80" s="16">
        <f t="shared" si="55"/>
        <v>46153.846153846156</v>
      </c>
      <c r="BF80" s="16">
        <f t="shared" si="55"/>
        <v>46153.846153846156</v>
      </c>
      <c r="BG80" s="16">
        <f t="shared" si="55"/>
        <v>46153.846153846156</v>
      </c>
      <c r="BH80" s="16">
        <f t="shared" si="55"/>
        <v>46153.846153846156</v>
      </c>
      <c r="BI80" s="16">
        <f t="shared" si="55"/>
        <v>46153.846153846156</v>
      </c>
      <c r="BJ80" s="16">
        <f t="shared" si="55"/>
        <v>46153.846153846156</v>
      </c>
      <c r="BK80" s="16">
        <f t="shared" si="55"/>
        <v>0</v>
      </c>
      <c r="BL80" s="16">
        <f t="shared" si="55"/>
        <v>0</v>
      </c>
      <c r="BM80" s="16">
        <f t="shared" si="55"/>
        <v>0</v>
      </c>
      <c r="BN80" s="16">
        <f t="shared" si="55"/>
        <v>0</v>
      </c>
      <c r="BO80" s="16">
        <f t="shared" si="55"/>
        <v>0</v>
      </c>
      <c r="BP80" s="16">
        <f t="shared" si="55"/>
        <v>323076.92307692312</v>
      </c>
      <c r="BQ80" s="16">
        <f t="shared" si="34"/>
        <v>1499999.9999999998</v>
      </c>
      <c r="BR80" s="16">
        <v>1499999.9999999998</v>
      </c>
      <c r="BS80" s="12"/>
      <c r="BT80" s="12"/>
    </row>
    <row r="81" spans="1:72" s="13" customFormat="1" ht="14.25" customHeight="1" outlineLevel="1" x14ac:dyDescent="0.2">
      <c r="A81" s="39" t="s">
        <v>147</v>
      </c>
      <c r="B81" s="40" t="s">
        <v>148</v>
      </c>
      <c r="C81" s="39">
        <v>1500000</v>
      </c>
      <c r="D81" s="39">
        <f>+D82</f>
        <v>0</v>
      </c>
      <c r="E81" s="39">
        <f t="shared" si="55"/>
        <v>0</v>
      </c>
      <c r="F81" s="39">
        <f t="shared" si="55"/>
        <v>0</v>
      </c>
      <c r="G81" s="39">
        <f t="shared" si="55"/>
        <v>0</v>
      </c>
      <c r="H81" s="39">
        <f t="shared" si="55"/>
        <v>0</v>
      </c>
      <c r="I81" s="39">
        <f t="shared" si="55"/>
        <v>0</v>
      </c>
      <c r="J81" s="39">
        <f t="shared" si="55"/>
        <v>0</v>
      </c>
      <c r="K81" s="39">
        <f t="shared" si="55"/>
        <v>0</v>
      </c>
      <c r="L81" s="39">
        <f t="shared" si="55"/>
        <v>0</v>
      </c>
      <c r="M81" s="39">
        <f t="shared" si="55"/>
        <v>0</v>
      </c>
      <c r="N81" s="39">
        <f t="shared" si="55"/>
        <v>0</v>
      </c>
      <c r="O81" s="39">
        <f t="shared" si="55"/>
        <v>0</v>
      </c>
      <c r="P81" s="39">
        <f t="shared" si="55"/>
        <v>0</v>
      </c>
      <c r="Q81" s="39">
        <f t="shared" si="55"/>
        <v>0</v>
      </c>
      <c r="R81" s="39">
        <f t="shared" si="55"/>
        <v>0</v>
      </c>
      <c r="S81" s="39">
        <f t="shared" si="55"/>
        <v>0</v>
      </c>
      <c r="T81" s="39">
        <f t="shared" si="55"/>
        <v>0</v>
      </c>
      <c r="U81" s="39">
        <f t="shared" si="55"/>
        <v>0</v>
      </c>
      <c r="V81" s="39">
        <f t="shared" si="55"/>
        <v>0</v>
      </c>
      <c r="W81" s="39">
        <f t="shared" si="55"/>
        <v>0</v>
      </c>
      <c r="X81" s="39">
        <f t="shared" si="55"/>
        <v>0</v>
      </c>
      <c r="Y81" s="39">
        <f t="shared" si="55"/>
        <v>0</v>
      </c>
      <c r="Z81" s="39">
        <f t="shared" si="55"/>
        <v>0</v>
      </c>
      <c r="AA81" s="39">
        <f t="shared" si="55"/>
        <v>0</v>
      </c>
      <c r="AB81" s="39">
        <f t="shared" si="55"/>
        <v>0</v>
      </c>
      <c r="AC81" s="39">
        <f t="shared" si="55"/>
        <v>0</v>
      </c>
      <c r="AD81" s="39">
        <f t="shared" si="55"/>
        <v>0</v>
      </c>
      <c r="AE81" s="39">
        <f t="shared" si="55"/>
        <v>0</v>
      </c>
      <c r="AF81" s="39">
        <f t="shared" si="55"/>
        <v>0</v>
      </c>
      <c r="AG81" s="39">
        <f t="shared" si="55"/>
        <v>0</v>
      </c>
      <c r="AH81" s="39">
        <f t="shared" si="55"/>
        <v>300000</v>
      </c>
      <c r="AI81" s="39">
        <f t="shared" si="55"/>
        <v>46153.846153846156</v>
      </c>
      <c r="AJ81" s="39">
        <f t="shared" si="55"/>
        <v>46153.846153846156</v>
      </c>
      <c r="AK81" s="39">
        <f t="shared" si="55"/>
        <v>46153.846153846156</v>
      </c>
      <c r="AL81" s="39">
        <f t="shared" si="55"/>
        <v>46153.846153846156</v>
      </c>
      <c r="AM81" s="39">
        <f t="shared" si="55"/>
        <v>46153.846153846156</v>
      </c>
      <c r="AN81" s="39">
        <f t="shared" si="55"/>
        <v>46153.846153846156</v>
      </c>
      <c r="AO81" s="39">
        <f t="shared" si="55"/>
        <v>46153.846153846156</v>
      </c>
      <c r="AP81" s="39">
        <f t="shared" si="55"/>
        <v>623076.92307692289</v>
      </c>
      <c r="AQ81" s="39">
        <f t="shared" si="55"/>
        <v>46153.846153846156</v>
      </c>
      <c r="AR81" s="39">
        <f t="shared" si="55"/>
        <v>46153.846153846156</v>
      </c>
      <c r="AS81" s="39">
        <f t="shared" si="55"/>
        <v>46153.846153846156</v>
      </c>
      <c r="AT81" s="39">
        <f t="shared" si="55"/>
        <v>46153.846153846156</v>
      </c>
      <c r="AU81" s="39">
        <f t="shared" si="55"/>
        <v>46153.846153846156</v>
      </c>
      <c r="AV81" s="39">
        <f t="shared" si="55"/>
        <v>46153.846153846156</v>
      </c>
      <c r="AW81" s="39">
        <f t="shared" si="55"/>
        <v>46153.846153846156</v>
      </c>
      <c r="AX81" s="39">
        <f t="shared" si="55"/>
        <v>46153.846153846156</v>
      </c>
      <c r="AY81" s="39">
        <f t="shared" si="55"/>
        <v>46153.846153846156</v>
      </c>
      <c r="AZ81" s="39">
        <f t="shared" si="55"/>
        <v>46153.846153846156</v>
      </c>
      <c r="BA81" s="39">
        <f t="shared" si="55"/>
        <v>46153.846153846156</v>
      </c>
      <c r="BB81" s="39">
        <f t="shared" si="55"/>
        <v>46153.846153846156</v>
      </c>
      <c r="BC81" s="39">
        <f t="shared" si="55"/>
        <v>553846.15384615376</v>
      </c>
      <c r="BD81" s="39">
        <f t="shared" si="55"/>
        <v>46153.846153846156</v>
      </c>
      <c r="BE81" s="39">
        <f t="shared" si="55"/>
        <v>46153.846153846156</v>
      </c>
      <c r="BF81" s="39">
        <f t="shared" si="55"/>
        <v>46153.846153846156</v>
      </c>
      <c r="BG81" s="39">
        <f t="shared" si="55"/>
        <v>46153.846153846156</v>
      </c>
      <c r="BH81" s="39">
        <f t="shared" si="55"/>
        <v>46153.846153846156</v>
      </c>
      <c r="BI81" s="39">
        <f t="shared" si="55"/>
        <v>46153.846153846156</v>
      </c>
      <c r="BJ81" s="39">
        <f t="shared" si="55"/>
        <v>46153.846153846156</v>
      </c>
      <c r="BK81" s="39">
        <f t="shared" si="55"/>
        <v>0</v>
      </c>
      <c r="BL81" s="39">
        <f t="shared" si="55"/>
        <v>0</v>
      </c>
      <c r="BM81" s="39">
        <f t="shared" si="55"/>
        <v>0</v>
      </c>
      <c r="BN81" s="39">
        <f t="shared" si="55"/>
        <v>0</v>
      </c>
      <c r="BO81" s="39">
        <f t="shared" si="55"/>
        <v>0</v>
      </c>
      <c r="BP81" s="39">
        <f t="shared" si="55"/>
        <v>323076.92307692312</v>
      </c>
      <c r="BQ81" s="39">
        <f t="shared" si="34"/>
        <v>1499999.9999999998</v>
      </c>
      <c r="BR81" s="39">
        <v>1499999.9999999998</v>
      </c>
      <c r="BS81" s="12"/>
      <c r="BT81" s="12"/>
    </row>
    <row r="82" spans="1:72" s="13" customFormat="1" ht="14.25" customHeight="1" outlineLevel="1" x14ac:dyDescent="0.2">
      <c r="A82" s="24" t="s">
        <v>149</v>
      </c>
      <c r="B82" s="23" t="s">
        <v>14</v>
      </c>
      <c r="C82" s="24">
        <v>1500000</v>
      </c>
      <c r="D82" s="22">
        <f>+$BR82*Sheet1!D82</f>
        <v>0</v>
      </c>
      <c r="E82" s="22">
        <f>+$BR82*Sheet1!E82</f>
        <v>0</v>
      </c>
      <c r="F82" s="22">
        <f>+$BR82*Sheet1!F82</f>
        <v>0</v>
      </c>
      <c r="G82" s="22">
        <f>+$BR82*Sheet1!G82</f>
        <v>0</v>
      </c>
      <c r="H82" s="22">
        <f>+$BR82*Sheet1!H82</f>
        <v>0</v>
      </c>
      <c r="I82" s="22">
        <f>+$BR82*Sheet1!I82</f>
        <v>0</v>
      </c>
      <c r="J82" s="22">
        <f>+$BR82*Sheet1!J82</f>
        <v>0</v>
      </c>
      <c r="K82" s="22">
        <f>+$BR82*Sheet1!K82</f>
        <v>0</v>
      </c>
      <c r="L82" s="22">
        <f>+$BR82*Sheet1!L82</f>
        <v>0</v>
      </c>
      <c r="M82" s="22">
        <f>+$BR82*Sheet1!M82</f>
        <v>0</v>
      </c>
      <c r="N82" s="22">
        <f>+$BR82*Sheet1!N82</f>
        <v>0</v>
      </c>
      <c r="O82" s="22">
        <f>+$BR82*Sheet1!O82</f>
        <v>0</v>
      </c>
      <c r="P82" s="22">
        <f>+$BR82*Sheet1!P82</f>
        <v>0</v>
      </c>
      <c r="Q82" s="22">
        <f>+$BR82*Sheet1!Q82</f>
        <v>0</v>
      </c>
      <c r="R82" s="22">
        <f>+$BR82*Sheet1!R82</f>
        <v>0</v>
      </c>
      <c r="S82" s="22">
        <f>+$BR82*Sheet1!S82</f>
        <v>0</v>
      </c>
      <c r="T82" s="22">
        <f>+$BR82*Sheet1!T82</f>
        <v>0</v>
      </c>
      <c r="U82" s="22">
        <f>+$BR82*Sheet1!U82</f>
        <v>0</v>
      </c>
      <c r="V82" s="22">
        <f>+$BR82*Sheet1!V82</f>
        <v>0</v>
      </c>
      <c r="W82" s="22">
        <f>+$BR82*Sheet1!W82</f>
        <v>0</v>
      </c>
      <c r="X82" s="22">
        <f>+$BR82*Sheet1!X82</f>
        <v>0</v>
      </c>
      <c r="Y82" s="22">
        <f>+$BR82*Sheet1!Y82</f>
        <v>0</v>
      </c>
      <c r="Z82" s="22">
        <f>+$BR82*Sheet1!Z82</f>
        <v>0</v>
      </c>
      <c r="AA82" s="22">
        <f>+$BR82*Sheet1!AA82</f>
        <v>0</v>
      </c>
      <c r="AB82" s="22">
        <f>+$BR82*Sheet1!AB82</f>
        <v>0</v>
      </c>
      <c r="AC82" s="22">
        <f>+$BR82*Sheet1!AC82</f>
        <v>0</v>
      </c>
      <c r="AD82" s="22">
        <f>+$BR82*Sheet1!AD82</f>
        <v>0</v>
      </c>
      <c r="AE82" s="22">
        <f>+$BR82*Sheet1!AE82</f>
        <v>0</v>
      </c>
      <c r="AF82" s="22">
        <f>+$BR82*Sheet1!AF82</f>
        <v>0</v>
      </c>
      <c r="AG82" s="22">
        <f>+$BR82*Sheet1!AG82</f>
        <v>0</v>
      </c>
      <c r="AH82" s="22">
        <f>+$BR82*Sheet1!AH82</f>
        <v>300000</v>
      </c>
      <c r="AI82" s="22">
        <f>+$BR82*Sheet1!AI82</f>
        <v>46153.846153846156</v>
      </c>
      <c r="AJ82" s="22">
        <f>+$BR82*Sheet1!AJ82</f>
        <v>46153.846153846156</v>
      </c>
      <c r="AK82" s="22">
        <f>+$BR82*Sheet1!AK82</f>
        <v>46153.846153846156</v>
      </c>
      <c r="AL82" s="22">
        <f>+$BR82*Sheet1!AL82</f>
        <v>46153.846153846156</v>
      </c>
      <c r="AM82" s="22">
        <f>+$BR82*Sheet1!AM82</f>
        <v>46153.846153846156</v>
      </c>
      <c r="AN82" s="22">
        <f>+$BR82*Sheet1!AN82</f>
        <v>46153.846153846156</v>
      </c>
      <c r="AO82" s="22">
        <f>+$BR82*Sheet1!AO82</f>
        <v>46153.846153846156</v>
      </c>
      <c r="AP82" s="22">
        <f>+$BR82*Sheet1!AP82</f>
        <v>623076.92307692289</v>
      </c>
      <c r="AQ82" s="22">
        <f>+$BR82*Sheet1!AQ82</f>
        <v>46153.846153846156</v>
      </c>
      <c r="AR82" s="22">
        <f>+$BR82*Sheet1!AR82</f>
        <v>46153.846153846156</v>
      </c>
      <c r="AS82" s="22">
        <f>+$BR82*Sheet1!AS82</f>
        <v>46153.846153846156</v>
      </c>
      <c r="AT82" s="22">
        <f>+$BR82*Sheet1!AT82</f>
        <v>46153.846153846156</v>
      </c>
      <c r="AU82" s="22">
        <f>+$BR82*Sheet1!AU82</f>
        <v>46153.846153846156</v>
      </c>
      <c r="AV82" s="22">
        <f>+$BR82*Sheet1!AV82</f>
        <v>46153.846153846156</v>
      </c>
      <c r="AW82" s="22">
        <f>+$BR82*Sheet1!AW82</f>
        <v>46153.846153846156</v>
      </c>
      <c r="AX82" s="22">
        <f>+$BR82*Sheet1!AX82</f>
        <v>46153.846153846156</v>
      </c>
      <c r="AY82" s="22">
        <f>+$BR82*Sheet1!AY82</f>
        <v>46153.846153846156</v>
      </c>
      <c r="AZ82" s="22">
        <f>+$BR82*Sheet1!AZ82</f>
        <v>46153.846153846156</v>
      </c>
      <c r="BA82" s="22">
        <f>+$BR82*Sheet1!BA82</f>
        <v>46153.846153846156</v>
      </c>
      <c r="BB82" s="22">
        <f>+$BR82*Sheet1!BB82</f>
        <v>46153.846153846156</v>
      </c>
      <c r="BC82" s="22">
        <f>+$BR82*Sheet1!BC82</f>
        <v>553846.15384615376</v>
      </c>
      <c r="BD82" s="22">
        <f>+$BR82*Sheet1!BD82</f>
        <v>46153.846153846156</v>
      </c>
      <c r="BE82" s="22">
        <f>+$BR82*Sheet1!BE82</f>
        <v>46153.846153846156</v>
      </c>
      <c r="BF82" s="22">
        <f>+$BR82*Sheet1!BF82</f>
        <v>46153.846153846156</v>
      </c>
      <c r="BG82" s="22">
        <f>+$BR82*Sheet1!BG82</f>
        <v>46153.846153846156</v>
      </c>
      <c r="BH82" s="22">
        <f>+$BR82*Sheet1!BH82</f>
        <v>46153.846153846156</v>
      </c>
      <c r="BI82" s="22">
        <f>+$BR82*Sheet1!BI82</f>
        <v>46153.846153846156</v>
      </c>
      <c r="BJ82" s="22">
        <f>+$BR82*Sheet1!BJ82</f>
        <v>46153.846153846156</v>
      </c>
      <c r="BK82" s="22">
        <f>+$BR82*Sheet1!BK82</f>
        <v>0</v>
      </c>
      <c r="BL82" s="22">
        <f>+$BR82*Sheet1!BL82</f>
        <v>0</v>
      </c>
      <c r="BM82" s="22">
        <f>+$BR82*Sheet1!BM82</f>
        <v>0</v>
      </c>
      <c r="BN82" s="22">
        <f>+$BR82*Sheet1!BN82</f>
        <v>0</v>
      </c>
      <c r="BO82" s="22">
        <f>+$BR82*Sheet1!BO82</f>
        <v>0</v>
      </c>
      <c r="BP82" s="22">
        <f>+$BR82*Sheet1!BP82</f>
        <v>323076.92307692312</v>
      </c>
      <c r="BQ82" s="24">
        <f t="shared" si="34"/>
        <v>1499999.9999999998</v>
      </c>
      <c r="BR82" s="24">
        <v>1499999.9999999998</v>
      </c>
      <c r="BS82" s="12"/>
      <c r="BT82" s="12"/>
    </row>
    <row r="83" spans="1:72" s="13" customFormat="1" ht="14.25" customHeight="1" x14ac:dyDescent="0.2">
      <c r="A83" s="14" t="s">
        <v>150</v>
      </c>
      <c r="B83" s="15" t="s">
        <v>151</v>
      </c>
      <c r="C83" s="16">
        <v>300000</v>
      </c>
      <c r="D83" s="17">
        <f>+D84</f>
        <v>0</v>
      </c>
      <c r="E83" s="17">
        <f t="shared" ref="E83:BP85" si="56">+E84</f>
        <v>0</v>
      </c>
      <c r="F83" s="17">
        <f t="shared" si="56"/>
        <v>0</v>
      </c>
      <c r="G83" s="17">
        <f t="shared" si="56"/>
        <v>0</v>
      </c>
      <c r="H83" s="17">
        <f t="shared" si="56"/>
        <v>0</v>
      </c>
      <c r="I83" s="17">
        <f t="shared" si="56"/>
        <v>0</v>
      </c>
      <c r="J83" s="17">
        <f t="shared" si="56"/>
        <v>0</v>
      </c>
      <c r="K83" s="17">
        <f t="shared" si="56"/>
        <v>0</v>
      </c>
      <c r="L83" s="17">
        <f t="shared" si="56"/>
        <v>0</v>
      </c>
      <c r="M83" s="17">
        <f t="shared" si="56"/>
        <v>0</v>
      </c>
      <c r="N83" s="17">
        <f t="shared" si="56"/>
        <v>0</v>
      </c>
      <c r="O83" s="17">
        <f t="shared" si="56"/>
        <v>0</v>
      </c>
      <c r="P83" s="16">
        <f t="shared" si="56"/>
        <v>0</v>
      </c>
      <c r="Q83" s="16">
        <f t="shared" si="56"/>
        <v>0</v>
      </c>
      <c r="R83" s="16">
        <f t="shared" si="56"/>
        <v>0</v>
      </c>
      <c r="S83" s="16">
        <f t="shared" si="56"/>
        <v>0</v>
      </c>
      <c r="T83" s="16">
        <f t="shared" si="56"/>
        <v>0</v>
      </c>
      <c r="U83" s="16">
        <f t="shared" si="56"/>
        <v>0</v>
      </c>
      <c r="V83" s="16">
        <f t="shared" si="56"/>
        <v>0</v>
      </c>
      <c r="W83" s="16">
        <f t="shared" si="56"/>
        <v>0</v>
      </c>
      <c r="X83" s="16">
        <f t="shared" si="56"/>
        <v>12000</v>
      </c>
      <c r="Y83" s="16">
        <f t="shared" si="56"/>
        <v>12000</v>
      </c>
      <c r="Z83" s="16">
        <f t="shared" si="56"/>
        <v>12000</v>
      </c>
      <c r="AA83" s="16">
        <f t="shared" si="56"/>
        <v>12000</v>
      </c>
      <c r="AB83" s="16">
        <f t="shared" si="56"/>
        <v>12000</v>
      </c>
      <c r="AC83" s="16">
        <f t="shared" si="56"/>
        <v>60000</v>
      </c>
      <c r="AD83" s="16">
        <f t="shared" si="56"/>
        <v>12000</v>
      </c>
      <c r="AE83" s="16">
        <f t="shared" si="56"/>
        <v>12000</v>
      </c>
      <c r="AF83" s="16">
        <f t="shared" si="56"/>
        <v>12000</v>
      </c>
      <c r="AG83" s="16">
        <f t="shared" si="56"/>
        <v>12000</v>
      </c>
      <c r="AH83" s="16">
        <f t="shared" si="56"/>
        <v>12000</v>
      </c>
      <c r="AI83" s="16">
        <f t="shared" si="56"/>
        <v>12000</v>
      </c>
      <c r="AJ83" s="16">
        <f t="shared" si="56"/>
        <v>12000</v>
      </c>
      <c r="AK83" s="16">
        <f t="shared" si="56"/>
        <v>12000</v>
      </c>
      <c r="AL83" s="16">
        <f t="shared" si="56"/>
        <v>12000</v>
      </c>
      <c r="AM83" s="16">
        <f t="shared" si="56"/>
        <v>12000</v>
      </c>
      <c r="AN83" s="16">
        <f t="shared" si="56"/>
        <v>12000</v>
      </c>
      <c r="AO83" s="16">
        <f t="shared" si="56"/>
        <v>12000</v>
      </c>
      <c r="AP83" s="16">
        <f t="shared" si="56"/>
        <v>144000</v>
      </c>
      <c r="AQ83" s="16">
        <f t="shared" si="56"/>
        <v>12000</v>
      </c>
      <c r="AR83" s="16">
        <f t="shared" si="56"/>
        <v>12000</v>
      </c>
      <c r="AS83" s="16">
        <f t="shared" si="56"/>
        <v>12000</v>
      </c>
      <c r="AT83" s="16">
        <f t="shared" si="56"/>
        <v>12000</v>
      </c>
      <c r="AU83" s="16">
        <f t="shared" si="56"/>
        <v>12000</v>
      </c>
      <c r="AV83" s="16">
        <f t="shared" si="56"/>
        <v>12000</v>
      </c>
      <c r="AW83" s="16">
        <f t="shared" si="56"/>
        <v>12000</v>
      </c>
      <c r="AX83" s="16">
        <f t="shared" si="56"/>
        <v>12000</v>
      </c>
      <c r="AY83" s="16">
        <f t="shared" si="56"/>
        <v>0</v>
      </c>
      <c r="AZ83" s="16">
        <f t="shared" si="56"/>
        <v>0</v>
      </c>
      <c r="BA83" s="16">
        <f t="shared" si="56"/>
        <v>0</v>
      </c>
      <c r="BB83" s="16">
        <f t="shared" si="56"/>
        <v>0</v>
      </c>
      <c r="BC83" s="16">
        <f t="shared" si="56"/>
        <v>96000</v>
      </c>
      <c r="BD83" s="16">
        <f t="shared" si="56"/>
        <v>0</v>
      </c>
      <c r="BE83" s="16">
        <f t="shared" si="56"/>
        <v>0</v>
      </c>
      <c r="BF83" s="16">
        <f t="shared" si="56"/>
        <v>0</v>
      </c>
      <c r="BG83" s="16">
        <f t="shared" si="56"/>
        <v>0</v>
      </c>
      <c r="BH83" s="16">
        <f t="shared" si="56"/>
        <v>0</v>
      </c>
      <c r="BI83" s="16">
        <f t="shared" si="56"/>
        <v>0</v>
      </c>
      <c r="BJ83" s="16">
        <f t="shared" si="56"/>
        <v>0</v>
      </c>
      <c r="BK83" s="16">
        <f t="shared" si="56"/>
        <v>0</v>
      </c>
      <c r="BL83" s="16">
        <f t="shared" si="56"/>
        <v>0</v>
      </c>
      <c r="BM83" s="16">
        <f t="shared" si="56"/>
        <v>0</v>
      </c>
      <c r="BN83" s="16">
        <f t="shared" si="56"/>
        <v>0</v>
      </c>
      <c r="BO83" s="16">
        <f t="shared" si="56"/>
        <v>0</v>
      </c>
      <c r="BP83" s="16">
        <f t="shared" si="56"/>
        <v>0</v>
      </c>
      <c r="BQ83" s="16">
        <f t="shared" si="34"/>
        <v>300000</v>
      </c>
      <c r="BR83" s="16">
        <v>300000</v>
      </c>
      <c r="BS83" s="12"/>
      <c r="BT83" s="12"/>
    </row>
    <row r="84" spans="1:72" s="13" customFormat="1" ht="14.25" customHeight="1" outlineLevel="1" x14ac:dyDescent="0.2">
      <c r="A84" s="18" t="s">
        <v>152</v>
      </c>
      <c r="B84" s="19" t="s">
        <v>153</v>
      </c>
      <c r="C84" s="18">
        <v>300000</v>
      </c>
      <c r="D84" s="18">
        <f>+D85</f>
        <v>0</v>
      </c>
      <c r="E84" s="18">
        <f t="shared" si="56"/>
        <v>0</v>
      </c>
      <c r="F84" s="18">
        <f t="shared" si="56"/>
        <v>0</v>
      </c>
      <c r="G84" s="18">
        <f t="shared" si="56"/>
        <v>0</v>
      </c>
      <c r="H84" s="18">
        <f t="shared" si="56"/>
        <v>0</v>
      </c>
      <c r="I84" s="18">
        <f t="shared" si="56"/>
        <v>0</v>
      </c>
      <c r="J84" s="18">
        <f t="shared" si="56"/>
        <v>0</v>
      </c>
      <c r="K84" s="18">
        <f t="shared" si="56"/>
        <v>0</v>
      </c>
      <c r="L84" s="18">
        <f t="shared" si="56"/>
        <v>0</v>
      </c>
      <c r="M84" s="18">
        <f t="shared" si="56"/>
        <v>0</v>
      </c>
      <c r="N84" s="18">
        <f t="shared" si="56"/>
        <v>0</v>
      </c>
      <c r="O84" s="18">
        <f t="shared" si="56"/>
        <v>0</v>
      </c>
      <c r="P84" s="18">
        <f t="shared" si="56"/>
        <v>0</v>
      </c>
      <c r="Q84" s="18">
        <f t="shared" si="56"/>
        <v>0</v>
      </c>
      <c r="R84" s="18">
        <f t="shared" si="56"/>
        <v>0</v>
      </c>
      <c r="S84" s="18">
        <f t="shared" si="56"/>
        <v>0</v>
      </c>
      <c r="T84" s="18">
        <f t="shared" si="56"/>
        <v>0</v>
      </c>
      <c r="U84" s="18">
        <f t="shared" si="56"/>
        <v>0</v>
      </c>
      <c r="V84" s="18">
        <f t="shared" si="56"/>
        <v>0</v>
      </c>
      <c r="W84" s="18">
        <f t="shared" si="56"/>
        <v>0</v>
      </c>
      <c r="X84" s="18">
        <f t="shared" si="56"/>
        <v>12000</v>
      </c>
      <c r="Y84" s="18">
        <f t="shared" si="56"/>
        <v>12000</v>
      </c>
      <c r="Z84" s="18">
        <f t="shared" si="56"/>
        <v>12000</v>
      </c>
      <c r="AA84" s="18">
        <f t="shared" si="56"/>
        <v>12000</v>
      </c>
      <c r="AB84" s="18">
        <f t="shared" si="56"/>
        <v>12000</v>
      </c>
      <c r="AC84" s="18">
        <f t="shared" si="56"/>
        <v>60000</v>
      </c>
      <c r="AD84" s="18">
        <f t="shared" si="56"/>
        <v>12000</v>
      </c>
      <c r="AE84" s="18">
        <f t="shared" si="56"/>
        <v>12000</v>
      </c>
      <c r="AF84" s="18">
        <f t="shared" si="56"/>
        <v>12000</v>
      </c>
      <c r="AG84" s="18">
        <f t="shared" si="56"/>
        <v>12000</v>
      </c>
      <c r="AH84" s="18">
        <f t="shared" si="56"/>
        <v>12000</v>
      </c>
      <c r="AI84" s="18">
        <f t="shared" si="56"/>
        <v>12000</v>
      </c>
      <c r="AJ84" s="18">
        <f t="shared" si="56"/>
        <v>12000</v>
      </c>
      <c r="AK84" s="18">
        <f t="shared" si="56"/>
        <v>12000</v>
      </c>
      <c r="AL84" s="18">
        <f t="shared" si="56"/>
        <v>12000</v>
      </c>
      <c r="AM84" s="18">
        <f t="shared" si="56"/>
        <v>12000</v>
      </c>
      <c r="AN84" s="18">
        <f t="shared" si="56"/>
        <v>12000</v>
      </c>
      <c r="AO84" s="18">
        <f t="shared" si="56"/>
        <v>12000</v>
      </c>
      <c r="AP84" s="18">
        <f t="shared" si="56"/>
        <v>144000</v>
      </c>
      <c r="AQ84" s="18">
        <f t="shared" si="56"/>
        <v>12000</v>
      </c>
      <c r="AR84" s="18">
        <f t="shared" si="56"/>
        <v>12000</v>
      </c>
      <c r="AS84" s="18">
        <f t="shared" si="56"/>
        <v>12000</v>
      </c>
      <c r="AT84" s="18">
        <f t="shared" si="56"/>
        <v>12000</v>
      </c>
      <c r="AU84" s="18">
        <f t="shared" si="56"/>
        <v>12000</v>
      </c>
      <c r="AV84" s="18">
        <f t="shared" si="56"/>
        <v>12000</v>
      </c>
      <c r="AW84" s="18">
        <f t="shared" si="56"/>
        <v>12000</v>
      </c>
      <c r="AX84" s="18">
        <f t="shared" si="56"/>
        <v>12000</v>
      </c>
      <c r="AY84" s="18">
        <f t="shared" si="56"/>
        <v>0</v>
      </c>
      <c r="AZ84" s="18">
        <f t="shared" si="56"/>
        <v>0</v>
      </c>
      <c r="BA84" s="18">
        <f t="shared" si="56"/>
        <v>0</v>
      </c>
      <c r="BB84" s="18">
        <f t="shared" si="56"/>
        <v>0</v>
      </c>
      <c r="BC84" s="18">
        <f t="shared" si="56"/>
        <v>96000</v>
      </c>
      <c r="BD84" s="18">
        <f t="shared" si="56"/>
        <v>0</v>
      </c>
      <c r="BE84" s="18">
        <f t="shared" si="56"/>
        <v>0</v>
      </c>
      <c r="BF84" s="18">
        <f t="shared" si="56"/>
        <v>0</v>
      </c>
      <c r="BG84" s="18">
        <f t="shared" si="56"/>
        <v>0</v>
      </c>
      <c r="BH84" s="18">
        <f t="shared" si="56"/>
        <v>0</v>
      </c>
      <c r="BI84" s="18">
        <f t="shared" si="56"/>
        <v>0</v>
      </c>
      <c r="BJ84" s="18">
        <f t="shared" si="56"/>
        <v>0</v>
      </c>
      <c r="BK84" s="18">
        <f t="shared" si="56"/>
        <v>0</v>
      </c>
      <c r="BL84" s="18">
        <f t="shared" si="56"/>
        <v>0</v>
      </c>
      <c r="BM84" s="18">
        <f t="shared" si="56"/>
        <v>0</v>
      </c>
      <c r="BN84" s="18">
        <f t="shared" si="56"/>
        <v>0</v>
      </c>
      <c r="BO84" s="18">
        <f t="shared" si="56"/>
        <v>0</v>
      </c>
      <c r="BP84" s="18">
        <f t="shared" si="56"/>
        <v>0</v>
      </c>
      <c r="BQ84" s="18">
        <f t="shared" si="34"/>
        <v>300000</v>
      </c>
      <c r="BR84" s="18">
        <v>300000</v>
      </c>
      <c r="BS84" s="12"/>
      <c r="BT84" s="12"/>
    </row>
    <row r="85" spans="1:72" s="13" customFormat="1" ht="14.25" customHeight="1" outlineLevel="1" x14ac:dyDescent="0.2">
      <c r="A85" s="39" t="s">
        <v>154</v>
      </c>
      <c r="B85" s="40" t="s">
        <v>155</v>
      </c>
      <c r="C85" s="39">
        <v>300000</v>
      </c>
      <c r="D85" s="39">
        <f>+D86</f>
        <v>0</v>
      </c>
      <c r="E85" s="39">
        <f t="shared" si="56"/>
        <v>0</v>
      </c>
      <c r="F85" s="39">
        <f t="shared" si="56"/>
        <v>0</v>
      </c>
      <c r="G85" s="39">
        <f t="shared" si="56"/>
        <v>0</v>
      </c>
      <c r="H85" s="39">
        <f t="shared" si="56"/>
        <v>0</v>
      </c>
      <c r="I85" s="39">
        <f t="shared" si="56"/>
        <v>0</v>
      </c>
      <c r="J85" s="39">
        <f t="shared" si="56"/>
        <v>0</v>
      </c>
      <c r="K85" s="39">
        <f t="shared" si="56"/>
        <v>0</v>
      </c>
      <c r="L85" s="39">
        <f t="shared" si="56"/>
        <v>0</v>
      </c>
      <c r="M85" s="39">
        <f t="shared" si="56"/>
        <v>0</v>
      </c>
      <c r="N85" s="39">
        <f t="shared" si="56"/>
        <v>0</v>
      </c>
      <c r="O85" s="39">
        <f t="shared" si="56"/>
        <v>0</v>
      </c>
      <c r="P85" s="39">
        <f t="shared" si="56"/>
        <v>0</v>
      </c>
      <c r="Q85" s="39">
        <f t="shared" si="56"/>
        <v>0</v>
      </c>
      <c r="R85" s="39">
        <f t="shared" si="56"/>
        <v>0</v>
      </c>
      <c r="S85" s="39">
        <f t="shared" si="56"/>
        <v>0</v>
      </c>
      <c r="T85" s="39">
        <f t="shared" si="56"/>
        <v>0</v>
      </c>
      <c r="U85" s="39">
        <f t="shared" si="56"/>
        <v>0</v>
      </c>
      <c r="V85" s="39">
        <f t="shared" si="56"/>
        <v>0</v>
      </c>
      <c r="W85" s="39">
        <f t="shared" si="56"/>
        <v>0</v>
      </c>
      <c r="X85" s="39">
        <f t="shared" si="56"/>
        <v>12000</v>
      </c>
      <c r="Y85" s="39">
        <f t="shared" si="56"/>
        <v>12000</v>
      </c>
      <c r="Z85" s="39">
        <f t="shared" si="56"/>
        <v>12000</v>
      </c>
      <c r="AA85" s="39">
        <f t="shared" si="56"/>
        <v>12000</v>
      </c>
      <c r="AB85" s="39">
        <f t="shared" si="56"/>
        <v>12000</v>
      </c>
      <c r="AC85" s="39">
        <f t="shared" si="56"/>
        <v>60000</v>
      </c>
      <c r="AD85" s="39">
        <f t="shared" si="56"/>
        <v>12000</v>
      </c>
      <c r="AE85" s="39">
        <f t="shared" si="56"/>
        <v>12000</v>
      </c>
      <c r="AF85" s="39">
        <f t="shared" si="56"/>
        <v>12000</v>
      </c>
      <c r="AG85" s="39">
        <f t="shared" si="56"/>
        <v>12000</v>
      </c>
      <c r="AH85" s="39">
        <f t="shared" si="56"/>
        <v>12000</v>
      </c>
      <c r="AI85" s="39">
        <f t="shared" si="56"/>
        <v>12000</v>
      </c>
      <c r="AJ85" s="39">
        <f t="shared" si="56"/>
        <v>12000</v>
      </c>
      <c r="AK85" s="39">
        <f t="shared" si="56"/>
        <v>12000</v>
      </c>
      <c r="AL85" s="39">
        <f t="shared" si="56"/>
        <v>12000</v>
      </c>
      <c r="AM85" s="39">
        <f t="shared" si="56"/>
        <v>12000</v>
      </c>
      <c r="AN85" s="39">
        <f t="shared" si="56"/>
        <v>12000</v>
      </c>
      <c r="AO85" s="39">
        <f t="shared" si="56"/>
        <v>12000</v>
      </c>
      <c r="AP85" s="39">
        <f t="shared" si="56"/>
        <v>144000</v>
      </c>
      <c r="AQ85" s="39">
        <f t="shared" si="56"/>
        <v>12000</v>
      </c>
      <c r="AR85" s="39">
        <f t="shared" si="56"/>
        <v>12000</v>
      </c>
      <c r="AS85" s="39">
        <f t="shared" si="56"/>
        <v>12000</v>
      </c>
      <c r="AT85" s="39">
        <f t="shared" si="56"/>
        <v>12000</v>
      </c>
      <c r="AU85" s="39">
        <f t="shared" si="56"/>
        <v>12000</v>
      </c>
      <c r="AV85" s="39">
        <f t="shared" si="56"/>
        <v>12000</v>
      </c>
      <c r="AW85" s="39">
        <f t="shared" si="56"/>
        <v>12000</v>
      </c>
      <c r="AX85" s="39">
        <f t="shared" si="56"/>
        <v>12000</v>
      </c>
      <c r="AY85" s="39">
        <f t="shared" si="56"/>
        <v>0</v>
      </c>
      <c r="AZ85" s="39">
        <f t="shared" si="56"/>
        <v>0</v>
      </c>
      <c r="BA85" s="39">
        <f t="shared" si="56"/>
        <v>0</v>
      </c>
      <c r="BB85" s="39">
        <f t="shared" si="56"/>
        <v>0</v>
      </c>
      <c r="BC85" s="39">
        <f t="shared" si="56"/>
        <v>96000</v>
      </c>
      <c r="BD85" s="39">
        <f t="shared" si="56"/>
        <v>0</v>
      </c>
      <c r="BE85" s="39">
        <f t="shared" si="56"/>
        <v>0</v>
      </c>
      <c r="BF85" s="39">
        <f t="shared" si="56"/>
        <v>0</v>
      </c>
      <c r="BG85" s="39">
        <f t="shared" si="56"/>
        <v>0</v>
      </c>
      <c r="BH85" s="39">
        <f t="shared" si="56"/>
        <v>0</v>
      </c>
      <c r="BI85" s="39">
        <f t="shared" si="56"/>
        <v>0</v>
      </c>
      <c r="BJ85" s="39">
        <f t="shared" si="56"/>
        <v>0</v>
      </c>
      <c r="BK85" s="39">
        <f t="shared" si="56"/>
        <v>0</v>
      </c>
      <c r="BL85" s="39">
        <f t="shared" si="56"/>
        <v>0</v>
      </c>
      <c r="BM85" s="39">
        <f t="shared" si="56"/>
        <v>0</v>
      </c>
      <c r="BN85" s="39">
        <f t="shared" si="56"/>
        <v>0</v>
      </c>
      <c r="BO85" s="39">
        <f t="shared" si="56"/>
        <v>0</v>
      </c>
      <c r="BP85" s="39">
        <f t="shared" si="56"/>
        <v>0</v>
      </c>
      <c r="BQ85" s="39">
        <f t="shared" si="34"/>
        <v>300000</v>
      </c>
      <c r="BR85" s="39">
        <v>300000</v>
      </c>
      <c r="BS85" s="12"/>
      <c r="BT85" s="12"/>
    </row>
    <row r="86" spans="1:72" s="13" customFormat="1" ht="14.25" customHeight="1" outlineLevel="1" x14ac:dyDescent="0.2">
      <c r="A86" s="24" t="s">
        <v>156</v>
      </c>
      <c r="B86" s="23" t="s">
        <v>14</v>
      </c>
      <c r="C86" s="24">
        <v>300000</v>
      </c>
      <c r="D86" s="22">
        <f>+$BR86*Sheet1!D86</f>
        <v>0</v>
      </c>
      <c r="E86" s="22">
        <f>+$BR86*Sheet1!E86</f>
        <v>0</v>
      </c>
      <c r="F86" s="22">
        <f>+$BR86*Sheet1!F86</f>
        <v>0</v>
      </c>
      <c r="G86" s="22">
        <f>+$BR86*Sheet1!G86</f>
        <v>0</v>
      </c>
      <c r="H86" s="22">
        <f>+$BR86*Sheet1!H86</f>
        <v>0</v>
      </c>
      <c r="I86" s="22">
        <f>+$BR86*Sheet1!I86</f>
        <v>0</v>
      </c>
      <c r="J86" s="22">
        <f>+$BR86*Sheet1!J86</f>
        <v>0</v>
      </c>
      <c r="K86" s="22">
        <f>+$BR86*Sheet1!K86</f>
        <v>0</v>
      </c>
      <c r="L86" s="22">
        <f>+$BR86*Sheet1!L86</f>
        <v>0</v>
      </c>
      <c r="M86" s="22">
        <f>+$BR86*Sheet1!M86</f>
        <v>0</v>
      </c>
      <c r="N86" s="22">
        <f>+$BR86*Sheet1!N86</f>
        <v>0</v>
      </c>
      <c r="O86" s="22">
        <f>+$BR86*Sheet1!O86</f>
        <v>0</v>
      </c>
      <c r="P86" s="22">
        <f>+$BR86*Sheet1!P86</f>
        <v>0</v>
      </c>
      <c r="Q86" s="22">
        <f>+$BR86*Sheet1!Q86</f>
        <v>0</v>
      </c>
      <c r="R86" s="22">
        <f>+$BR86*Sheet1!R86</f>
        <v>0</v>
      </c>
      <c r="S86" s="22">
        <f>+$BR86*Sheet1!S86</f>
        <v>0</v>
      </c>
      <c r="T86" s="22">
        <f>+$BR86*Sheet1!T86</f>
        <v>0</v>
      </c>
      <c r="U86" s="22">
        <f>+$BR86*Sheet1!U86</f>
        <v>0</v>
      </c>
      <c r="V86" s="22">
        <f>+$BR86*Sheet1!V86</f>
        <v>0</v>
      </c>
      <c r="W86" s="22">
        <f>+$BR86*Sheet1!W86</f>
        <v>0</v>
      </c>
      <c r="X86" s="22">
        <f>+$BR86*Sheet1!X86</f>
        <v>12000</v>
      </c>
      <c r="Y86" s="22">
        <f>+$BR86*Sheet1!Y86</f>
        <v>12000</v>
      </c>
      <c r="Z86" s="22">
        <f>+$BR86*Sheet1!Z86</f>
        <v>12000</v>
      </c>
      <c r="AA86" s="22">
        <f>+$BR86*Sheet1!AA86</f>
        <v>12000</v>
      </c>
      <c r="AB86" s="22">
        <f>+$BR86*Sheet1!AB86</f>
        <v>12000</v>
      </c>
      <c r="AC86" s="22">
        <f>+$BR86*Sheet1!AC86</f>
        <v>60000</v>
      </c>
      <c r="AD86" s="22">
        <f>+$BR86*Sheet1!AD86</f>
        <v>12000</v>
      </c>
      <c r="AE86" s="22">
        <f>+$BR86*Sheet1!AE86</f>
        <v>12000</v>
      </c>
      <c r="AF86" s="22">
        <f>+$BR86*Sheet1!AF86</f>
        <v>12000</v>
      </c>
      <c r="AG86" s="22">
        <f>+$BR86*Sheet1!AG86</f>
        <v>12000</v>
      </c>
      <c r="AH86" s="22">
        <f>+$BR86*Sheet1!AH86</f>
        <v>12000</v>
      </c>
      <c r="AI86" s="22">
        <f>+$BR86*Sheet1!AI86</f>
        <v>12000</v>
      </c>
      <c r="AJ86" s="22">
        <f>+$BR86*Sheet1!AJ86</f>
        <v>12000</v>
      </c>
      <c r="AK86" s="22">
        <f>+$BR86*Sheet1!AK86</f>
        <v>12000</v>
      </c>
      <c r="AL86" s="22">
        <f>+$BR86*Sheet1!AL86</f>
        <v>12000</v>
      </c>
      <c r="AM86" s="22">
        <f>+$BR86*Sheet1!AM86</f>
        <v>12000</v>
      </c>
      <c r="AN86" s="22">
        <f>+$BR86*Sheet1!AN86</f>
        <v>12000</v>
      </c>
      <c r="AO86" s="22">
        <f>+$BR86*Sheet1!AO86</f>
        <v>12000</v>
      </c>
      <c r="AP86" s="22">
        <f>+$BR86*Sheet1!AP86</f>
        <v>144000</v>
      </c>
      <c r="AQ86" s="22">
        <f>+$BR86*Sheet1!AQ86</f>
        <v>12000</v>
      </c>
      <c r="AR86" s="22">
        <f>+$BR86*Sheet1!AR86</f>
        <v>12000</v>
      </c>
      <c r="AS86" s="22">
        <f>+$BR86*Sheet1!AS86</f>
        <v>12000</v>
      </c>
      <c r="AT86" s="22">
        <f>+$BR86*Sheet1!AT86</f>
        <v>12000</v>
      </c>
      <c r="AU86" s="22">
        <f>+$BR86*Sheet1!AU86</f>
        <v>12000</v>
      </c>
      <c r="AV86" s="22">
        <f>+$BR86*Sheet1!AV86</f>
        <v>12000</v>
      </c>
      <c r="AW86" s="22">
        <f>+$BR86*Sheet1!AW86</f>
        <v>12000</v>
      </c>
      <c r="AX86" s="22">
        <f>+$BR86*Sheet1!AX86</f>
        <v>12000</v>
      </c>
      <c r="AY86" s="22">
        <f>+$BR86*Sheet1!AY86</f>
        <v>0</v>
      </c>
      <c r="AZ86" s="22">
        <f>+$BR86*Sheet1!AZ86</f>
        <v>0</v>
      </c>
      <c r="BA86" s="22">
        <f>+$BR86*Sheet1!BA86</f>
        <v>0</v>
      </c>
      <c r="BB86" s="22">
        <f>+$BR86*Sheet1!BB86</f>
        <v>0</v>
      </c>
      <c r="BC86" s="22">
        <f>+$BR86*Sheet1!BC86</f>
        <v>96000</v>
      </c>
      <c r="BD86" s="22">
        <f>+$BR86*Sheet1!BD86</f>
        <v>0</v>
      </c>
      <c r="BE86" s="22">
        <f>+$BR86*Sheet1!BE86</f>
        <v>0</v>
      </c>
      <c r="BF86" s="22">
        <f>+$BR86*Sheet1!BF86</f>
        <v>0</v>
      </c>
      <c r="BG86" s="22">
        <f>+$BR86*Sheet1!BG86</f>
        <v>0</v>
      </c>
      <c r="BH86" s="22">
        <f>+$BR86*Sheet1!BH86</f>
        <v>0</v>
      </c>
      <c r="BI86" s="22">
        <f>+$BR86*Sheet1!BI86</f>
        <v>0</v>
      </c>
      <c r="BJ86" s="22">
        <f>+$BR86*Sheet1!BJ86</f>
        <v>0</v>
      </c>
      <c r="BK86" s="22">
        <f>+$BR86*Sheet1!BK86</f>
        <v>0</v>
      </c>
      <c r="BL86" s="22">
        <f>+$BR86*Sheet1!BL86</f>
        <v>0</v>
      </c>
      <c r="BM86" s="22">
        <f>+$BR86*Sheet1!BM86</f>
        <v>0</v>
      </c>
      <c r="BN86" s="22">
        <f>+$BR86*Sheet1!BN86</f>
        <v>0</v>
      </c>
      <c r="BO86" s="22">
        <f>+$BR86*Sheet1!BO86</f>
        <v>0</v>
      </c>
      <c r="BP86" s="22">
        <f>+$BR86*Sheet1!BP86</f>
        <v>0</v>
      </c>
      <c r="BQ86" s="24">
        <f t="shared" si="34"/>
        <v>300000</v>
      </c>
      <c r="BR86" s="24">
        <v>300000</v>
      </c>
      <c r="BS86" s="12"/>
      <c r="BT86" s="12"/>
    </row>
    <row r="87" spans="1:72" s="13" customFormat="1" ht="14.25" customHeight="1" x14ac:dyDescent="0.2">
      <c r="A87" s="14" t="s">
        <v>157</v>
      </c>
      <c r="B87" s="15" t="s">
        <v>158</v>
      </c>
      <c r="C87" s="16">
        <v>150000</v>
      </c>
      <c r="D87" s="17">
        <f>+D88</f>
        <v>0</v>
      </c>
      <c r="E87" s="17">
        <f t="shared" ref="E87:BP89" si="57">+E88</f>
        <v>0</v>
      </c>
      <c r="F87" s="17">
        <f t="shared" si="57"/>
        <v>0</v>
      </c>
      <c r="G87" s="17">
        <f t="shared" si="57"/>
        <v>0</v>
      </c>
      <c r="H87" s="17">
        <f t="shared" si="57"/>
        <v>0</v>
      </c>
      <c r="I87" s="17">
        <f t="shared" si="57"/>
        <v>0</v>
      </c>
      <c r="J87" s="17">
        <f t="shared" si="57"/>
        <v>0</v>
      </c>
      <c r="K87" s="17">
        <f t="shared" si="57"/>
        <v>0</v>
      </c>
      <c r="L87" s="17">
        <f t="shared" si="57"/>
        <v>0</v>
      </c>
      <c r="M87" s="17">
        <f t="shared" si="57"/>
        <v>0</v>
      </c>
      <c r="N87" s="17">
        <f t="shared" si="57"/>
        <v>0</v>
      </c>
      <c r="O87" s="17">
        <f t="shared" si="57"/>
        <v>0</v>
      </c>
      <c r="P87" s="16">
        <f t="shared" si="57"/>
        <v>0</v>
      </c>
      <c r="Q87" s="16">
        <f t="shared" si="57"/>
        <v>0</v>
      </c>
      <c r="R87" s="16">
        <f t="shared" si="57"/>
        <v>0</v>
      </c>
      <c r="S87" s="16">
        <f t="shared" si="57"/>
        <v>0</v>
      </c>
      <c r="T87" s="16">
        <f t="shared" si="57"/>
        <v>0</v>
      </c>
      <c r="U87" s="16">
        <f t="shared" si="57"/>
        <v>0</v>
      </c>
      <c r="V87" s="16">
        <f t="shared" si="57"/>
        <v>0</v>
      </c>
      <c r="W87" s="16">
        <f t="shared" si="57"/>
        <v>0</v>
      </c>
      <c r="X87" s="16">
        <f t="shared" si="57"/>
        <v>0</v>
      </c>
      <c r="Y87" s="16">
        <f t="shared" si="57"/>
        <v>0</v>
      </c>
      <c r="Z87" s="16">
        <f t="shared" si="57"/>
        <v>0</v>
      </c>
      <c r="AA87" s="16">
        <f t="shared" si="57"/>
        <v>0</v>
      </c>
      <c r="AB87" s="16">
        <f t="shared" si="57"/>
        <v>0</v>
      </c>
      <c r="AC87" s="16">
        <f t="shared" si="57"/>
        <v>0</v>
      </c>
      <c r="AD87" s="16">
        <f t="shared" si="57"/>
        <v>0</v>
      </c>
      <c r="AE87" s="16">
        <f t="shared" si="57"/>
        <v>0</v>
      </c>
      <c r="AF87" s="16">
        <f t="shared" si="57"/>
        <v>0</v>
      </c>
      <c r="AG87" s="16">
        <f t="shared" si="57"/>
        <v>0</v>
      </c>
      <c r="AH87" s="16">
        <f t="shared" si="57"/>
        <v>0</v>
      </c>
      <c r="AI87" s="16">
        <f t="shared" si="57"/>
        <v>0</v>
      </c>
      <c r="AJ87" s="16">
        <f t="shared" si="57"/>
        <v>5172.4137931034484</v>
      </c>
      <c r="AK87" s="16">
        <f t="shared" si="57"/>
        <v>5172.4137931034484</v>
      </c>
      <c r="AL87" s="16">
        <f t="shared" si="57"/>
        <v>5172.4137931034484</v>
      </c>
      <c r="AM87" s="16">
        <f t="shared" si="57"/>
        <v>5172.4137931034484</v>
      </c>
      <c r="AN87" s="16">
        <f t="shared" si="57"/>
        <v>5172.4137931034484</v>
      </c>
      <c r="AO87" s="16">
        <f t="shared" si="57"/>
        <v>5172.4137931034484</v>
      </c>
      <c r="AP87" s="16">
        <f t="shared" si="57"/>
        <v>31034.482758620692</v>
      </c>
      <c r="AQ87" s="16">
        <f t="shared" si="57"/>
        <v>5172.4137931034484</v>
      </c>
      <c r="AR87" s="16">
        <f t="shared" si="57"/>
        <v>5172.4137931034484</v>
      </c>
      <c r="AS87" s="16">
        <f t="shared" si="57"/>
        <v>5172.4137931034484</v>
      </c>
      <c r="AT87" s="16">
        <f t="shared" si="57"/>
        <v>5172.4137931034484</v>
      </c>
      <c r="AU87" s="16">
        <f t="shared" si="57"/>
        <v>5172.4137931034484</v>
      </c>
      <c r="AV87" s="16">
        <f t="shared" si="57"/>
        <v>5172.4137931034484</v>
      </c>
      <c r="AW87" s="16">
        <f t="shared" si="57"/>
        <v>5172.4137931034484</v>
      </c>
      <c r="AX87" s="16">
        <f t="shared" si="57"/>
        <v>5172.4137931034484</v>
      </c>
      <c r="AY87" s="16">
        <f t="shared" si="57"/>
        <v>5172.4137931034484</v>
      </c>
      <c r="AZ87" s="16">
        <f t="shared" si="57"/>
        <v>5172.4137931034484</v>
      </c>
      <c r="BA87" s="16">
        <f t="shared" si="57"/>
        <v>5172.4137931034484</v>
      </c>
      <c r="BB87" s="16">
        <f t="shared" si="57"/>
        <v>5172.4137931034484</v>
      </c>
      <c r="BC87" s="16">
        <f t="shared" si="57"/>
        <v>62068.965517241384</v>
      </c>
      <c r="BD87" s="16">
        <f t="shared" si="57"/>
        <v>5172.4137931034484</v>
      </c>
      <c r="BE87" s="16">
        <f t="shared" si="57"/>
        <v>5172.4137931034484</v>
      </c>
      <c r="BF87" s="16">
        <f t="shared" si="57"/>
        <v>5172.4137931034484</v>
      </c>
      <c r="BG87" s="16">
        <f t="shared" si="57"/>
        <v>5172.4137931034484</v>
      </c>
      <c r="BH87" s="16">
        <f t="shared" si="57"/>
        <v>5172.4137931034484</v>
      </c>
      <c r="BI87" s="16">
        <f t="shared" si="57"/>
        <v>5172.4137931034484</v>
      </c>
      <c r="BJ87" s="16">
        <f t="shared" si="57"/>
        <v>5172.4137931034484</v>
      </c>
      <c r="BK87" s="16">
        <f t="shared" si="57"/>
        <v>5172.4137931034484</v>
      </c>
      <c r="BL87" s="16">
        <f t="shared" si="57"/>
        <v>5172.4137931034484</v>
      </c>
      <c r="BM87" s="16">
        <f t="shared" si="57"/>
        <v>5172.4137931034484</v>
      </c>
      <c r="BN87" s="16">
        <f t="shared" si="57"/>
        <v>5172.4137931034484</v>
      </c>
      <c r="BO87" s="16">
        <f t="shared" si="57"/>
        <v>0</v>
      </c>
      <c r="BP87" s="16">
        <f t="shared" si="57"/>
        <v>56896.551724137935</v>
      </c>
      <c r="BQ87" s="16">
        <f t="shared" si="34"/>
        <v>150000</v>
      </c>
      <c r="BR87" s="16">
        <v>150000</v>
      </c>
      <c r="BS87" s="12"/>
      <c r="BT87" s="12"/>
    </row>
    <row r="88" spans="1:72" s="13" customFormat="1" ht="14.25" customHeight="1" outlineLevel="1" x14ac:dyDescent="0.2">
      <c r="A88" s="18" t="s">
        <v>159</v>
      </c>
      <c r="B88" s="42" t="s">
        <v>160</v>
      </c>
      <c r="C88" s="18">
        <v>150000</v>
      </c>
      <c r="D88" s="18">
        <f>+D89</f>
        <v>0</v>
      </c>
      <c r="E88" s="18">
        <f t="shared" si="57"/>
        <v>0</v>
      </c>
      <c r="F88" s="18">
        <f t="shared" si="57"/>
        <v>0</v>
      </c>
      <c r="G88" s="18">
        <f t="shared" si="57"/>
        <v>0</v>
      </c>
      <c r="H88" s="18">
        <f t="shared" si="57"/>
        <v>0</v>
      </c>
      <c r="I88" s="18">
        <f t="shared" si="57"/>
        <v>0</v>
      </c>
      <c r="J88" s="18">
        <f t="shared" si="57"/>
        <v>0</v>
      </c>
      <c r="K88" s="18">
        <f t="shared" si="57"/>
        <v>0</v>
      </c>
      <c r="L88" s="18">
        <f t="shared" si="57"/>
        <v>0</v>
      </c>
      <c r="M88" s="18">
        <f t="shared" si="57"/>
        <v>0</v>
      </c>
      <c r="N88" s="18">
        <f t="shared" si="57"/>
        <v>0</v>
      </c>
      <c r="O88" s="18">
        <f t="shared" si="57"/>
        <v>0</v>
      </c>
      <c r="P88" s="18">
        <f t="shared" si="57"/>
        <v>0</v>
      </c>
      <c r="Q88" s="18">
        <f t="shared" si="57"/>
        <v>0</v>
      </c>
      <c r="R88" s="18">
        <f t="shared" si="57"/>
        <v>0</v>
      </c>
      <c r="S88" s="18">
        <f t="shared" si="57"/>
        <v>0</v>
      </c>
      <c r="T88" s="18">
        <f t="shared" si="57"/>
        <v>0</v>
      </c>
      <c r="U88" s="18">
        <f t="shared" si="57"/>
        <v>0</v>
      </c>
      <c r="V88" s="18">
        <f t="shared" si="57"/>
        <v>0</v>
      </c>
      <c r="W88" s="18">
        <f t="shared" si="57"/>
        <v>0</v>
      </c>
      <c r="X88" s="18">
        <f t="shared" si="57"/>
        <v>0</v>
      </c>
      <c r="Y88" s="18">
        <f t="shared" si="57"/>
        <v>0</v>
      </c>
      <c r="Z88" s="18">
        <f t="shared" si="57"/>
        <v>0</v>
      </c>
      <c r="AA88" s="18">
        <f t="shared" si="57"/>
        <v>0</v>
      </c>
      <c r="AB88" s="18">
        <f t="shared" si="57"/>
        <v>0</v>
      </c>
      <c r="AC88" s="18">
        <f t="shared" si="57"/>
        <v>0</v>
      </c>
      <c r="AD88" s="18">
        <f t="shared" si="57"/>
        <v>0</v>
      </c>
      <c r="AE88" s="18">
        <f t="shared" si="57"/>
        <v>0</v>
      </c>
      <c r="AF88" s="18">
        <f t="shared" si="57"/>
        <v>0</v>
      </c>
      <c r="AG88" s="18">
        <f t="shared" si="57"/>
        <v>0</v>
      </c>
      <c r="AH88" s="18">
        <f t="shared" si="57"/>
        <v>0</v>
      </c>
      <c r="AI88" s="18">
        <f t="shared" si="57"/>
        <v>0</v>
      </c>
      <c r="AJ88" s="18">
        <f t="shared" si="57"/>
        <v>5172.4137931034484</v>
      </c>
      <c r="AK88" s="18">
        <f t="shared" si="57"/>
        <v>5172.4137931034484</v>
      </c>
      <c r="AL88" s="18">
        <f t="shared" si="57"/>
        <v>5172.4137931034484</v>
      </c>
      <c r="AM88" s="18">
        <f t="shared" si="57"/>
        <v>5172.4137931034484</v>
      </c>
      <c r="AN88" s="18">
        <f t="shared" si="57"/>
        <v>5172.4137931034484</v>
      </c>
      <c r="AO88" s="18">
        <f t="shared" si="57"/>
        <v>5172.4137931034484</v>
      </c>
      <c r="AP88" s="18">
        <f t="shared" si="57"/>
        <v>31034.482758620692</v>
      </c>
      <c r="AQ88" s="18">
        <f t="shared" si="57"/>
        <v>5172.4137931034484</v>
      </c>
      <c r="AR88" s="18">
        <f t="shared" si="57"/>
        <v>5172.4137931034484</v>
      </c>
      <c r="AS88" s="18">
        <f t="shared" si="57"/>
        <v>5172.4137931034484</v>
      </c>
      <c r="AT88" s="18">
        <f t="shared" si="57"/>
        <v>5172.4137931034484</v>
      </c>
      <c r="AU88" s="18">
        <f t="shared" si="57"/>
        <v>5172.4137931034484</v>
      </c>
      <c r="AV88" s="18">
        <f t="shared" si="57"/>
        <v>5172.4137931034484</v>
      </c>
      <c r="AW88" s="18">
        <f t="shared" si="57"/>
        <v>5172.4137931034484</v>
      </c>
      <c r="AX88" s="18">
        <f t="shared" si="57"/>
        <v>5172.4137931034484</v>
      </c>
      <c r="AY88" s="18">
        <f t="shared" si="57"/>
        <v>5172.4137931034484</v>
      </c>
      <c r="AZ88" s="18">
        <f t="shared" si="57"/>
        <v>5172.4137931034484</v>
      </c>
      <c r="BA88" s="18">
        <f t="shared" si="57"/>
        <v>5172.4137931034484</v>
      </c>
      <c r="BB88" s="18">
        <f t="shared" si="57"/>
        <v>5172.4137931034484</v>
      </c>
      <c r="BC88" s="18">
        <f t="shared" si="57"/>
        <v>62068.965517241384</v>
      </c>
      <c r="BD88" s="18">
        <f t="shared" si="57"/>
        <v>5172.4137931034484</v>
      </c>
      <c r="BE88" s="18">
        <f t="shared" si="57"/>
        <v>5172.4137931034484</v>
      </c>
      <c r="BF88" s="18">
        <f t="shared" si="57"/>
        <v>5172.4137931034484</v>
      </c>
      <c r="BG88" s="18">
        <f t="shared" si="57"/>
        <v>5172.4137931034484</v>
      </c>
      <c r="BH88" s="18">
        <f t="shared" si="57"/>
        <v>5172.4137931034484</v>
      </c>
      <c r="BI88" s="18">
        <f t="shared" si="57"/>
        <v>5172.4137931034484</v>
      </c>
      <c r="BJ88" s="18">
        <f t="shared" si="57"/>
        <v>5172.4137931034484</v>
      </c>
      <c r="BK88" s="18">
        <f t="shared" si="57"/>
        <v>5172.4137931034484</v>
      </c>
      <c r="BL88" s="18">
        <f t="shared" si="57"/>
        <v>5172.4137931034484</v>
      </c>
      <c r="BM88" s="18">
        <f t="shared" si="57"/>
        <v>5172.4137931034484</v>
      </c>
      <c r="BN88" s="18">
        <f t="shared" si="57"/>
        <v>5172.4137931034484</v>
      </c>
      <c r="BO88" s="18">
        <f t="shared" si="57"/>
        <v>0</v>
      </c>
      <c r="BP88" s="18">
        <f t="shared" si="57"/>
        <v>56896.551724137935</v>
      </c>
      <c r="BQ88" s="18">
        <f t="shared" si="34"/>
        <v>150000</v>
      </c>
      <c r="BR88" s="18">
        <v>150000</v>
      </c>
      <c r="BS88" s="12"/>
      <c r="BT88" s="12"/>
    </row>
    <row r="89" spans="1:72" s="13" customFormat="1" ht="14.25" customHeight="1" outlineLevel="1" x14ac:dyDescent="0.2">
      <c r="A89" s="39" t="s">
        <v>161</v>
      </c>
      <c r="B89" s="40" t="s">
        <v>162</v>
      </c>
      <c r="C89" s="39">
        <v>150000</v>
      </c>
      <c r="D89" s="39">
        <f>+D90</f>
        <v>0</v>
      </c>
      <c r="E89" s="39">
        <f t="shared" si="57"/>
        <v>0</v>
      </c>
      <c r="F89" s="39">
        <f t="shared" si="57"/>
        <v>0</v>
      </c>
      <c r="G89" s="39">
        <f t="shared" si="57"/>
        <v>0</v>
      </c>
      <c r="H89" s="39">
        <f t="shared" si="57"/>
        <v>0</v>
      </c>
      <c r="I89" s="39">
        <f t="shared" si="57"/>
        <v>0</v>
      </c>
      <c r="J89" s="39">
        <f t="shared" si="57"/>
        <v>0</v>
      </c>
      <c r="K89" s="39">
        <f t="shared" si="57"/>
        <v>0</v>
      </c>
      <c r="L89" s="39">
        <f t="shared" si="57"/>
        <v>0</v>
      </c>
      <c r="M89" s="39">
        <f t="shared" si="57"/>
        <v>0</v>
      </c>
      <c r="N89" s="39">
        <f t="shared" si="57"/>
        <v>0</v>
      </c>
      <c r="O89" s="39">
        <f t="shared" si="57"/>
        <v>0</v>
      </c>
      <c r="P89" s="39">
        <f t="shared" si="57"/>
        <v>0</v>
      </c>
      <c r="Q89" s="39">
        <f t="shared" si="57"/>
        <v>0</v>
      </c>
      <c r="R89" s="39">
        <f t="shared" si="57"/>
        <v>0</v>
      </c>
      <c r="S89" s="39">
        <f t="shared" si="57"/>
        <v>0</v>
      </c>
      <c r="T89" s="39">
        <f t="shared" si="57"/>
        <v>0</v>
      </c>
      <c r="U89" s="39">
        <f t="shared" si="57"/>
        <v>0</v>
      </c>
      <c r="V89" s="39">
        <f t="shared" si="57"/>
        <v>0</v>
      </c>
      <c r="W89" s="39">
        <f t="shared" si="57"/>
        <v>0</v>
      </c>
      <c r="X89" s="39">
        <f t="shared" si="57"/>
        <v>0</v>
      </c>
      <c r="Y89" s="39">
        <f t="shared" si="57"/>
        <v>0</v>
      </c>
      <c r="Z89" s="39">
        <f t="shared" si="57"/>
        <v>0</v>
      </c>
      <c r="AA89" s="39">
        <f t="shared" si="57"/>
        <v>0</v>
      </c>
      <c r="AB89" s="39">
        <f t="shared" si="57"/>
        <v>0</v>
      </c>
      <c r="AC89" s="39">
        <f t="shared" si="57"/>
        <v>0</v>
      </c>
      <c r="AD89" s="39">
        <f t="shared" si="57"/>
        <v>0</v>
      </c>
      <c r="AE89" s="39">
        <f t="shared" si="57"/>
        <v>0</v>
      </c>
      <c r="AF89" s="39">
        <f t="shared" si="57"/>
        <v>0</v>
      </c>
      <c r="AG89" s="39">
        <f t="shared" si="57"/>
        <v>0</v>
      </c>
      <c r="AH89" s="39">
        <f t="shared" si="57"/>
        <v>0</v>
      </c>
      <c r="AI89" s="39">
        <f t="shared" si="57"/>
        <v>0</v>
      </c>
      <c r="AJ89" s="39">
        <f t="shared" si="57"/>
        <v>5172.4137931034484</v>
      </c>
      <c r="AK89" s="39">
        <f t="shared" si="57"/>
        <v>5172.4137931034484</v>
      </c>
      <c r="AL89" s="39">
        <f t="shared" si="57"/>
        <v>5172.4137931034484</v>
      </c>
      <c r="AM89" s="39">
        <f t="shared" si="57"/>
        <v>5172.4137931034484</v>
      </c>
      <c r="AN89" s="39">
        <f t="shared" si="57"/>
        <v>5172.4137931034484</v>
      </c>
      <c r="AO89" s="39">
        <f t="shared" si="57"/>
        <v>5172.4137931034484</v>
      </c>
      <c r="AP89" s="39">
        <f t="shared" si="57"/>
        <v>31034.482758620692</v>
      </c>
      <c r="AQ89" s="39">
        <f t="shared" si="57"/>
        <v>5172.4137931034484</v>
      </c>
      <c r="AR89" s="39">
        <f t="shared" si="57"/>
        <v>5172.4137931034484</v>
      </c>
      <c r="AS89" s="39">
        <f t="shared" si="57"/>
        <v>5172.4137931034484</v>
      </c>
      <c r="AT89" s="39">
        <f t="shared" si="57"/>
        <v>5172.4137931034484</v>
      </c>
      <c r="AU89" s="39">
        <f t="shared" si="57"/>
        <v>5172.4137931034484</v>
      </c>
      <c r="AV89" s="39">
        <f t="shared" si="57"/>
        <v>5172.4137931034484</v>
      </c>
      <c r="AW89" s="39">
        <f t="shared" si="57"/>
        <v>5172.4137931034484</v>
      </c>
      <c r="AX89" s="39">
        <f t="shared" si="57"/>
        <v>5172.4137931034484</v>
      </c>
      <c r="AY89" s="39">
        <f t="shared" si="57"/>
        <v>5172.4137931034484</v>
      </c>
      <c r="AZ89" s="39">
        <f t="shared" si="57"/>
        <v>5172.4137931034484</v>
      </c>
      <c r="BA89" s="39">
        <f t="shared" si="57"/>
        <v>5172.4137931034484</v>
      </c>
      <c r="BB89" s="39">
        <f t="shared" si="57"/>
        <v>5172.4137931034484</v>
      </c>
      <c r="BC89" s="39">
        <f t="shared" si="57"/>
        <v>62068.965517241384</v>
      </c>
      <c r="BD89" s="39">
        <f t="shared" si="57"/>
        <v>5172.4137931034484</v>
      </c>
      <c r="BE89" s="39">
        <f t="shared" si="57"/>
        <v>5172.4137931034484</v>
      </c>
      <c r="BF89" s="39">
        <f t="shared" si="57"/>
        <v>5172.4137931034484</v>
      </c>
      <c r="BG89" s="39">
        <f t="shared" si="57"/>
        <v>5172.4137931034484</v>
      </c>
      <c r="BH89" s="39">
        <f t="shared" si="57"/>
        <v>5172.4137931034484</v>
      </c>
      <c r="BI89" s="39">
        <f t="shared" si="57"/>
        <v>5172.4137931034484</v>
      </c>
      <c r="BJ89" s="39">
        <f t="shared" si="57"/>
        <v>5172.4137931034484</v>
      </c>
      <c r="BK89" s="39">
        <f t="shared" si="57"/>
        <v>5172.4137931034484</v>
      </c>
      <c r="BL89" s="39">
        <f t="shared" si="57"/>
        <v>5172.4137931034484</v>
      </c>
      <c r="BM89" s="39">
        <f t="shared" si="57"/>
        <v>5172.4137931034484</v>
      </c>
      <c r="BN89" s="39">
        <f t="shared" si="57"/>
        <v>5172.4137931034484</v>
      </c>
      <c r="BO89" s="39">
        <f t="shared" si="57"/>
        <v>0</v>
      </c>
      <c r="BP89" s="39">
        <f t="shared" si="57"/>
        <v>56896.551724137935</v>
      </c>
      <c r="BQ89" s="39">
        <f t="shared" si="34"/>
        <v>150000</v>
      </c>
      <c r="BR89" s="39">
        <v>150000</v>
      </c>
      <c r="BS89" s="12"/>
      <c r="BT89" s="12"/>
    </row>
    <row r="90" spans="1:72" s="13" customFormat="1" ht="14.25" customHeight="1" outlineLevel="1" x14ac:dyDescent="0.2">
      <c r="A90" s="24" t="s">
        <v>163</v>
      </c>
      <c r="B90" s="23" t="s">
        <v>14</v>
      </c>
      <c r="C90" s="24">
        <v>150000</v>
      </c>
      <c r="D90" s="22">
        <f>+$BR90*Sheet1!D90</f>
        <v>0</v>
      </c>
      <c r="E90" s="22">
        <f>+$BR90*Sheet1!E90</f>
        <v>0</v>
      </c>
      <c r="F90" s="22">
        <f>+$BR90*Sheet1!F90</f>
        <v>0</v>
      </c>
      <c r="G90" s="22">
        <f>+$BR90*Sheet1!G90</f>
        <v>0</v>
      </c>
      <c r="H90" s="22">
        <f>+$BR90*Sheet1!H90</f>
        <v>0</v>
      </c>
      <c r="I90" s="22">
        <f>+$BR90*Sheet1!I90</f>
        <v>0</v>
      </c>
      <c r="J90" s="22">
        <f>+$BR90*Sheet1!J90</f>
        <v>0</v>
      </c>
      <c r="K90" s="22">
        <f>+$BR90*Sheet1!K90</f>
        <v>0</v>
      </c>
      <c r="L90" s="22">
        <f>+$BR90*Sheet1!L90</f>
        <v>0</v>
      </c>
      <c r="M90" s="22">
        <f>+$BR90*Sheet1!M90</f>
        <v>0</v>
      </c>
      <c r="N90" s="22">
        <f>+$BR90*Sheet1!N90</f>
        <v>0</v>
      </c>
      <c r="O90" s="22">
        <f>+$BR90*Sheet1!O90</f>
        <v>0</v>
      </c>
      <c r="P90" s="22">
        <f>+$BR90*Sheet1!P90</f>
        <v>0</v>
      </c>
      <c r="Q90" s="22">
        <f>+$BR90*Sheet1!Q90</f>
        <v>0</v>
      </c>
      <c r="R90" s="22">
        <f>+$BR90*Sheet1!R90</f>
        <v>0</v>
      </c>
      <c r="S90" s="22">
        <f>+$BR90*Sheet1!S90</f>
        <v>0</v>
      </c>
      <c r="T90" s="22">
        <f>+$BR90*Sheet1!T90</f>
        <v>0</v>
      </c>
      <c r="U90" s="22">
        <f>+$BR90*Sheet1!U90</f>
        <v>0</v>
      </c>
      <c r="V90" s="22">
        <f>+$BR90*Sheet1!V90</f>
        <v>0</v>
      </c>
      <c r="W90" s="22">
        <f>+$BR90*Sheet1!W90</f>
        <v>0</v>
      </c>
      <c r="X90" s="22">
        <f>+$BR90*Sheet1!X90</f>
        <v>0</v>
      </c>
      <c r="Y90" s="22">
        <f>+$BR90*Sheet1!Y90</f>
        <v>0</v>
      </c>
      <c r="Z90" s="22">
        <f>+$BR90*Sheet1!Z90</f>
        <v>0</v>
      </c>
      <c r="AA90" s="22">
        <f>+$BR90*Sheet1!AA90</f>
        <v>0</v>
      </c>
      <c r="AB90" s="22">
        <f>+$BR90*Sheet1!AB90</f>
        <v>0</v>
      </c>
      <c r="AC90" s="22">
        <f>+$BR90*Sheet1!AC90</f>
        <v>0</v>
      </c>
      <c r="AD90" s="22">
        <f>+$BR90*Sheet1!AD90</f>
        <v>0</v>
      </c>
      <c r="AE90" s="22">
        <f>+$BR90*Sheet1!AE90</f>
        <v>0</v>
      </c>
      <c r="AF90" s="22">
        <f>+$BR90*Sheet1!AF90</f>
        <v>0</v>
      </c>
      <c r="AG90" s="22">
        <f>+$BR90*Sheet1!AG90</f>
        <v>0</v>
      </c>
      <c r="AH90" s="22">
        <f>+$BR90*Sheet1!AH90</f>
        <v>0</v>
      </c>
      <c r="AI90" s="22">
        <f>+$BR90*Sheet1!AI90</f>
        <v>0</v>
      </c>
      <c r="AJ90" s="22">
        <f>+$BR90*Sheet1!AJ90</f>
        <v>5172.4137931034484</v>
      </c>
      <c r="AK90" s="22">
        <f>+$BR90*Sheet1!AK90</f>
        <v>5172.4137931034484</v>
      </c>
      <c r="AL90" s="22">
        <f>+$BR90*Sheet1!AL90</f>
        <v>5172.4137931034484</v>
      </c>
      <c r="AM90" s="22">
        <f>+$BR90*Sheet1!AM90</f>
        <v>5172.4137931034484</v>
      </c>
      <c r="AN90" s="22">
        <f>+$BR90*Sheet1!AN90</f>
        <v>5172.4137931034484</v>
      </c>
      <c r="AO90" s="22">
        <f>+$BR90*Sheet1!AO90</f>
        <v>5172.4137931034484</v>
      </c>
      <c r="AP90" s="22">
        <f>+$BR90*Sheet1!AP90</f>
        <v>31034.482758620692</v>
      </c>
      <c r="AQ90" s="22">
        <f>+$BR90*Sheet1!AQ90</f>
        <v>5172.4137931034484</v>
      </c>
      <c r="AR90" s="22">
        <f>+$BR90*Sheet1!AR90</f>
        <v>5172.4137931034484</v>
      </c>
      <c r="AS90" s="22">
        <f>+$BR90*Sheet1!AS90</f>
        <v>5172.4137931034484</v>
      </c>
      <c r="AT90" s="22">
        <f>+$BR90*Sheet1!AT90</f>
        <v>5172.4137931034484</v>
      </c>
      <c r="AU90" s="22">
        <f>+$BR90*Sheet1!AU90</f>
        <v>5172.4137931034484</v>
      </c>
      <c r="AV90" s="22">
        <f>+$BR90*Sheet1!AV90</f>
        <v>5172.4137931034484</v>
      </c>
      <c r="AW90" s="22">
        <f>+$BR90*Sheet1!AW90</f>
        <v>5172.4137931034484</v>
      </c>
      <c r="AX90" s="22">
        <f>+$BR90*Sheet1!AX90</f>
        <v>5172.4137931034484</v>
      </c>
      <c r="AY90" s="22">
        <f>+$BR90*Sheet1!AY90</f>
        <v>5172.4137931034484</v>
      </c>
      <c r="AZ90" s="22">
        <f>+$BR90*Sheet1!AZ90</f>
        <v>5172.4137931034484</v>
      </c>
      <c r="BA90" s="22">
        <f>+$BR90*Sheet1!BA90</f>
        <v>5172.4137931034484</v>
      </c>
      <c r="BB90" s="22">
        <f>+$BR90*Sheet1!BB90</f>
        <v>5172.4137931034484</v>
      </c>
      <c r="BC90" s="22">
        <f>+$BR90*Sheet1!BC90</f>
        <v>62068.965517241384</v>
      </c>
      <c r="BD90" s="22">
        <f>+$BR90*Sheet1!BD90</f>
        <v>5172.4137931034484</v>
      </c>
      <c r="BE90" s="22">
        <f>+$BR90*Sheet1!BE90</f>
        <v>5172.4137931034484</v>
      </c>
      <c r="BF90" s="22">
        <f>+$BR90*Sheet1!BF90</f>
        <v>5172.4137931034484</v>
      </c>
      <c r="BG90" s="22">
        <f>+$BR90*Sheet1!BG90</f>
        <v>5172.4137931034484</v>
      </c>
      <c r="BH90" s="22">
        <f>+$BR90*Sheet1!BH90</f>
        <v>5172.4137931034484</v>
      </c>
      <c r="BI90" s="22">
        <f>+$BR90*Sheet1!BI90</f>
        <v>5172.4137931034484</v>
      </c>
      <c r="BJ90" s="22">
        <f>+$BR90*Sheet1!BJ90</f>
        <v>5172.4137931034484</v>
      </c>
      <c r="BK90" s="22">
        <f>+$BR90*Sheet1!BK90</f>
        <v>5172.4137931034484</v>
      </c>
      <c r="BL90" s="22">
        <f>+$BR90*Sheet1!BL90</f>
        <v>5172.4137931034484</v>
      </c>
      <c r="BM90" s="22">
        <f>+$BR90*Sheet1!BM90</f>
        <v>5172.4137931034484</v>
      </c>
      <c r="BN90" s="22">
        <f>+$BR90*Sheet1!BN90</f>
        <v>5172.4137931034484</v>
      </c>
      <c r="BO90" s="22">
        <f>+$BR90*Sheet1!BO90</f>
        <v>0</v>
      </c>
      <c r="BP90" s="22">
        <f>+$BR90*Sheet1!BP90</f>
        <v>56896.551724137935</v>
      </c>
      <c r="BQ90" s="24">
        <f t="shared" si="34"/>
        <v>150000</v>
      </c>
      <c r="BR90" s="24">
        <v>150000</v>
      </c>
      <c r="BS90" s="12"/>
      <c r="BT90" s="12"/>
    </row>
    <row r="91" spans="1:72" s="13" customFormat="1" ht="14.25" customHeight="1" x14ac:dyDescent="0.2">
      <c r="A91" s="14" t="s">
        <v>164</v>
      </c>
      <c r="B91" s="15" t="s">
        <v>165</v>
      </c>
      <c r="C91" s="16">
        <v>150000</v>
      </c>
      <c r="D91" s="17">
        <f>+D92</f>
        <v>0</v>
      </c>
      <c r="E91" s="17">
        <f t="shared" ref="E91:BP93" si="58">+E92</f>
        <v>0</v>
      </c>
      <c r="F91" s="17">
        <f t="shared" si="58"/>
        <v>0</v>
      </c>
      <c r="G91" s="17">
        <f t="shared" si="58"/>
        <v>0</v>
      </c>
      <c r="H91" s="17">
        <f t="shared" si="58"/>
        <v>0</v>
      </c>
      <c r="I91" s="17">
        <f t="shared" si="58"/>
        <v>0</v>
      </c>
      <c r="J91" s="17">
        <f t="shared" si="58"/>
        <v>0</v>
      </c>
      <c r="K91" s="17">
        <f t="shared" si="58"/>
        <v>0</v>
      </c>
      <c r="L91" s="17">
        <f t="shared" si="58"/>
        <v>0</v>
      </c>
      <c r="M91" s="17">
        <f t="shared" si="58"/>
        <v>0</v>
      </c>
      <c r="N91" s="17">
        <f t="shared" si="58"/>
        <v>0</v>
      </c>
      <c r="O91" s="17">
        <f t="shared" si="58"/>
        <v>0</v>
      </c>
      <c r="P91" s="16">
        <f t="shared" si="58"/>
        <v>0</v>
      </c>
      <c r="Q91" s="16">
        <f t="shared" si="58"/>
        <v>0</v>
      </c>
      <c r="R91" s="16">
        <f t="shared" si="58"/>
        <v>0</v>
      </c>
      <c r="S91" s="16">
        <f t="shared" si="58"/>
        <v>0</v>
      </c>
      <c r="T91" s="16">
        <f t="shared" si="58"/>
        <v>0</v>
      </c>
      <c r="U91" s="16">
        <f t="shared" si="58"/>
        <v>0</v>
      </c>
      <c r="V91" s="16">
        <f t="shared" si="58"/>
        <v>0</v>
      </c>
      <c r="W91" s="16">
        <f t="shared" si="58"/>
        <v>0</v>
      </c>
      <c r="X91" s="16">
        <f t="shared" si="58"/>
        <v>0</v>
      </c>
      <c r="Y91" s="16">
        <f t="shared" si="58"/>
        <v>0</v>
      </c>
      <c r="Z91" s="16">
        <f t="shared" si="58"/>
        <v>0</v>
      </c>
      <c r="AA91" s="16">
        <f t="shared" si="58"/>
        <v>0</v>
      </c>
      <c r="AB91" s="16">
        <f t="shared" si="58"/>
        <v>0</v>
      </c>
      <c r="AC91" s="16">
        <f t="shared" si="58"/>
        <v>0</v>
      </c>
      <c r="AD91" s="16">
        <f t="shared" si="58"/>
        <v>0</v>
      </c>
      <c r="AE91" s="16">
        <f t="shared" si="58"/>
        <v>0</v>
      </c>
      <c r="AF91" s="16">
        <f t="shared" si="58"/>
        <v>0</v>
      </c>
      <c r="AG91" s="16">
        <f t="shared" si="58"/>
        <v>0</v>
      </c>
      <c r="AH91" s="16">
        <f t="shared" si="58"/>
        <v>0</v>
      </c>
      <c r="AI91" s="16">
        <f t="shared" si="58"/>
        <v>0</v>
      </c>
      <c r="AJ91" s="16">
        <f t="shared" si="58"/>
        <v>0</v>
      </c>
      <c r="AK91" s="16">
        <f t="shared" si="58"/>
        <v>0</v>
      </c>
      <c r="AL91" s="16">
        <f t="shared" si="58"/>
        <v>0</v>
      </c>
      <c r="AM91" s="16">
        <f t="shared" si="58"/>
        <v>0</v>
      </c>
      <c r="AN91" s="16">
        <f t="shared" si="58"/>
        <v>0</v>
      </c>
      <c r="AO91" s="16">
        <f t="shared" si="58"/>
        <v>0</v>
      </c>
      <c r="AP91" s="16">
        <f t="shared" si="58"/>
        <v>0</v>
      </c>
      <c r="AQ91" s="16">
        <f t="shared" si="58"/>
        <v>0</v>
      </c>
      <c r="AR91" s="16">
        <f t="shared" si="58"/>
        <v>0</v>
      </c>
      <c r="AS91" s="16">
        <f t="shared" si="58"/>
        <v>0</v>
      </c>
      <c r="AT91" s="16">
        <f t="shared" si="58"/>
        <v>0</v>
      </c>
      <c r="AU91" s="16">
        <f t="shared" si="58"/>
        <v>0</v>
      </c>
      <c r="AV91" s="16">
        <f t="shared" si="58"/>
        <v>0</v>
      </c>
      <c r="AW91" s="16">
        <f t="shared" si="58"/>
        <v>8823.5294117647063</v>
      </c>
      <c r="AX91" s="16">
        <f t="shared" si="58"/>
        <v>8823.5294117647063</v>
      </c>
      <c r="AY91" s="16">
        <f t="shared" si="58"/>
        <v>8823.5294117647063</v>
      </c>
      <c r="AZ91" s="16">
        <f t="shared" si="58"/>
        <v>8823.5294117647063</v>
      </c>
      <c r="BA91" s="16">
        <f t="shared" si="58"/>
        <v>8823.5294117647063</v>
      </c>
      <c r="BB91" s="16">
        <f t="shared" si="58"/>
        <v>8823.5294117647063</v>
      </c>
      <c r="BC91" s="16">
        <f t="shared" si="58"/>
        <v>52941.176470588238</v>
      </c>
      <c r="BD91" s="16">
        <f t="shared" si="58"/>
        <v>8823.5294117647063</v>
      </c>
      <c r="BE91" s="16">
        <f t="shared" si="58"/>
        <v>8823.5294117647063</v>
      </c>
      <c r="BF91" s="16">
        <f t="shared" si="58"/>
        <v>8823.5294117647063</v>
      </c>
      <c r="BG91" s="16">
        <f t="shared" si="58"/>
        <v>8823.5294117647063</v>
      </c>
      <c r="BH91" s="16">
        <f t="shared" si="58"/>
        <v>8823.5294117647063</v>
      </c>
      <c r="BI91" s="16">
        <f t="shared" si="58"/>
        <v>8823.5294117647063</v>
      </c>
      <c r="BJ91" s="16">
        <f t="shared" si="58"/>
        <v>8823.5294117647063</v>
      </c>
      <c r="BK91" s="16">
        <f t="shared" si="58"/>
        <v>8823.5294117647063</v>
      </c>
      <c r="BL91" s="16">
        <f t="shared" si="58"/>
        <v>8823.5294117647063</v>
      </c>
      <c r="BM91" s="16">
        <f t="shared" si="58"/>
        <v>8823.5294117647063</v>
      </c>
      <c r="BN91" s="16">
        <f t="shared" si="58"/>
        <v>8823.5294117647063</v>
      </c>
      <c r="BO91" s="16">
        <f t="shared" si="58"/>
        <v>0</v>
      </c>
      <c r="BP91" s="16">
        <f t="shared" si="58"/>
        <v>97058.823529411748</v>
      </c>
      <c r="BQ91" s="16">
        <f t="shared" si="34"/>
        <v>150000</v>
      </c>
      <c r="BR91" s="16">
        <v>150000</v>
      </c>
      <c r="BS91" s="12"/>
      <c r="BT91" s="12"/>
    </row>
    <row r="92" spans="1:72" s="13" customFormat="1" ht="14.25" customHeight="1" outlineLevel="1" x14ac:dyDescent="0.2">
      <c r="A92" s="18" t="s">
        <v>166</v>
      </c>
      <c r="B92" s="42" t="s">
        <v>160</v>
      </c>
      <c r="C92" s="18">
        <v>150000</v>
      </c>
      <c r="D92" s="18">
        <f>+D93</f>
        <v>0</v>
      </c>
      <c r="E92" s="18">
        <f t="shared" si="58"/>
        <v>0</v>
      </c>
      <c r="F92" s="18">
        <f t="shared" si="58"/>
        <v>0</v>
      </c>
      <c r="G92" s="18">
        <f t="shared" si="58"/>
        <v>0</v>
      </c>
      <c r="H92" s="18">
        <f t="shared" si="58"/>
        <v>0</v>
      </c>
      <c r="I92" s="18">
        <f t="shared" si="58"/>
        <v>0</v>
      </c>
      <c r="J92" s="18">
        <f t="shared" si="58"/>
        <v>0</v>
      </c>
      <c r="K92" s="18">
        <f t="shared" si="58"/>
        <v>0</v>
      </c>
      <c r="L92" s="18">
        <f t="shared" si="58"/>
        <v>0</v>
      </c>
      <c r="M92" s="18">
        <f t="shared" si="58"/>
        <v>0</v>
      </c>
      <c r="N92" s="18">
        <f t="shared" si="58"/>
        <v>0</v>
      </c>
      <c r="O92" s="18">
        <f t="shared" si="58"/>
        <v>0</v>
      </c>
      <c r="P92" s="18">
        <f t="shared" si="58"/>
        <v>0</v>
      </c>
      <c r="Q92" s="18">
        <f t="shared" si="58"/>
        <v>0</v>
      </c>
      <c r="R92" s="18">
        <f t="shared" si="58"/>
        <v>0</v>
      </c>
      <c r="S92" s="18">
        <f t="shared" si="58"/>
        <v>0</v>
      </c>
      <c r="T92" s="18">
        <f t="shared" si="58"/>
        <v>0</v>
      </c>
      <c r="U92" s="18">
        <f t="shared" si="58"/>
        <v>0</v>
      </c>
      <c r="V92" s="18">
        <f t="shared" si="58"/>
        <v>0</v>
      </c>
      <c r="W92" s="18">
        <f t="shared" si="58"/>
        <v>0</v>
      </c>
      <c r="X92" s="18">
        <f t="shared" si="58"/>
        <v>0</v>
      </c>
      <c r="Y92" s="18">
        <f t="shared" si="58"/>
        <v>0</v>
      </c>
      <c r="Z92" s="18">
        <f t="shared" si="58"/>
        <v>0</v>
      </c>
      <c r="AA92" s="18">
        <f t="shared" si="58"/>
        <v>0</v>
      </c>
      <c r="AB92" s="18">
        <f t="shared" si="58"/>
        <v>0</v>
      </c>
      <c r="AC92" s="18">
        <f t="shared" si="58"/>
        <v>0</v>
      </c>
      <c r="AD92" s="18">
        <f t="shared" si="58"/>
        <v>0</v>
      </c>
      <c r="AE92" s="18">
        <f t="shared" si="58"/>
        <v>0</v>
      </c>
      <c r="AF92" s="18">
        <f t="shared" si="58"/>
        <v>0</v>
      </c>
      <c r="AG92" s="18">
        <f t="shared" si="58"/>
        <v>0</v>
      </c>
      <c r="AH92" s="18">
        <f t="shared" si="58"/>
        <v>0</v>
      </c>
      <c r="AI92" s="18">
        <f t="shared" si="58"/>
        <v>0</v>
      </c>
      <c r="AJ92" s="18">
        <f t="shared" si="58"/>
        <v>0</v>
      </c>
      <c r="AK92" s="18">
        <f t="shared" si="58"/>
        <v>0</v>
      </c>
      <c r="AL92" s="18">
        <f t="shared" si="58"/>
        <v>0</v>
      </c>
      <c r="AM92" s="18">
        <f t="shared" si="58"/>
        <v>0</v>
      </c>
      <c r="AN92" s="18">
        <f t="shared" si="58"/>
        <v>0</v>
      </c>
      <c r="AO92" s="18">
        <f t="shared" si="58"/>
        <v>0</v>
      </c>
      <c r="AP92" s="18">
        <f t="shared" si="58"/>
        <v>0</v>
      </c>
      <c r="AQ92" s="18">
        <f t="shared" si="58"/>
        <v>0</v>
      </c>
      <c r="AR92" s="18">
        <f t="shared" si="58"/>
        <v>0</v>
      </c>
      <c r="AS92" s="18">
        <f t="shared" si="58"/>
        <v>0</v>
      </c>
      <c r="AT92" s="18">
        <f t="shared" si="58"/>
        <v>0</v>
      </c>
      <c r="AU92" s="18">
        <f t="shared" si="58"/>
        <v>0</v>
      </c>
      <c r="AV92" s="18">
        <f t="shared" si="58"/>
        <v>0</v>
      </c>
      <c r="AW92" s="18">
        <f t="shared" si="58"/>
        <v>8823.5294117647063</v>
      </c>
      <c r="AX92" s="18">
        <f t="shared" si="58"/>
        <v>8823.5294117647063</v>
      </c>
      <c r="AY92" s="18">
        <f t="shared" si="58"/>
        <v>8823.5294117647063</v>
      </c>
      <c r="AZ92" s="18">
        <f t="shared" si="58"/>
        <v>8823.5294117647063</v>
      </c>
      <c r="BA92" s="18">
        <f t="shared" si="58"/>
        <v>8823.5294117647063</v>
      </c>
      <c r="BB92" s="18">
        <f t="shared" si="58"/>
        <v>8823.5294117647063</v>
      </c>
      <c r="BC92" s="18">
        <f t="shared" si="58"/>
        <v>52941.176470588238</v>
      </c>
      <c r="BD92" s="18">
        <f t="shared" si="58"/>
        <v>8823.5294117647063</v>
      </c>
      <c r="BE92" s="18">
        <f t="shared" si="58"/>
        <v>8823.5294117647063</v>
      </c>
      <c r="BF92" s="18">
        <f t="shared" si="58"/>
        <v>8823.5294117647063</v>
      </c>
      <c r="BG92" s="18">
        <f t="shared" si="58"/>
        <v>8823.5294117647063</v>
      </c>
      <c r="BH92" s="18">
        <f t="shared" si="58"/>
        <v>8823.5294117647063</v>
      </c>
      <c r="BI92" s="18">
        <f t="shared" si="58"/>
        <v>8823.5294117647063</v>
      </c>
      <c r="BJ92" s="18">
        <f t="shared" si="58"/>
        <v>8823.5294117647063</v>
      </c>
      <c r="BK92" s="18">
        <f t="shared" si="58"/>
        <v>8823.5294117647063</v>
      </c>
      <c r="BL92" s="18">
        <f t="shared" si="58"/>
        <v>8823.5294117647063</v>
      </c>
      <c r="BM92" s="18">
        <f t="shared" si="58"/>
        <v>8823.5294117647063</v>
      </c>
      <c r="BN92" s="18">
        <f t="shared" si="58"/>
        <v>8823.5294117647063</v>
      </c>
      <c r="BO92" s="18">
        <f t="shared" si="58"/>
        <v>0</v>
      </c>
      <c r="BP92" s="18">
        <f t="shared" si="58"/>
        <v>97058.823529411748</v>
      </c>
      <c r="BQ92" s="18">
        <f t="shared" si="34"/>
        <v>150000</v>
      </c>
      <c r="BR92" s="18">
        <v>150000</v>
      </c>
      <c r="BS92" s="12"/>
      <c r="BT92" s="12"/>
    </row>
    <row r="93" spans="1:72" s="13" customFormat="1" ht="14.25" customHeight="1" outlineLevel="1" x14ac:dyDescent="0.2">
      <c r="A93" s="39" t="s">
        <v>167</v>
      </c>
      <c r="B93" s="40" t="s">
        <v>162</v>
      </c>
      <c r="C93" s="39">
        <v>150000</v>
      </c>
      <c r="D93" s="39">
        <f>+D94</f>
        <v>0</v>
      </c>
      <c r="E93" s="39">
        <f t="shared" si="58"/>
        <v>0</v>
      </c>
      <c r="F93" s="39">
        <f t="shared" si="58"/>
        <v>0</v>
      </c>
      <c r="G93" s="39">
        <f t="shared" si="58"/>
        <v>0</v>
      </c>
      <c r="H93" s="39">
        <f t="shared" si="58"/>
        <v>0</v>
      </c>
      <c r="I93" s="39">
        <f t="shared" si="58"/>
        <v>0</v>
      </c>
      <c r="J93" s="39">
        <f t="shared" si="58"/>
        <v>0</v>
      </c>
      <c r="K93" s="39">
        <f t="shared" si="58"/>
        <v>0</v>
      </c>
      <c r="L93" s="39">
        <f t="shared" si="58"/>
        <v>0</v>
      </c>
      <c r="M93" s="39">
        <f t="shared" si="58"/>
        <v>0</v>
      </c>
      <c r="N93" s="39">
        <f t="shared" si="58"/>
        <v>0</v>
      </c>
      <c r="O93" s="39">
        <f t="shared" si="58"/>
        <v>0</v>
      </c>
      <c r="P93" s="39">
        <f t="shared" si="58"/>
        <v>0</v>
      </c>
      <c r="Q93" s="39">
        <f t="shared" si="58"/>
        <v>0</v>
      </c>
      <c r="R93" s="39">
        <f t="shared" si="58"/>
        <v>0</v>
      </c>
      <c r="S93" s="39">
        <f t="shared" si="58"/>
        <v>0</v>
      </c>
      <c r="T93" s="39">
        <f t="shared" si="58"/>
        <v>0</v>
      </c>
      <c r="U93" s="39">
        <f t="shared" si="58"/>
        <v>0</v>
      </c>
      <c r="V93" s="39">
        <f t="shared" si="58"/>
        <v>0</v>
      </c>
      <c r="W93" s="39">
        <f t="shared" si="58"/>
        <v>0</v>
      </c>
      <c r="X93" s="39">
        <f t="shared" si="58"/>
        <v>0</v>
      </c>
      <c r="Y93" s="39">
        <f t="shared" si="58"/>
        <v>0</v>
      </c>
      <c r="Z93" s="39">
        <f t="shared" si="58"/>
        <v>0</v>
      </c>
      <c r="AA93" s="39">
        <f t="shared" si="58"/>
        <v>0</v>
      </c>
      <c r="AB93" s="39">
        <f t="shared" si="58"/>
        <v>0</v>
      </c>
      <c r="AC93" s="39">
        <f t="shared" si="58"/>
        <v>0</v>
      </c>
      <c r="AD93" s="39">
        <f t="shared" si="58"/>
        <v>0</v>
      </c>
      <c r="AE93" s="39">
        <f t="shared" si="58"/>
        <v>0</v>
      </c>
      <c r="AF93" s="39">
        <f t="shared" si="58"/>
        <v>0</v>
      </c>
      <c r="AG93" s="39">
        <f t="shared" si="58"/>
        <v>0</v>
      </c>
      <c r="AH93" s="39">
        <f t="shared" si="58"/>
        <v>0</v>
      </c>
      <c r="AI93" s="39">
        <f t="shared" si="58"/>
        <v>0</v>
      </c>
      <c r="AJ93" s="39">
        <f t="shared" si="58"/>
        <v>0</v>
      </c>
      <c r="AK93" s="39">
        <f t="shared" si="58"/>
        <v>0</v>
      </c>
      <c r="AL93" s="39">
        <f t="shared" si="58"/>
        <v>0</v>
      </c>
      <c r="AM93" s="39">
        <f t="shared" si="58"/>
        <v>0</v>
      </c>
      <c r="AN93" s="39">
        <f t="shared" si="58"/>
        <v>0</v>
      </c>
      <c r="AO93" s="39">
        <f t="shared" si="58"/>
        <v>0</v>
      </c>
      <c r="AP93" s="39">
        <f t="shared" si="58"/>
        <v>0</v>
      </c>
      <c r="AQ93" s="39">
        <f t="shared" si="58"/>
        <v>0</v>
      </c>
      <c r="AR93" s="39">
        <f t="shared" si="58"/>
        <v>0</v>
      </c>
      <c r="AS93" s="39">
        <f t="shared" si="58"/>
        <v>0</v>
      </c>
      <c r="AT93" s="39">
        <f t="shared" si="58"/>
        <v>0</v>
      </c>
      <c r="AU93" s="39">
        <f t="shared" si="58"/>
        <v>0</v>
      </c>
      <c r="AV93" s="39">
        <f t="shared" si="58"/>
        <v>0</v>
      </c>
      <c r="AW93" s="39">
        <f t="shared" si="58"/>
        <v>8823.5294117647063</v>
      </c>
      <c r="AX93" s="39">
        <f t="shared" si="58"/>
        <v>8823.5294117647063</v>
      </c>
      <c r="AY93" s="39">
        <f t="shared" si="58"/>
        <v>8823.5294117647063</v>
      </c>
      <c r="AZ93" s="39">
        <f t="shared" si="58"/>
        <v>8823.5294117647063</v>
      </c>
      <c r="BA93" s="39">
        <f t="shared" si="58"/>
        <v>8823.5294117647063</v>
      </c>
      <c r="BB93" s="39">
        <f t="shared" si="58"/>
        <v>8823.5294117647063</v>
      </c>
      <c r="BC93" s="39">
        <f t="shared" si="58"/>
        <v>52941.176470588238</v>
      </c>
      <c r="BD93" s="39">
        <f t="shared" si="58"/>
        <v>8823.5294117647063</v>
      </c>
      <c r="BE93" s="39">
        <f t="shared" si="58"/>
        <v>8823.5294117647063</v>
      </c>
      <c r="BF93" s="39">
        <f t="shared" si="58"/>
        <v>8823.5294117647063</v>
      </c>
      <c r="BG93" s="39">
        <f t="shared" si="58"/>
        <v>8823.5294117647063</v>
      </c>
      <c r="BH93" s="39">
        <f t="shared" si="58"/>
        <v>8823.5294117647063</v>
      </c>
      <c r="BI93" s="39">
        <f t="shared" si="58"/>
        <v>8823.5294117647063</v>
      </c>
      <c r="BJ93" s="39">
        <f t="shared" si="58"/>
        <v>8823.5294117647063</v>
      </c>
      <c r="BK93" s="39">
        <f t="shared" si="58"/>
        <v>8823.5294117647063</v>
      </c>
      <c r="BL93" s="39">
        <f t="shared" si="58"/>
        <v>8823.5294117647063</v>
      </c>
      <c r="BM93" s="39">
        <f t="shared" si="58"/>
        <v>8823.5294117647063</v>
      </c>
      <c r="BN93" s="39">
        <f t="shared" si="58"/>
        <v>8823.5294117647063</v>
      </c>
      <c r="BO93" s="39">
        <f t="shared" si="58"/>
        <v>0</v>
      </c>
      <c r="BP93" s="39">
        <f t="shared" si="58"/>
        <v>97058.823529411748</v>
      </c>
      <c r="BQ93" s="39">
        <f t="shared" si="34"/>
        <v>150000</v>
      </c>
      <c r="BR93" s="39">
        <v>150000</v>
      </c>
      <c r="BS93" s="12"/>
      <c r="BT93" s="12"/>
    </row>
    <row r="94" spans="1:72" s="13" customFormat="1" ht="14.25" customHeight="1" outlineLevel="1" x14ac:dyDescent="0.2">
      <c r="A94" s="24" t="s">
        <v>168</v>
      </c>
      <c r="B94" s="23" t="s">
        <v>14</v>
      </c>
      <c r="C94" s="24">
        <v>150000</v>
      </c>
      <c r="D94" s="22">
        <f>+$BR94*Sheet1!D94</f>
        <v>0</v>
      </c>
      <c r="E94" s="22">
        <f>+$BR94*Sheet1!E94</f>
        <v>0</v>
      </c>
      <c r="F94" s="22">
        <f>+$BR94*Sheet1!F94</f>
        <v>0</v>
      </c>
      <c r="G94" s="22">
        <f>+$BR94*Sheet1!G94</f>
        <v>0</v>
      </c>
      <c r="H94" s="22">
        <f>+$BR94*Sheet1!H94</f>
        <v>0</v>
      </c>
      <c r="I94" s="22">
        <f>+$BR94*Sheet1!I94</f>
        <v>0</v>
      </c>
      <c r="J94" s="22">
        <f>+$BR94*Sheet1!J94</f>
        <v>0</v>
      </c>
      <c r="K94" s="22">
        <f>+$BR94*Sheet1!K94</f>
        <v>0</v>
      </c>
      <c r="L94" s="22">
        <f>+$BR94*Sheet1!L94</f>
        <v>0</v>
      </c>
      <c r="M94" s="22">
        <f>+$BR94*Sheet1!M94</f>
        <v>0</v>
      </c>
      <c r="N94" s="22">
        <f>+$BR94*Sheet1!N94</f>
        <v>0</v>
      </c>
      <c r="O94" s="22">
        <f>+$BR94*Sheet1!O94</f>
        <v>0</v>
      </c>
      <c r="P94" s="22">
        <f>+$BR94*Sheet1!P94</f>
        <v>0</v>
      </c>
      <c r="Q94" s="22">
        <f>+$BR94*Sheet1!Q94</f>
        <v>0</v>
      </c>
      <c r="R94" s="22">
        <f>+$BR94*Sheet1!R94</f>
        <v>0</v>
      </c>
      <c r="S94" s="22">
        <f>+$BR94*Sheet1!S94</f>
        <v>0</v>
      </c>
      <c r="T94" s="22">
        <f>+$BR94*Sheet1!T94</f>
        <v>0</v>
      </c>
      <c r="U94" s="22">
        <f>+$BR94*Sheet1!U94</f>
        <v>0</v>
      </c>
      <c r="V94" s="22">
        <f>+$BR94*Sheet1!V94</f>
        <v>0</v>
      </c>
      <c r="W94" s="22">
        <f>+$BR94*Sheet1!W94</f>
        <v>0</v>
      </c>
      <c r="X94" s="22">
        <f>+$BR94*Sheet1!X94</f>
        <v>0</v>
      </c>
      <c r="Y94" s="22">
        <f>+$BR94*Sheet1!Y94</f>
        <v>0</v>
      </c>
      <c r="Z94" s="22">
        <f>+$BR94*Sheet1!Z94</f>
        <v>0</v>
      </c>
      <c r="AA94" s="22">
        <f>+$BR94*Sheet1!AA94</f>
        <v>0</v>
      </c>
      <c r="AB94" s="22">
        <f>+$BR94*Sheet1!AB94</f>
        <v>0</v>
      </c>
      <c r="AC94" s="22">
        <f>+$BR94*Sheet1!AC94</f>
        <v>0</v>
      </c>
      <c r="AD94" s="22">
        <f>+$BR94*Sheet1!AD94</f>
        <v>0</v>
      </c>
      <c r="AE94" s="22">
        <f>+$BR94*Sheet1!AE94</f>
        <v>0</v>
      </c>
      <c r="AF94" s="22">
        <f>+$BR94*Sheet1!AF94</f>
        <v>0</v>
      </c>
      <c r="AG94" s="22">
        <f>+$BR94*Sheet1!AG94</f>
        <v>0</v>
      </c>
      <c r="AH94" s="22">
        <f>+$BR94*Sheet1!AH94</f>
        <v>0</v>
      </c>
      <c r="AI94" s="22">
        <f>+$BR94*Sheet1!AI94</f>
        <v>0</v>
      </c>
      <c r="AJ94" s="22">
        <f>+$BR94*Sheet1!AJ94</f>
        <v>0</v>
      </c>
      <c r="AK94" s="22">
        <f>+$BR94*Sheet1!AK94</f>
        <v>0</v>
      </c>
      <c r="AL94" s="22">
        <f>+$BR94*Sheet1!AL94</f>
        <v>0</v>
      </c>
      <c r="AM94" s="22">
        <f>+$BR94*Sheet1!AM94</f>
        <v>0</v>
      </c>
      <c r="AN94" s="22">
        <f>+$BR94*Sheet1!AN94</f>
        <v>0</v>
      </c>
      <c r="AO94" s="22">
        <f>+$BR94*Sheet1!AO94</f>
        <v>0</v>
      </c>
      <c r="AP94" s="22">
        <f>+$BR94*Sheet1!AP94</f>
        <v>0</v>
      </c>
      <c r="AQ94" s="22">
        <f>+$BR94*Sheet1!AQ94</f>
        <v>0</v>
      </c>
      <c r="AR94" s="22">
        <f>+$BR94*Sheet1!AR94</f>
        <v>0</v>
      </c>
      <c r="AS94" s="22">
        <f>+$BR94*Sheet1!AS94</f>
        <v>0</v>
      </c>
      <c r="AT94" s="22">
        <f>+$BR94*Sheet1!AT94</f>
        <v>0</v>
      </c>
      <c r="AU94" s="22">
        <f>+$BR94*Sheet1!AU94</f>
        <v>0</v>
      </c>
      <c r="AV94" s="22">
        <f>+$BR94*Sheet1!AV94</f>
        <v>0</v>
      </c>
      <c r="AW94" s="22">
        <f>+$BR94*Sheet1!AW94</f>
        <v>8823.5294117647063</v>
      </c>
      <c r="AX94" s="22">
        <f>+$BR94*Sheet1!AX94</f>
        <v>8823.5294117647063</v>
      </c>
      <c r="AY94" s="22">
        <f>+$BR94*Sheet1!AY94</f>
        <v>8823.5294117647063</v>
      </c>
      <c r="AZ94" s="22">
        <f>+$BR94*Sheet1!AZ94</f>
        <v>8823.5294117647063</v>
      </c>
      <c r="BA94" s="22">
        <f>+$BR94*Sheet1!BA94</f>
        <v>8823.5294117647063</v>
      </c>
      <c r="BB94" s="22">
        <f>+$BR94*Sheet1!BB94</f>
        <v>8823.5294117647063</v>
      </c>
      <c r="BC94" s="22">
        <f>+$BR94*Sheet1!BC94</f>
        <v>52941.176470588238</v>
      </c>
      <c r="BD94" s="22">
        <f>+$BR94*Sheet1!BD94</f>
        <v>8823.5294117647063</v>
      </c>
      <c r="BE94" s="22">
        <f>+$BR94*Sheet1!BE94</f>
        <v>8823.5294117647063</v>
      </c>
      <c r="BF94" s="22">
        <f>+$BR94*Sheet1!BF94</f>
        <v>8823.5294117647063</v>
      </c>
      <c r="BG94" s="22">
        <f>+$BR94*Sheet1!BG94</f>
        <v>8823.5294117647063</v>
      </c>
      <c r="BH94" s="22">
        <f>+$BR94*Sheet1!BH94</f>
        <v>8823.5294117647063</v>
      </c>
      <c r="BI94" s="22">
        <f>+$BR94*Sheet1!BI94</f>
        <v>8823.5294117647063</v>
      </c>
      <c r="BJ94" s="22">
        <f>+$BR94*Sheet1!BJ94</f>
        <v>8823.5294117647063</v>
      </c>
      <c r="BK94" s="22">
        <f>+$BR94*Sheet1!BK94</f>
        <v>8823.5294117647063</v>
      </c>
      <c r="BL94" s="22">
        <f>+$BR94*Sheet1!BL94</f>
        <v>8823.5294117647063</v>
      </c>
      <c r="BM94" s="22">
        <f>+$BR94*Sheet1!BM94</f>
        <v>8823.5294117647063</v>
      </c>
      <c r="BN94" s="22">
        <f>+$BR94*Sheet1!BN94</f>
        <v>8823.5294117647063</v>
      </c>
      <c r="BO94" s="22">
        <f>+$BR94*Sheet1!BO94</f>
        <v>0</v>
      </c>
      <c r="BP94" s="22">
        <f>+$BR94*Sheet1!BP94</f>
        <v>97058.823529411748</v>
      </c>
      <c r="BQ94" s="24">
        <f t="shared" si="34"/>
        <v>150000</v>
      </c>
      <c r="BR94" s="24">
        <v>150000</v>
      </c>
      <c r="BS94" s="12"/>
      <c r="BT94" s="12"/>
    </row>
    <row r="95" spans="1:72" s="13" customFormat="1" ht="14.25" customHeight="1" x14ac:dyDescent="0.2">
      <c r="A95" s="35" t="s">
        <v>169</v>
      </c>
      <c r="B95" s="36" t="s">
        <v>170</v>
      </c>
      <c r="C95" s="37">
        <v>2680000</v>
      </c>
      <c r="D95" s="38">
        <f>+D96</f>
        <v>0</v>
      </c>
      <c r="E95" s="38">
        <f t="shared" ref="E95:BP97" si="59">+E96</f>
        <v>0</v>
      </c>
      <c r="F95" s="38">
        <f t="shared" si="59"/>
        <v>0</v>
      </c>
      <c r="G95" s="38">
        <f t="shared" si="59"/>
        <v>0</v>
      </c>
      <c r="H95" s="38">
        <f t="shared" si="59"/>
        <v>0</v>
      </c>
      <c r="I95" s="38">
        <f t="shared" si="59"/>
        <v>0</v>
      </c>
      <c r="J95" s="38">
        <f t="shared" si="59"/>
        <v>0</v>
      </c>
      <c r="K95" s="38">
        <f t="shared" si="59"/>
        <v>0</v>
      </c>
      <c r="L95" s="38">
        <f t="shared" si="59"/>
        <v>0</v>
      </c>
      <c r="M95" s="38">
        <f t="shared" si="59"/>
        <v>0</v>
      </c>
      <c r="N95" s="38">
        <f t="shared" si="59"/>
        <v>0</v>
      </c>
      <c r="O95" s="38">
        <f t="shared" si="59"/>
        <v>0</v>
      </c>
      <c r="P95" s="37">
        <f t="shared" si="59"/>
        <v>0</v>
      </c>
      <c r="Q95" s="37">
        <f t="shared" si="59"/>
        <v>0</v>
      </c>
      <c r="R95" s="37">
        <f t="shared" si="59"/>
        <v>0</v>
      </c>
      <c r="S95" s="37">
        <f t="shared" si="59"/>
        <v>0</v>
      </c>
      <c r="T95" s="37">
        <f t="shared" si="59"/>
        <v>0</v>
      </c>
      <c r="U95" s="37">
        <f t="shared" si="59"/>
        <v>0</v>
      </c>
      <c r="V95" s="37">
        <f t="shared" si="59"/>
        <v>0</v>
      </c>
      <c r="W95" s="37">
        <f t="shared" si="59"/>
        <v>0</v>
      </c>
      <c r="X95" s="37">
        <f t="shared" si="59"/>
        <v>0</v>
      </c>
      <c r="Y95" s="37">
        <f t="shared" si="59"/>
        <v>0</v>
      </c>
      <c r="Z95" s="37">
        <f t="shared" si="59"/>
        <v>0</v>
      </c>
      <c r="AA95" s="37">
        <f t="shared" si="59"/>
        <v>0</v>
      </c>
      <c r="AB95" s="37">
        <f t="shared" si="59"/>
        <v>0</v>
      </c>
      <c r="AC95" s="37">
        <f t="shared" si="59"/>
        <v>0</v>
      </c>
      <c r="AD95" s="37">
        <f t="shared" si="59"/>
        <v>0</v>
      </c>
      <c r="AE95" s="37">
        <f t="shared" si="59"/>
        <v>0</v>
      </c>
      <c r="AF95" s="37">
        <f t="shared" si="59"/>
        <v>0</v>
      </c>
      <c r="AG95" s="37">
        <f t="shared" si="59"/>
        <v>0</v>
      </c>
      <c r="AH95" s="37">
        <f t="shared" si="59"/>
        <v>0</v>
      </c>
      <c r="AI95" s="37">
        <f t="shared" si="59"/>
        <v>0</v>
      </c>
      <c r="AJ95" s="37">
        <f t="shared" si="59"/>
        <v>0</v>
      </c>
      <c r="AK95" s="37">
        <f t="shared" si="59"/>
        <v>0</v>
      </c>
      <c r="AL95" s="37">
        <f t="shared" si="59"/>
        <v>0</v>
      </c>
      <c r="AM95" s="37">
        <f t="shared" si="59"/>
        <v>0</v>
      </c>
      <c r="AN95" s="37">
        <f t="shared" si="59"/>
        <v>0</v>
      </c>
      <c r="AO95" s="37">
        <f t="shared" si="59"/>
        <v>0</v>
      </c>
      <c r="AP95" s="37">
        <f t="shared" si="59"/>
        <v>0</v>
      </c>
      <c r="AQ95" s="37">
        <f t="shared" si="59"/>
        <v>0</v>
      </c>
      <c r="AR95" s="37">
        <f t="shared" si="59"/>
        <v>0</v>
      </c>
      <c r="AS95" s="37">
        <f t="shared" si="59"/>
        <v>0</v>
      </c>
      <c r="AT95" s="37">
        <f t="shared" si="59"/>
        <v>0</v>
      </c>
      <c r="AU95" s="37">
        <f t="shared" si="59"/>
        <v>141052.63157894736</v>
      </c>
      <c r="AV95" s="37">
        <f t="shared" si="59"/>
        <v>141052.63157894736</v>
      </c>
      <c r="AW95" s="37">
        <f t="shared" si="59"/>
        <v>141052.63157894736</v>
      </c>
      <c r="AX95" s="37">
        <f t="shared" si="59"/>
        <v>141052.63157894736</v>
      </c>
      <c r="AY95" s="37">
        <f t="shared" si="59"/>
        <v>141052.63157894736</v>
      </c>
      <c r="AZ95" s="37">
        <f t="shared" si="59"/>
        <v>141052.63157894736</v>
      </c>
      <c r="BA95" s="37">
        <f t="shared" si="59"/>
        <v>141052.63157894736</v>
      </c>
      <c r="BB95" s="37">
        <f t="shared" si="59"/>
        <v>141052.63157894736</v>
      </c>
      <c r="BC95" s="37">
        <f t="shared" si="59"/>
        <v>1128421.0526315791</v>
      </c>
      <c r="BD95" s="37">
        <f t="shared" si="59"/>
        <v>141052.63157894736</v>
      </c>
      <c r="BE95" s="37">
        <f t="shared" si="59"/>
        <v>141052.63157894736</v>
      </c>
      <c r="BF95" s="37">
        <f t="shared" si="59"/>
        <v>141052.63157894736</v>
      </c>
      <c r="BG95" s="37">
        <f t="shared" si="59"/>
        <v>141052.63157894736</v>
      </c>
      <c r="BH95" s="37">
        <f t="shared" si="59"/>
        <v>141052.63157894736</v>
      </c>
      <c r="BI95" s="37">
        <f t="shared" si="59"/>
        <v>141052.63157894736</v>
      </c>
      <c r="BJ95" s="37">
        <f t="shared" si="59"/>
        <v>141052.63157894736</v>
      </c>
      <c r="BK95" s="37">
        <f t="shared" si="59"/>
        <v>141052.63157894736</v>
      </c>
      <c r="BL95" s="37">
        <f t="shared" si="59"/>
        <v>141052.63157894736</v>
      </c>
      <c r="BM95" s="37">
        <f t="shared" si="59"/>
        <v>141052.63157894736</v>
      </c>
      <c r="BN95" s="37">
        <f t="shared" si="59"/>
        <v>141052.63157894736</v>
      </c>
      <c r="BO95" s="37">
        <f t="shared" si="59"/>
        <v>0</v>
      </c>
      <c r="BP95" s="37">
        <f t="shared" si="59"/>
        <v>1551578.9473684214</v>
      </c>
      <c r="BQ95" s="37">
        <f t="shared" si="34"/>
        <v>2680000.0000000005</v>
      </c>
      <c r="BR95" s="37">
        <v>2680000.0000000005</v>
      </c>
      <c r="BS95" s="12"/>
      <c r="BT95" s="12"/>
    </row>
    <row r="96" spans="1:72" s="13" customFormat="1" ht="14.25" customHeight="1" x14ac:dyDescent="0.2">
      <c r="A96" s="14" t="s">
        <v>171</v>
      </c>
      <c r="B96" s="15" t="s">
        <v>172</v>
      </c>
      <c r="C96" s="16">
        <v>2680000</v>
      </c>
      <c r="D96" s="17">
        <f>+D97</f>
        <v>0</v>
      </c>
      <c r="E96" s="17">
        <f t="shared" si="59"/>
        <v>0</v>
      </c>
      <c r="F96" s="17">
        <f t="shared" si="59"/>
        <v>0</v>
      </c>
      <c r="G96" s="17">
        <f t="shared" si="59"/>
        <v>0</v>
      </c>
      <c r="H96" s="17">
        <f t="shared" si="59"/>
        <v>0</v>
      </c>
      <c r="I96" s="17">
        <f t="shared" si="59"/>
        <v>0</v>
      </c>
      <c r="J96" s="17">
        <f t="shared" si="59"/>
        <v>0</v>
      </c>
      <c r="K96" s="17">
        <f t="shared" si="59"/>
        <v>0</v>
      </c>
      <c r="L96" s="17">
        <f t="shared" si="59"/>
        <v>0</v>
      </c>
      <c r="M96" s="17">
        <f t="shared" si="59"/>
        <v>0</v>
      </c>
      <c r="N96" s="17">
        <f t="shared" si="59"/>
        <v>0</v>
      </c>
      <c r="O96" s="17">
        <f t="shared" si="59"/>
        <v>0</v>
      </c>
      <c r="P96" s="16">
        <f t="shared" si="59"/>
        <v>0</v>
      </c>
      <c r="Q96" s="16">
        <f t="shared" si="59"/>
        <v>0</v>
      </c>
      <c r="R96" s="16">
        <f t="shared" si="59"/>
        <v>0</v>
      </c>
      <c r="S96" s="16">
        <f t="shared" si="59"/>
        <v>0</v>
      </c>
      <c r="T96" s="16">
        <f t="shared" si="59"/>
        <v>0</v>
      </c>
      <c r="U96" s="16">
        <f t="shared" si="59"/>
        <v>0</v>
      </c>
      <c r="V96" s="16">
        <f t="shared" si="59"/>
        <v>0</v>
      </c>
      <c r="W96" s="16">
        <f t="shared" si="59"/>
        <v>0</v>
      </c>
      <c r="X96" s="16">
        <f t="shared" si="59"/>
        <v>0</v>
      </c>
      <c r="Y96" s="16">
        <f t="shared" si="59"/>
        <v>0</v>
      </c>
      <c r="Z96" s="16">
        <f t="shared" si="59"/>
        <v>0</v>
      </c>
      <c r="AA96" s="16">
        <f t="shared" si="59"/>
        <v>0</v>
      </c>
      <c r="AB96" s="16">
        <f t="shared" si="59"/>
        <v>0</v>
      </c>
      <c r="AC96" s="16">
        <f t="shared" si="59"/>
        <v>0</v>
      </c>
      <c r="AD96" s="16">
        <f t="shared" si="59"/>
        <v>0</v>
      </c>
      <c r="AE96" s="16">
        <f t="shared" si="59"/>
        <v>0</v>
      </c>
      <c r="AF96" s="16">
        <f t="shared" si="59"/>
        <v>0</v>
      </c>
      <c r="AG96" s="16">
        <f t="shared" si="59"/>
        <v>0</v>
      </c>
      <c r="AH96" s="16">
        <f t="shared" si="59"/>
        <v>0</v>
      </c>
      <c r="AI96" s="16">
        <f t="shared" si="59"/>
        <v>0</v>
      </c>
      <c r="AJ96" s="16">
        <f t="shared" si="59"/>
        <v>0</v>
      </c>
      <c r="AK96" s="16">
        <f t="shared" si="59"/>
        <v>0</v>
      </c>
      <c r="AL96" s="16">
        <f t="shared" si="59"/>
        <v>0</v>
      </c>
      <c r="AM96" s="16">
        <f t="shared" si="59"/>
        <v>0</v>
      </c>
      <c r="AN96" s="16">
        <f t="shared" si="59"/>
        <v>0</v>
      </c>
      <c r="AO96" s="16">
        <f t="shared" si="59"/>
        <v>0</v>
      </c>
      <c r="AP96" s="16">
        <f t="shared" si="59"/>
        <v>0</v>
      </c>
      <c r="AQ96" s="16">
        <f t="shared" si="59"/>
        <v>0</v>
      </c>
      <c r="AR96" s="16">
        <f t="shared" si="59"/>
        <v>0</v>
      </c>
      <c r="AS96" s="16">
        <f t="shared" si="59"/>
        <v>0</v>
      </c>
      <c r="AT96" s="16">
        <f t="shared" si="59"/>
        <v>0</v>
      </c>
      <c r="AU96" s="16">
        <f t="shared" si="59"/>
        <v>141052.63157894736</v>
      </c>
      <c r="AV96" s="16">
        <f t="shared" si="59"/>
        <v>141052.63157894736</v>
      </c>
      <c r="AW96" s="16">
        <f t="shared" si="59"/>
        <v>141052.63157894736</v>
      </c>
      <c r="AX96" s="16">
        <f t="shared" si="59"/>
        <v>141052.63157894736</v>
      </c>
      <c r="AY96" s="16">
        <f t="shared" si="59"/>
        <v>141052.63157894736</v>
      </c>
      <c r="AZ96" s="16">
        <f t="shared" si="59"/>
        <v>141052.63157894736</v>
      </c>
      <c r="BA96" s="16">
        <f t="shared" si="59"/>
        <v>141052.63157894736</v>
      </c>
      <c r="BB96" s="16">
        <f t="shared" si="59"/>
        <v>141052.63157894736</v>
      </c>
      <c r="BC96" s="16">
        <f t="shared" si="59"/>
        <v>1128421.0526315791</v>
      </c>
      <c r="BD96" s="16">
        <f t="shared" si="59"/>
        <v>141052.63157894736</v>
      </c>
      <c r="BE96" s="16">
        <f t="shared" si="59"/>
        <v>141052.63157894736</v>
      </c>
      <c r="BF96" s="16">
        <f t="shared" si="59"/>
        <v>141052.63157894736</v>
      </c>
      <c r="BG96" s="16">
        <f t="shared" si="59"/>
        <v>141052.63157894736</v>
      </c>
      <c r="BH96" s="16">
        <f t="shared" si="59"/>
        <v>141052.63157894736</v>
      </c>
      <c r="BI96" s="16">
        <f t="shared" si="59"/>
        <v>141052.63157894736</v>
      </c>
      <c r="BJ96" s="16">
        <f t="shared" si="59"/>
        <v>141052.63157894736</v>
      </c>
      <c r="BK96" s="16">
        <f t="shared" si="59"/>
        <v>141052.63157894736</v>
      </c>
      <c r="BL96" s="16">
        <f t="shared" si="59"/>
        <v>141052.63157894736</v>
      </c>
      <c r="BM96" s="16">
        <f t="shared" si="59"/>
        <v>141052.63157894736</v>
      </c>
      <c r="BN96" s="16">
        <f t="shared" si="59"/>
        <v>141052.63157894736</v>
      </c>
      <c r="BO96" s="16">
        <f t="shared" si="59"/>
        <v>0</v>
      </c>
      <c r="BP96" s="16">
        <f t="shared" si="59"/>
        <v>1551578.9473684214</v>
      </c>
      <c r="BQ96" s="16">
        <f t="shared" si="34"/>
        <v>2680000.0000000005</v>
      </c>
      <c r="BR96" s="16">
        <v>2680000.0000000005</v>
      </c>
      <c r="BS96" s="12"/>
      <c r="BT96" s="12"/>
    </row>
    <row r="97" spans="1:135" s="13" customFormat="1" ht="14.25" customHeight="1" outlineLevel="1" x14ac:dyDescent="0.2">
      <c r="A97" s="39" t="s">
        <v>173</v>
      </c>
      <c r="B97" s="40" t="s">
        <v>174</v>
      </c>
      <c r="C97" s="39">
        <v>2680000</v>
      </c>
      <c r="D97" s="39">
        <f>+D98</f>
        <v>0</v>
      </c>
      <c r="E97" s="39">
        <f t="shared" si="59"/>
        <v>0</v>
      </c>
      <c r="F97" s="39">
        <f t="shared" si="59"/>
        <v>0</v>
      </c>
      <c r="G97" s="39">
        <f t="shared" si="59"/>
        <v>0</v>
      </c>
      <c r="H97" s="39">
        <f t="shared" si="59"/>
        <v>0</v>
      </c>
      <c r="I97" s="39">
        <f t="shared" si="59"/>
        <v>0</v>
      </c>
      <c r="J97" s="39">
        <f t="shared" si="59"/>
        <v>0</v>
      </c>
      <c r="K97" s="39">
        <f t="shared" si="59"/>
        <v>0</v>
      </c>
      <c r="L97" s="39">
        <f t="shared" si="59"/>
        <v>0</v>
      </c>
      <c r="M97" s="39">
        <f t="shared" si="59"/>
        <v>0</v>
      </c>
      <c r="N97" s="39">
        <f t="shared" si="59"/>
        <v>0</v>
      </c>
      <c r="O97" s="39">
        <f t="shared" si="59"/>
        <v>0</v>
      </c>
      <c r="P97" s="39">
        <f t="shared" si="59"/>
        <v>0</v>
      </c>
      <c r="Q97" s="39">
        <f t="shared" si="59"/>
        <v>0</v>
      </c>
      <c r="R97" s="39">
        <f t="shared" si="59"/>
        <v>0</v>
      </c>
      <c r="S97" s="39">
        <f t="shared" si="59"/>
        <v>0</v>
      </c>
      <c r="T97" s="39">
        <f t="shared" si="59"/>
        <v>0</v>
      </c>
      <c r="U97" s="39">
        <f t="shared" si="59"/>
        <v>0</v>
      </c>
      <c r="V97" s="39">
        <f t="shared" si="59"/>
        <v>0</v>
      </c>
      <c r="W97" s="39">
        <f t="shared" si="59"/>
        <v>0</v>
      </c>
      <c r="X97" s="39">
        <f t="shared" si="59"/>
        <v>0</v>
      </c>
      <c r="Y97" s="39">
        <f t="shared" si="59"/>
        <v>0</v>
      </c>
      <c r="Z97" s="39">
        <f t="shared" si="59"/>
        <v>0</v>
      </c>
      <c r="AA97" s="39">
        <f t="shared" si="59"/>
        <v>0</v>
      </c>
      <c r="AB97" s="39">
        <f t="shared" si="59"/>
        <v>0</v>
      </c>
      <c r="AC97" s="39">
        <f t="shared" si="59"/>
        <v>0</v>
      </c>
      <c r="AD97" s="39">
        <f t="shared" si="59"/>
        <v>0</v>
      </c>
      <c r="AE97" s="39">
        <f t="shared" si="59"/>
        <v>0</v>
      </c>
      <c r="AF97" s="39">
        <f t="shared" si="59"/>
        <v>0</v>
      </c>
      <c r="AG97" s="39">
        <f t="shared" si="59"/>
        <v>0</v>
      </c>
      <c r="AH97" s="39">
        <f t="shared" si="59"/>
        <v>0</v>
      </c>
      <c r="AI97" s="39">
        <f t="shared" si="59"/>
        <v>0</v>
      </c>
      <c r="AJ97" s="39">
        <f t="shared" si="59"/>
        <v>0</v>
      </c>
      <c r="AK97" s="39">
        <f t="shared" si="59"/>
        <v>0</v>
      </c>
      <c r="AL97" s="39">
        <f t="shared" si="59"/>
        <v>0</v>
      </c>
      <c r="AM97" s="39">
        <f t="shared" si="59"/>
        <v>0</v>
      </c>
      <c r="AN97" s="39">
        <f t="shared" si="59"/>
        <v>0</v>
      </c>
      <c r="AO97" s="39">
        <f t="shared" si="59"/>
        <v>0</v>
      </c>
      <c r="AP97" s="39">
        <f t="shared" si="59"/>
        <v>0</v>
      </c>
      <c r="AQ97" s="39">
        <f t="shared" si="59"/>
        <v>0</v>
      </c>
      <c r="AR97" s="39">
        <f t="shared" si="59"/>
        <v>0</v>
      </c>
      <c r="AS97" s="39">
        <f t="shared" si="59"/>
        <v>0</v>
      </c>
      <c r="AT97" s="39">
        <f t="shared" si="59"/>
        <v>0</v>
      </c>
      <c r="AU97" s="39">
        <f t="shared" si="59"/>
        <v>141052.63157894736</v>
      </c>
      <c r="AV97" s="39">
        <f t="shared" si="59"/>
        <v>141052.63157894736</v>
      </c>
      <c r="AW97" s="39">
        <f t="shared" si="59"/>
        <v>141052.63157894736</v>
      </c>
      <c r="AX97" s="39">
        <f t="shared" si="59"/>
        <v>141052.63157894736</v>
      </c>
      <c r="AY97" s="39">
        <f t="shared" si="59"/>
        <v>141052.63157894736</v>
      </c>
      <c r="AZ97" s="39">
        <f t="shared" si="59"/>
        <v>141052.63157894736</v>
      </c>
      <c r="BA97" s="39">
        <f t="shared" si="59"/>
        <v>141052.63157894736</v>
      </c>
      <c r="BB97" s="39">
        <f t="shared" si="59"/>
        <v>141052.63157894736</v>
      </c>
      <c r="BC97" s="39">
        <f t="shared" si="59"/>
        <v>1128421.0526315791</v>
      </c>
      <c r="BD97" s="39">
        <f t="shared" si="59"/>
        <v>141052.63157894736</v>
      </c>
      <c r="BE97" s="39">
        <f t="shared" si="59"/>
        <v>141052.63157894736</v>
      </c>
      <c r="BF97" s="39">
        <f t="shared" si="59"/>
        <v>141052.63157894736</v>
      </c>
      <c r="BG97" s="39">
        <f t="shared" si="59"/>
        <v>141052.63157894736</v>
      </c>
      <c r="BH97" s="39">
        <f t="shared" si="59"/>
        <v>141052.63157894736</v>
      </c>
      <c r="BI97" s="39">
        <f t="shared" si="59"/>
        <v>141052.63157894736</v>
      </c>
      <c r="BJ97" s="39">
        <f t="shared" si="59"/>
        <v>141052.63157894736</v>
      </c>
      <c r="BK97" s="39">
        <f t="shared" si="59"/>
        <v>141052.63157894736</v>
      </c>
      <c r="BL97" s="39">
        <f t="shared" si="59"/>
        <v>141052.63157894736</v>
      </c>
      <c r="BM97" s="39">
        <f>+BM98</f>
        <v>141052.63157894736</v>
      </c>
      <c r="BN97" s="39">
        <f>+BN98</f>
        <v>141052.63157894736</v>
      </c>
      <c r="BO97" s="39">
        <f t="shared" si="59"/>
        <v>0</v>
      </c>
      <c r="BP97" s="39">
        <f t="shared" si="59"/>
        <v>1551578.9473684214</v>
      </c>
      <c r="BQ97" s="39">
        <f t="shared" si="34"/>
        <v>2680000.0000000005</v>
      </c>
      <c r="BR97" s="39">
        <v>2680000.0000000005</v>
      </c>
      <c r="BS97" s="12"/>
      <c r="BT97" s="12"/>
    </row>
    <row r="98" spans="1:135" s="13" customFormat="1" ht="14.25" customHeight="1" outlineLevel="1" x14ac:dyDescent="0.2">
      <c r="A98" s="24" t="s">
        <v>175</v>
      </c>
      <c r="B98" s="23" t="s">
        <v>176</v>
      </c>
      <c r="C98" s="24">
        <v>2680000</v>
      </c>
      <c r="D98" s="22">
        <f>+$BR98*Sheet1!D98</f>
        <v>0</v>
      </c>
      <c r="E98" s="22">
        <f>+$BR98*Sheet1!E98</f>
        <v>0</v>
      </c>
      <c r="F98" s="22">
        <f>+$BR98*Sheet1!F98</f>
        <v>0</v>
      </c>
      <c r="G98" s="22">
        <f>+$BR98*Sheet1!G98</f>
        <v>0</v>
      </c>
      <c r="H98" s="22">
        <f>+$BR98*Sheet1!H98</f>
        <v>0</v>
      </c>
      <c r="I98" s="22">
        <f>+$BR98*Sheet1!I98</f>
        <v>0</v>
      </c>
      <c r="J98" s="22">
        <f>+$BR98*Sheet1!J98</f>
        <v>0</v>
      </c>
      <c r="K98" s="22">
        <f>+$BR98*Sheet1!K98</f>
        <v>0</v>
      </c>
      <c r="L98" s="22">
        <f>+$BR98*Sheet1!L98</f>
        <v>0</v>
      </c>
      <c r="M98" s="22">
        <f>+$BR98*Sheet1!M98</f>
        <v>0</v>
      </c>
      <c r="N98" s="22">
        <f>+$BR98*Sheet1!N98</f>
        <v>0</v>
      </c>
      <c r="O98" s="22">
        <f>+$BR98*Sheet1!O98</f>
        <v>0</v>
      </c>
      <c r="P98" s="22">
        <f>+$BR98*Sheet1!P98</f>
        <v>0</v>
      </c>
      <c r="Q98" s="22">
        <f>+$BR98*Sheet1!Q98</f>
        <v>0</v>
      </c>
      <c r="R98" s="22">
        <f>+$BR98*Sheet1!R98</f>
        <v>0</v>
      </c>
      <c r="S98" s="22">
        <f>+$BR98*Sheet1!S98</f>
        <v>0</v>
      </c>
      <c r="T98" s="22">
        <f>+$BR98*Sheet1!T98</f>
        <v>0</v>
      </c>
      <c r="U98" s="22">
        <f>+$BR98*Sheet1!U98</f>
        <v>0</v>
      </c>
      <c r="V98" s="22">
        <f>+$BR98*Sheet1!V98</f>
        <v>0</v>
      </c>
      <c r="W98" s="22">
        <f>+$BR98*Sheet1!W98</f>
        <v>0</v>
      </c>
      <c r="X98" s="22">
        <f>+$BR98*Sheet1!X98</f>
        <v>0</v>
      </c>
      <c r="Y98" s="22">
        <f>+$BR98*Sheet1!Y98</f>
        <v>0</v>
      </c>
      <c r="Z98" s="22">
        <f>+$BR98*Sheet1!Z98</f>
        <v>0</v>
      </c>
      <c r="AA98" s="22">
        <f>+$BR98*Sheet1!AA98</f>
        <v>0</v>
      </c>
      <c r="AB98" s="22">
        <f>+$BR98*Sheet1!AB98</f>
        <v>0</v>
      </c>
      <c r="AC98" s="22">
        <f>+$BR98*Sheet1!AC98</f>
        <v>0</v>
      </c>
      <c r="AD98" s="22">
        <f>+$BR98*Sheet1!AD98</f>
        <v>0</v>
      </c>
      <c r="AE98" s="22">
        <f>+$BR98*Sheet1!AE98</f>
        <v>0</v>
      </c>
      <c r="AF98" s="22">
        <f>+$BR98*Sheet1!AF98</f>
        <v>0</v>
      </c>
      <c r="AG98" s="22">
        <f>+$BR98*Sheet1!AG98</f>
        <v>0</v>
      </c>
      <c r="AH98" s="22">
        <f>+$BR98*Sheet1!AH98</f>
        <v>0</v>
      </c>
      <c r="AI98" s="22">
        <f>+$BR98*Sheet1!AI98</f>
        <v>0</v>
      </c>
      <c r="AJ98" s="22">
        <f>+$BR98*Sheet1!AJ98</f>
        <v>0</v>
      </c>
      <c r="AK98" s="22">
        <f>+$BR98*Sheet1!AK98</f>
        <v>0</v>
      </c>
      <c r="AL98" s="22">
        <f>+$BR98*Sheet1!AL98</f>
        <v>0</v>
      </c>
      <c r="AM98" s="22">
        <f>+$BR98*Sheet1!AM98</f>
        <v>0</v>
      </c>
      <c r="AN98" s="22">
        <f>+$BR98*Sheet1!AN98</f>
        <v>0</v>
      </c>
      <c r="AO98" s="22">
        <f>+$BR98*Sheet1!AO98</f>
        <v>0</v>
      </c>
      <c r="AP98" s="22">
        <f>+$BR98*Sheet1!AP98</f>
        <v>0</v>
      </c>
      <c r="AQ98" s="22">
        <f>+$BR98*Sheet1!AQ98</f>
        <v>0</v>
      </c>
      <c r="AR98" s="22">
        <f>+$BR98*Sheet1!AR98</f>
        <v>0</v>
      </c>
      <c r="AS98" s="22">
        <f>+$BR98*Sheet1!AS98</f>
        <v>0</v>
      </c>
      <c r="AT98" s="22">
        <f>+$BR98*Sheet1!AT98</f>
        <v>0</v>
      </c>
      <c r="AU98" s="22">
        <f>+$BR98*Sheet1!AU98</f>
        <v>141052.63157894736</v>
      </c>
      <c r="AV98" s="22">
        <f>+$BR98*Sheet1!AV98</f>
        <v>141052.63157894736</v>
      </c>
      <c r="AW98" s="22">
        <f>+$BR98*Sheet1!AW98</f>
        <v>141052.63157894736</v>
      </c>
      <c r="AX98" s="22">
        <f>+$BR98*Sheet1!AX98</f>
        <v>141052.63157894736</v>
      </c>
      <c r="AY98" s="22">
        <f>+$BR98*Sheet1!AY98</f>
        <v>141052.63157894736</v>
      </c>
      <c r="AZ98" s="22">
        <f>+$BR98*Sheet1!AZ98</f>
        <v>141052.63157894736</v>
      </c>
      <c r="BA98" s="22">
        <f>+$BR98*Sheet1!BA98</f>
        <v>141052.63157894736</v>
      </c>
      <c r="BB98" s="22">
        <f>+$BR98*Sheet1!BB98</f>
        <v>141052.63157894736</v>
      </c>
      <c r="BC98" s="22">
        <f>+$BR98*Sheet1!BC98</f>
        <v>1128421.0526315791</v>
      </c>
      <c r="BD98" s="22">
        <f>+$BR98*Sheet1!BD98</f>
        <v>141052.63157894736</v>
      </c>
      <c r="BE98" s="22">
        <f>+$BR98*Sheet1!BE98</f>
        <v>141052.63157894736</v>
      </c>
      <c r="BF98" s="22">
        <f>+$BR98*Sheet1!BF98</f>
        <v>141052.63157894736</v>
      </c>
      <c r="BG98" s="22">
        <f>+$BR98*Sheet1!BG98</f>
        <v>141052.63157894736</v>
      </c>
      <c r="BH98" s="22">
        <f>+$BR98*Sheet1!BH98</f>
        <v>141052.63157894736</v>
      </c>
      <c r="BI98" s="22">
        <f>+$BR98*Sheet1!BI98</f>
        <v>141052.63157894736</v>
      </c>
      <c r="BJ98" s="22">
        <f>+$BR98*Sheet1!BJ98</f>
        <v>141052.63157894736</v>
      </c>
      <c r="BK98" s="22">
        <f>+$BR98*Sheet1!BK98</f>
        <v>141052.63157894736</v>
      </c>
      <c r="BL98" s="22">
        <f>+$BR98*Sheet1!BL98</f>
        <v>141052.63157894736</v>
      </c>
      <c r="BM98" s="22">
        <f>+$BR98*Sheet1!BM98</f>
        <v>141052.63157894736</v>
      </c>
      <c r="BN98" s="22">
        <f>+$BR98*Sheet1!BN98</f>
        <v>141052.63157894736</v>
      </c>
      <c r="BO98" s="22">
        <f>+$BR98*Sheet1!BO98</f>
        <v>0</v>
      </c>
      <c r="BP98" s="22">
        <f>+$BR98*Sheet1!BP98</f>
        <v>1551578.9473684214</v>
      </c>
      <c r="BQ98" s="24">
        <f t="shared" si="34"/>
        <v>2680000.0000000005</v>
      </c>
      <c r="BR98" s="24">
        <v>2680000.0000000005</v>
      </c>
      <c r="BS98" s="12"/>
      <c r="BT98" s="12"/>
    </row>
    <row r="99" spans="1:135" s="13" customFormat="1" ht="14.25" customHeight="1" x14ac:dyDescent="0.2">
      <c r="A99" s="35" t="s">
        <v>177</v>
      </c>
      <c r="B99" s="36" t="s">
        <v>178</v>
      </c>
      <c r="C99" s="37">
        <v>2500000</v>
      </c>
      <c r="D99" s="38">
        <f>+D100</f>
        <v>0</v>
      </c>
      <c r="E99" s="38">
        <f t="shared" ref="E99:BP99" si="60">+E100</f>
        <v>0</v>
      </c>
      <c r="F99" s="38">
        <f t="shared" si="60"/>
        <v>0</v>
      </c>
      <c r="G99" s="38">
        <f t="shared" si="60"/>
        <v>0</v>
      </c>
      <c r="H99" s="38">
        <f t="shared" si="60"/>
        <v>0</v>
      </c>
      <c r="I99" s="38">
        <f t="shared" si="60"/>
        <v>0</v>
      </c>
      <c r="J99" s="38">
        <f t="shared" si="60"/>
        <v>0</v>
      </c>
      <c r="K99" s="38">
        <f t="shared" si="60"/>
        <v>0</v>
      </c>
      <c r="L99" s="38">
        <f t="shared" si="60"/>
        <v>0</v>
      </c>
      <c r="M99" s="38">
        <f t="shared" si="60"/>
        <v>0</v>
      </c>
      <c r="N99" s="38">
        <f t="shared" si="60"/>
        <v>0</v>
      </c>
      <c r="O99" s="38">
        <f t="shared" si="60"/>
        <v>0</v>
      </c>
      <c r="P99" s="37">
        <f t="shared" si="60"/>
        <v>0</v>
      </c>
      <c r="Q99" s="37">
        <f t="shared" si="60"/>
        <v>0</v>
      </c>
      <c r="R99" s="37">
        <f t="shared" si="60"/>
        <v>0</v>
      </c>
      <c r="S99" s="37">
        <f t="shared" si="60"/>
        <v>0</v>
      </c>
      <c r="T99" s="37">
        <f t="shared" si="60"/>
        <v>0</v>
      </c>
      <c r="U99" s="37">
        <f t="shared" si="60"/>
        <v>0</v>
      </c>
      <c r="V99" s="37">
        <f t="shared" si="60"/>
        <v>0</v>
      </c>
      <c r="W99" s="37">
        <f t="shared" si="60"/>
        <v>0</v>
      </c>
      <c r="X99" s="37">
        <f t="shared" si="60"/>
        <v>0</v>
      </c>
      <c r="Y99" s="37">
        <f t="shared" si="60"/>
        <v>0</v>
      </c>
      <c r="Z99" s="37">
        <f t="shared" si="60"/>
        <v>0</v>
      </c>
      <c r="AA99" s="37">
        <f t="shared" si="60"/>
        <v>0</v>
      </c>
      <c r="AB99" s="37">
        <f t="shared" si="60"/>
        <v>120000</v>
      </c>
      <c r="AC99" s="37">
        <f t="shared" si="60"/>
        <v>120000</v>
      </c>
      <c r="AD99" s="37">
        <f t="shared" si="60"/>
        <v>40000</v>
      </c>
      <c r="AE99" s="37">
        <f t="shared" si="60"/>
        <v>40000</v>
      </c>
      <c r="AF99" s="37">
        <f t="shared" si="60"/>
        <v>40000</v>
      </c>
      <c r="AG99" s="37">
        <f t="shared" si="60"/>
        <v>40000</v>
      </c>
      <c r="AH99" s="37">
        <f t="shared" si="60"/>
        <v>40000</v>
      </c>
      <c r="AI99" s="37">
        <f t="shared" si="60"/>
        <v>40000</v>
      </c>
      <c r="AJ99" s="37">
        <f t="shared" si="60"/>
        <v>40000</v>
      </c>
      <c r="AK99" s="37">
        <f t="shared" si="60"/>
        <v>40000</v>
      </c>
      <c r="AL99" s="37">
        <f t="shared" si="60"/>
        <v>40000</v>
      </c>
      <c r="AM99" s="37">
        <f t="shared" si="60"/>
        <v>40000</v>
      </c>
      <c r="AN99" s="37">
        <f t="shared" si="60"/>
        <v>40000</v>
      </c>
      <c r="AO99" s="37">
        <f t="shared" si="60"/>
        <v>230000</v>
      </c>
      <c r="AP99" s="37">
        <f t="shared" si="60"/>
        <v>670000</v>
      </c>
      <c r="AQ99" s="37">
        <f t="shared" si="60"/>
        <v>63333.333333333343</v>
      </c>
      <c r="AR99" s="37">
        <f t="shared" si="60"/>
        <v>63333.333333333343</v>
      </c>
      <c r="AS99" s="37">
        <f t="shared" si="60"/>
        <v>63333.333333333343</v>
      </c>
      <c r="AT99" s="37">
        <f t="shared" si="60"/>
        <v>63333.333333333343</v>
      </c>
      <c r="AU99" s="37">
        <f t="shared" si="60"/>
        <v>63333.333333333343</v>
      </c>
      <c r="AV99" s="37">
        <f t="shared" si="60"/>
        <v>63333.333333333343</v>
      </c>
      <c r="AW99" s="37">
        <f t="shared" si="60"/>
        <v>63333.333333333343</v>
      </c>
      <c r="AX99" s="37">
        <f t="shared" si="60"/>
        <v>63333.333333333343</v>
      </c>
      <c r="AY99" s="37">
        <f t="shared" si="60"/>
        <v>63333.333333333343</v>
      </c>
      <c r="AZ99" s="37">
        <f t="shared" si="60"/>
        <v>63333.333333333343</v>
      </c>
      <c r="BA99" s="37">
        <f t="shared" si="60"/>
        <v>63333.333333333343</v>
      </c>
      <c r="BB99" s="37">
        <f t="shared" si="60"/>
        <v>136410.25641025644</v>
      </c>
      <c r="BC99" s="37">
        <f t="shared" si="60"/>
        <v>833076.92307692324</v>
      </c>
      <c r="BD99" s="37">
        <f t="shared" si="60"/>
        <v>73076.923076923078</v>
      </c>
      <c r="BE99" s="37">
        <f t="shared" si="60"/>
        <v>73076.923076923078</v>
      </c>
      <c r="BF99" s="37">
        <f t="shared" si="60"/>
        <v>73076.923076923078</v>
      </c>
      <c r="BG99" s="37">
        <f t="shared" si="60"/>
        <v>73076.923076923078</v>
      </c>
      <c r="BH99" s="37">
        <f t="shared" si="60"/>
        <v>73076.923076923078</v>
      </c>
      <c r="BI99" s="37">
        <f t="shared" si="60"/>
        <v>73076.923076923078</v>
      </c>
      <c r="BJ99" s="37">
        <f t="shared" si="60"/>
        <v>73076.923076923078</v>
      </c>
      <c r="BK99" s="37">
        <f t="shared" si="60"/>
        <v>73076.923076923078</v>
      </c>
      <c r="BL99" s="37">
        <f t="shared" si="60"/>
        <v>73076.923076923078</v>
      </c>
      <c r="BM99" s="37">
        <f t="shared" si="60"/>
        <v>73076.923076923078</v>
      </c>
      <c r="BN99" s="37">
        <f t="shared" si="60"/>
        <v>73076.923076923078</v>
      </c>
      <c r="BO99" s="37">
        <f t="shared" si="60"/>
        <v>73076.923076923078</v>
      </c>
      <c r="BP99" s="37">
        <f t="shared" si="60"/>
        <v>876923.07692307711</v>
      </c>
      <c r="BQ99" s="37">
        <f t="shared" si="34"/>
        <v>2500000.0000000005</v>
      </c>
      <c r="BR99" s="37">
        <v>2500000.0000000005</v>
      </c>
      <c r="BS99" s="12"/>
      <c r="BT99" s="12"/>
    </row>
    <row r="100" spans="1:135" s="13" customFormat="1" ht="14.25" customHeight="1" x14ac:dyDescent="0.2">
      <c r="A100" s="14" t="s">
        <v>179</v>
      </c>
      <c r="B100" s="15" t="s">
        <v>180</v>
      </c>
      <c r="C100" s="16">
        <v>2500000</v>
      </c>
      <c r="D100" s="17">
        <f>+D101+D104</f>
        <v>0</v>
      </c>
      <c r="E100" s="17">
        <f t="shared" ref="E100:BP100" si="61">+E101+E104</f>
        <v>0</v>
      </c>
      <c r="F100" s="17">
        <f t="shared" si="61"/>
        <v>0</v>
      </c>
      <c r="G100" s="17">
        <f t="shared" si="61"/>
        <v>0</v>
      </c>
      <c r="H100" s="17">
        <f t="shared" si="61"/>
        <v>0</v>
      </c>
      <c r="I100" s="17">
        <f t="shared" si="61"/>
        <v>0</v>
      </c>
      <c r="J100" s="17">
        <f t="shared" si="61"/>
        <v>0</v>
      </c>
      <c r="K100" s="17">
        <f t="shared" si="61"/>
        <v>0</v>
      </c>
      <c r="L100" s="17">
        <f t="shared" si="61"/>
        <v>0</v>
      </c>
      <c r="M100" s="17">
        <f t="shared" si="61"/>
        <v>0</v>
      </c>
      <c r="N100" s="17">
        <f t="shared" si="61"/>
        <v>0</v>
      </c>
      <c r="O100" s="17">
        <f t="shared" si="61"/>
        <v>0</v>
      </c>
      <c r="P100" s="16">
        <f t="shared" si="61"/>
        <v>0</v>
      </c>
      <c r="Q100" s="16">
        <f t="shared" si="61"/>
        <v>0</v>
      </c>
      <c r="R100" s="16">
        <f t="shared" si="61"/>
        <v>0</v>
      </c>
      <c r="S100" s="16">
        <f t="shared" si="61"/>
        <v>0</v>
      </c>
      <c r="T100" s="16">
        <f t="shared" si="61"/>
        <v>0</v>
      </c>
      <c r="U100" s="16">
        <f t="shared" si="61"/>
        <v>0</v>
      </c>
      <c r="V100" s="16">
        <f t="shared" si="61"/>
        <v>0</v>
      </c>
      <c r="W100" s="16">
        <f t="shared" si="61"/>
        <v>0</v>
      </c>
      <c r="X100" s="16">
        <f t="shared" si="61"/>
        <v>0</v>
      </c>
      <c r="Y100" s="16">
        <f t="shared" si="61"/>
        <v>0</v>
      </c>
      <c r="Z100" s="16">
        <f t="shared" si="61"/>
        <v>0</v>
      </c>
      <c r="AA100" s="16">
        <f t="shared" si="61"/>
        <v>0</v>
      </c>
      <c r="AB100" s="16">
        <f t="shared" si="61"/>
        <v>120000</v>
      </c>
      <c r="AC100" s="16">
        <f t="shared" si="61"/>
        <v>120000</v>
      </c>
      <c r="AD100" s="16">
        <f t="shared" si="61"/>
        <v>40000</v>
      </c>
      <c r="AE100" s="16">
        <f t="shared" si="61"/>
        <v>40000</v>
      </c>
      <c r="AF100" s="16">
        <f t="shared" si="61"/>
        <v>40000</v>
      </c>
      <c r="AG100" s="16">
        <f t="shared" si="61"/>
        <v>40000</v>
      </c>
      <c r="AH100" s="16">
        <f t="shared" si="61"/>
        <v>40000</v>
      </c>
      <c r="AI100" s="16">
        <f t="shared" si="61"/>
        <v>40000</v>
      </c>
      <c r="AJ100" s="16">
        <f t="shared" si="61"/>
        <v>40000</v>
      </c>
      <c r="AK100" s="16">
        <f t="shared" si="61"/>
        <v>40000</v>
      </c>
      <c r="AL100" s="16">
        <f t="shared" si="61"/>
        <v>40000</v>
      </c>
      <c r="AM100" s="16">
        <f t="shared" si="61"/>
        <v>40000</v>
      </c>
      <c r="AN100" s="16">
        <f t="shared" si="61"/>
        <v>40000</v>
      </c>
      <c r="AO100" s="16">
        <f t="shared" si="61"/>
        <v>230000</v>
      </c>
      <c r="AP100" s="16">
        <f t="shared" si="61"/>
        <v>670000</v>
      </c>
      <c r="AQ100" s="16">
        <f t="shared" si="61"/>
        <v>63333.333333333343</v>
      </c>
      <c r="AR100" s="16">
        <f t="shared" si="61"/>
        <v>63333.333333333343</v>
      </c>
      <c r="AS100" s="16">
        <f t="shared" si="61"/>
        <v>63333.333333333343</v>
      </c>
      <c r="AT100" s="16">
        <f t="shared" si="61"/>
        <v>63333.333333333343</v>
      </c>
      <c r="AU100" s="16">
        <f t="shared" si="61"/>
        <v>63333.333333333343</v>
      </c>
      <c r="AV100" s="16">
        <f t="shared" si="61"/>
        <v>63333.333333333343</v>
      </c>
      <c r="AW100" s="16">
        <f t="shared" si="61"/>
        <v>63333.333333333343</v>
      </c>
      <c r="AX100" s="16">
        <f t="shared" si="61"/>
        <v>63333.333333333343</v>
      </c>
      <c r="AY100" s="16">
        <f t="shared" si="61"/>
        <v>63333.333333333343</v>
      </c>
      <c r="AZ100" s="16">
        <f t="shared" si="61"/>
        <v>63333.333333333343</v>
      </c>
      <c r="BA100" s="16">
        <f t="shared" si="61"/>
        <v>63333.333333333343</v>
      </c>
      <c r="BB100" s="16">
        <f t="shared" si="61"/>
        <v>136410.25641025644</v>
      </c>
      <c r="BC100" s="16">
        <f t="shared" si="61"/>
        <v>833076.92307692324</v>
      </c>
      <c r="BD100" s="16">
        <f t="shared" si="61"/>
        <v>73076.923076923078</v>
      </c>
      <c r="BE100" s="16">
        <f t="shared" si="61"/>
        <v>73076.923076923078</v>
      </c>
      <c r="BF100" s="16">
        <f t="shared" si="61"/>
        <v>73076.923076923078</v>
      </c>
      <c r="BG100" s="16">
        <f t="shared" si="61"/>
        <v>73076.923076923078</v>
      </c>
      <c r="BH100" s="16">
        <f t="shared" si="61"/>
        <v>73076.923076923078</v>
      </c>
      <c r="BI100" s="16">
        <f t="shared" si="61"/>
        <v>73076.923076923078</v>
      </c>
      <c r="BJ100" s="16">
        <f t="shared" si="61"/>
        <v>73076.923076923078</v>
      </c>
      <c r="BK100" s="16">
        <f t="shared" si="61"/>
        <v>73076.923076923078</v>
      </c>
      <c r="BL100" s="16">
        <f t="shared" si="61"/>
        <v>73076.923076923078</v>
      </c>
      <c r="BM100" s="16">
        <f t="shared" si="61"/>
        <v>73076.923076923078</v>
      </c>
      <c r="BN100" s="16">
        <f t="shared" si="61"/>
        <v>73076.923076923078</v>
      </c>
      <c r="BO100" s="16">
        <f t="shared" si="61"/>
        <v>73076.923076923078</v>
      </c>
      <c r="BP100" s="16">
        <f t="shared" si="61"/>
        <v>876923.07692307711</v>
      </c>
      <c r="BQ100" s="16">
        <f t="shared" si="34"/>
        <v>2500000.0000000005</v>
      </c>
      <c r="BR100" s="16">
        <v>2500000.0000000005</v>
      </c>
      <c r="BS100" s="12"/>
      <c r="BT100" s="12"/>
    </row>
    <row r="101" spans="1:135" s="13" customFormat="1" ht="14.25" customHeight="1" outlineLevel="1" x14ac:dyDescent="0.2">
      <c r="A101" s="18" t="s">
        <v>181</v>
      </c>
      <c r="B101" s="19" t="s">
        <v>182</v>
      </c>
      <c r="C101" s="18">
        <v>600000</v>
      </c>
      <c r="D101" s="18">
        <f>+D102</f>
        <v>0</v>
      </c>
      <c r="E101" s="18">
        <f t="shared" ref="E101:BP102" si="62">+E102</f>
        <v>0</v>
      </c>
      <c r="F101" s="18">
        <f t="shared" si="62"/>
        <v>0</v>
      </c>
      <c r="G101" s="18">
        <f t="shared" si="62"/>
        <v>0</v>
      </c>
      <c r="H101" s="18">
        <f t="shared" si="62"/>
        <v>0</v>
      </c>
      <c r="I101" s="18">
        <f t="shared" si="62"/>
        <v>0</v>
      </c>
      <c r="J101" s="18">
        <f t="shared" si="62"/>
        <v>0</v>
      </c>
      <c r="K101" s="18">
        <f t="shared" si="62"/>
        <v>0</v>
      </c>
      <c r="L101" s="18">
        <f t="shared" si="62"/>
        <v>0</v>
      </c>
      <c r="M101" s="18">
        <f t="shared" si="62"/>
        <v>0</v>
      </c>
      <c r="N101" s="18">
        <f t="shared" si="62"/>
        <v>0</v>
      </c>
      <c r="O101" s="18">
        <f t="shared" si="62"/>
        <v>0</v>
      </c>
      <c r="P101" s="18">
        <f t="shared" si="62"/>
        <v>0</v>
      </c>
      <c r="Q101" s="18">
        <f t="shared" si="62"/>
        <v>0</v>
      </c>
      <c r="R101" s="18">
        <f t="shared" si="62"/>
        <v>0</v>
      </c>
      <c r="S101" s="18">
        <f t="shared" si="62"/>
        <v>0</v>
      </c>
      <c r="T101" s="18">
        <f t="shared" si="62"/>
        <v>0</v>
      </c>
      <c r="U101" s="18">
        <f t="shared" si="62"/>
        <v>0</v>
      </c>
      <c r="V101" s="18">
        <f t="shared" si="62"/>
        <v>0</v>
      </c>
      <c r="W101" s="18">
        <f t="shared" si="62"/>
        <v>0</v>
      </c>
      <c r="X101" s="18">
        <f t="shared" si="62"/>
        <v>0</v>
      </c>
      <c r="Y101" s="18">
        <f t="shared" si="62"/>
        <v>0</v>
      </c>
      <c r="Z101" s="18">
        <f t="shared" si="62"/>
        <v>0</v>
      </c>
      <c r="AA101" s="18">
        <f t="shared" si="62"/>
        <v>0</v>
      </c>
      <c r="AB101" s="18">
        <f t="shared" si="62"/>
        <v>120000</v>
      </c>
      <c r="AC101" s="18">
        <f t="shared" si="62"/>
        <v>120000</v>
      </c>
      <c r="AD101" s="18">
        <f t="shared" si="62"/>
        <v>40000</v>
      </c>
      <c r="AE101" s="18">
        <f t="shared" si="62"/>
        <v>40000</v>
      </c>
      <c r="AF101" s="18">
        <f t="shared" si="62"/>
        <v>40000</v>
      </c>
      <c r="AG101" s="18">
        <f t="shared" si="62"/>
        <v>40000</v>
      </c>
      <c r="AH101" s="18">
        <f t="shared" si="62"/>
        <v>40000</v>
      </c>
      <c r="AI101" s="18">
        <f t="shared" si="62"/>
        <v>40000</v>
      </c>
      <c r="AJ101" s="18">
        <f t="shared" si="62"/>
        <v>40000</v>
      </c>
      <c r="AK101" s="18">
        <f t="shared" si="62"/>
        <v>40000</v>
      </c>
      <c r="AL101" s="18">
        <f t="shared" si="62"/>
        <v>40000</v>
      </c>
      <c r="AM101" s="18">
        <f t="shared" si="62"/>
        <v>40000</v>
      </c>
      <c r="AN101" s="18">
        <f t="shared" si="62"/>
        <v>40000</v>
      </c>
      <c r="AO101" s="18">
        <f t="shared" si="62"/>
        <v>40000</v>
      </c>
      <c r="AP101" s="18">
        <f t="shared" si="62"/>
        <v>480000</v>
      </c>
      <c r="AQ101" s="18">
        <f t="shared" si="62"/>
        <v>0</v>
      </c>
      <c r="AR101" s="18">
        <f t="shared" si="62"/>
        <v>0</v>
      </c>
      <c r="AS101" s="18">
        <f t="shared" si="62"/>
        <v>0</v>
      </c>
      <c r="AT101" s="18">
        <f t="shared" si="62"/>
        <v>0</v>
      </c>
      <c r="AU101" s="18">
        <f t="shared" si="62"/>
        <v>0</v>
      </c>
      <c r="AV101" s="18">
        <f t="shared" si="62"/>
        <v>0</v>
      </c>
      <c r="AW101" s="18">
        <f t="shared" si="62"/>
        <v>0</v>
      </c>
      <c r="AX101" s="18">
        <f t="shared" si="62"/>
        <v>0</v>
      </c>
      <c r="AY101" s="18">
        <f t="shared" si="62"/>
        <v>0</v>
      </c>
      <c r="AZ101" s="18">
        <f t="shared" si="62"/>
        <v>0</v>
      </c>
      <c r="BA101" s="18">
        <f t="shared" si="62"/>
        <v>0</v>
      </c>
      <c r="BB101" s="18">
        <f t="shared" si="62"/>
        <v>0</v>
      </c>
      <c r="BC101" s="18">
        <f t="shared" si="62"/>
        <v>0</v>
      </c>
      <c r="BD101" s="18">
        <f t="shared" si="62"/>
        <v>0</v>
      </c>
      <c r="BE101" s="18">
        <f t="shared" si="62"/>
        <v>0</v>
      </c>
      <c r="BF101" s="18">
        <f t="shared" si="62"/>
        <v>0</v>
      </c>
      <c r="BG101" s="18">
        <f t="shared" si="62"/>
        <v>0</v>
      </c>
      <c r="BH101" s="18">
        <f t="shared" si="62"/>
        <v>0</v>
      </c>
      <c r="BI101" s="18">
        <f t="shared" si="62"/>
        <v>0</v>
      </c>
      <c r="BJ101" s="18">
        <f t="shared" si="62"/>
        <v>0</v>
      </c>
      <c r="BK101" s="18">
        <f t="shared" si="62"/>
        <v>0</v>
      </c>
      <c r="BL101" s="18">
        <f t="shared" si="62"/>
        <v>0</v>
      </c>
      <c r="BM101" s="18">
        <f t="shared" si="62"/>
        <v>0</v>
      </c>
      <c r="BN101" s="18">
        <f t="shared" si="62"/>
        <v>0</v>
      </c>
      <c r="BO101" s="18">
        <f t="shared" si="62"/>
        <v>0</v>
      </c>
      <c r="BP101" s="18">
        <f t="shared" si="62"/>
        <v>0</v>
      </c>
      <c r="BQ101" s="18">
        <f t="shared" si="34"/>
        <v>600000</v>
      </c>
      <c r="BR101" s="18">
        <v>600000</v>
      </c>
      <c r="BS101" s="12"/>
      <c r="BT101" s="12"/>
    </row>
    <row r="102" spans="1:135" s="13" customFormat="1" ht="14.25" customHeight="1" outlineLevel="1" x14ac:dyDescent="0.2">
      <c r="A102" s="20" t="s">
        <v>183</v>
      </c>
      <c r="B102" s="21" t="s">
        <v>184</v>
      </c>
      <c r="C102" s="20">
        <v>600000</v>
      </c>
      <c r="D102" s="20">
        <f>+D103</f>
        <v>0</v>
      </c>
      <c r="E102" s="20">
        <f t="shared" si="62"/>
        <v>0</v>
      </c>
      <c r="F102" s="20">
        <f t="shared" si="62"/>
        <v>0</v>
      </c>
      <c r="G102" s="20">
        <f t="shared" si="62"/>
        <v>0</v>
      </c>
      <c r="H102" s="20">
        <f t="shared" si="62"/>
        <v>0</v>
      </c>
      <c r="I102" s="20">
        <f t="shared" si="62"/>
        <v>0</v>
      </c>
      <c r="J102" s="20">
        <f t="shared" si="62"/>
        <v>0</v>
      </c>
      <c r="K102" s="20">
        <f t="shared" si="62"/>
        <v>0</v>
      </c>
      <c r="L102" s="20">
        <f t="shared" si="62"/>
        <v>0</v>
      </c>
      <c r="M102" s="20">
        <f t="shared" si="62"/>
        <v>0</v>
      </c>
      <c r="N102" s="20">
        <f t="shared" si="62"/>
        <v>0</v>
      </c>
      <c r="O102" s="20">
        <f t="shared" si="62"/>
        <v>0</v>
      </c>
      <c r="P102" s="20">
        <f t="shared" si="62"/>
        <v>0</v>
      </c>
      <c r="Q102" s="20">
        <f t="shared" si="62"/>
        <v>0</v>
      </c>
      <c r="R102" s="20">
        <f t="shared" si="62"/>
        <v>0</v>
      </c>
      <c r="S102" s="20">
        <f t="shared" si="62"/>
        <v>0</v>
      </c>
      <c r="T102" s="20">
        <f t="shared" si="62"/>
        <v>0</v>
      </c>
      <c r="U102" s="20">
        <f t="shared" si="62"/>
        <v>0</v>
      </c>
      <c r="V102" s="20">
        <f t="shared" si="62"/>
        <v>0</v>
      </c>
      <c r="W102" s="20">
        <f t="shared" si="62"/>
        <v>0</v>
      </c>
      <c r="X102" s="20">
        <f t="shared" si="62"/>
        <v>0</v>
      </c>
      <c r="Y102" s="20">
        <f t="shared" si="62"/>
        <v>0</v>
      </c>
      <c r="Z102" s="20">
        <f t="shared" si="62"/>
        <v>0</v>
      </c>
      <c r="AA102" s="20">
        <f t="shared" si="62"/>
        <v>0</v>
      </c>
      <c r="AB102" s="20">
        <f t="shared" si="62"/>
        <v>120000</v>
      </c>
      <c r="AC102" s="20">
        <f t="shared" si="62"/>
        <v>120000</v>
      </c>
      <c r="AD102" s="20">
        <f t="shared" si="62"/>
        <v>40000</v>
      </c>
      <c r="AE102" s="20">
        <f t="shared" si="62"/>
        <v>40000</v>
      </c>
      <c r="AF102" s="20">
        <f t="shared" si="62"/>
        <v>40000</v>
      </c>
      <c r="AG102" s="20">
        <f t="shared" si="62"/>
        <v>40000</v>
      </c>
      <c r="AH102" s="20">
        <f t="shared" si="62"/>
        <v>40000</v>
      </c>
      <c r="AI102" s="20">
        <f t="shared" si="62"/>
        <v>40000</v>
      </c>
      <c r="AJ102" s="20">
        <f t="shared" si="62"/>
        <v>40000</v>
      </c>
      <c r="AK102" s="20">
        <f t="shared" si="62"/>
        <v>40000</v>
      </c>
      <c r="AL102" s="20">
        <f t="shared" si="62"/>
        <v>40000</v>
      </c>
      <c r="AM102" s="20">
        <f t="shared" si="62"/>
        <v>40000</v>
      </c>
      <c r="AN102" s="20">
        <f t="shared" si="62"/>
        <v>40000</v>
      </c>
      <c r="AO102" s="20">
        <f t="shared" si="62"/>
        <v>40000</v>
      </c>
      <c r="AP102" s="20">
        <f t="shared" si="62"/>
        <v>480000</v>
      </c>
      <c r="AQ102" s="20">
        <f t="shared" si="62"/>
        <v>0</v>
      </c>
      <c r="AR102" s="20">
        <f t="shared" si="62"/>
        <v>0</v>
      </c>
      <c r="AS102" s="20">
        <f t="shared" si="62"/>
        <v>0</v>
      </c>
      <c r="AT102" s="20">
        <f t="shared" si="62"/>
        <v>0</v>
      </c>
      <c r="AU102" s="20">
        <f t="shared" si="62"/>
        <v>0</v>
      </c>
      <c r="AV102" s="20">
        <f t="shared" si="62"/>
        <v>0</v>
      </c>
      <c r="AW102" s="20">
        <f t="shared" si="62"/>
        <v>0</v>
      </c>
      <c r="AX102" s="20">
        <f t="shared" si="62"/>
        <v>0</v>
      </c>
      <c r="AY102" s="20">
        <f t="shared" si="62"/>
        <v>0</v>
      </c>
      <c r="AZ102" s="20">
        <f t="shared" si="62"/>
        <v>0</v>
      </c>
      <c r="BA102" s="20">
        <f t="shared" si="62"/>
        <v>0</v>
      </c>
      <c r="BB102" s="20">
        <f t="shared" si="62"/>
        <v>0</v>
      </c>
      <c r="BC102" s="20">
        <f t="shared" si="62"/>
        <v>0</v>
      </c>
      <c r="BD102" s="20">
        <f t="shared" si="62"/>
        <v>0</v>
      </c>
      <c r="BE102" s="20">
        <f t="shared" si="62"/>
        <v>0</v>
      </c>
      <c r="BF102" s="20">
        <f t="shared" si="62"/>
        <v>0</v>
      </c>
      <c r="BG102" s="20">
        <f t="shared" si="62"/>
        <v>0</v>
      </c>
      <c r="BH102" s="20">
        <f t="shared" si="62"/>
        <v>0</v>
      </c>
      <c r="BI102" s="20">
        <f t="shared" si="62"/>
        <v>0</v>
      </c>
      <c r="BJ102" s="20">
        <f t="shared" si="62"/>
        <v>0</v>
      </c>
      <c r="BK102" s="20">
        <f t="shared" si="62"/>
        <v>0</v>
      </c>
      <c r="BL102" s="20">
        <f t="shared" si="62"/>
        <v>0</v>
      </c>
      <c r="BM102" s="20">
        <f t="shared" si="62"/>
        <v>0</v>
      </c>
      <c r="BN102" s="20">
        <f t="shared" si="62"/>
        <v>0</v>
      </c>
      <c r="BO102" s="20">
        <f t="shared" si="62"/>
        <v>0</v>
      </c>
      <c r="BP102" s="20">
        <f t="shared" si="62"/>
        <v>0</v>
      </c>
      <c r="BQ102" s="20">
        <f t="shared" si="34"/>
        <v>600000</v>
      </c>
      <c r="BR102" s="20">
        <v>600000</v>
      </c>
      <c r="BS102" s="12"/>
      <c r="BT102" s="12"/>
    </row>
    <row r="103" spans="1:135" s="13" customFormat="1" ht="14.25" customHeight="1" outlineLevel="1" x14ac:dyDescent="0.2">
      <c r="A103" s="22" t="s">
        <v>185</v>
      </c>
      <c r="B103" s="23" t="s">
        <v>14</v>
      </c>
      <c r="C103" s="22">
        <v>600000</v>
      </c>
      <c r="D103" s="22">
        <f>+$BR103*Sheet1!D103</f>
        <v>0</v>
      </c>
      <c r="E103" s="22">
        <f>+$BR103*Sheet1!E103</f>
        <v>0</v>
      </c>
      <c r="F103" s="22">
        <f>+$BR103*Sheet1!F103</f>
        <v>0</v>
      </c>
      <c r="G103" s="22">
        <f>+$BR103*Sheet1!G103</f>
        <v>0</v>
      </c>
      <c r="H103" s="22">
        <f>+$BR103*Sheet1!H103</f>
        <v>0</v>
      </c>
      <c r="I103" s="22">
        <f>+$BR103*Sheet1!I103</f>
        <v>0</v>
      </c>
      <c r="J103" s="22">
        <f>+$BR103*Sheet1!J103</f>
        <v>0</v>
      </c>
      <c r="K103" s="22">
        <f>+$BR103*Sheet1!K103</f>
        <v>0</v>
      </c>
      <c r="L103" s="22">
        <f>+$BR103*Sheet1!L103</f>
        <v>0</v>
      </c>
      <c r="M103" s="22">
        <f>+$BR103*Sheet1!M103</f>
        <v>0</v>
      </c>
      <c r="N103" s="22">
        <f>+$BR103*Sheet1!N103</f>
        <v>0</v>
      </c>
      <c r="O103" s="22">
        <f>+$BR103*Sheet1!O103</f>
        <v>0</v>
      </c>
      <c r="P103" s="22">
        <f>+$BR103*Sheet1!P103</f>
        <v>0</v>
      </c>
      <c r="Q103" s="22">
        <f>+$BR103*Sheet1!Q103</f>
        <v>0</v>
      </c>
      <c r="R103" s="22">
        <f>+$BR103*Sheet1!R103</f>
        <v>0</v>
      </c>
      <c r="S103" s="22">
        <f>+$BR103*Sheet1!S103</f>
        <v>0</v>
      </c>
      <c r="T103" s="22">
        <f>+$BR103*Sheet1!T103</f>
        <v>0</v>
      </c>
      <c r="U103" s="22">
        <f>+$BR103*Sheet1!U103</f>
        <v>0</v>
      </c>
      <c r="V103" s="22">
        <f>+$BR103*Sheet1!V103</f>
        <v>0</v>
      </c>
      <c r="W103" s="22">
        <f>+$BR103*Sheet1!W103</f>
        <v>0</v>
      </c>
      <c r="X103" s="22">
        <f>+$BR103*Sheet1!X103</f>
        <v>0</v>
      </c>
      <c r="Y103" s="22">
        <f>+$BR103*Sheet1!Y103</f>
        <v>0</v>
      </c>
      <c r="Z103" s="22">
        <f>+$BR103*Sheet1!Z103</f>
        <v>0</v>
      </c>
      <c r="AA103" s="22">
        <f>+$BR103*Sheet1!AA103</f>
        <v>0</v>
      </c>
      <c r="AB103" s="22">
        <f>+$BR103*Sheet1!AB103</f>
        <v>120000</v>
      </c>
      <c r="AC103" s="22">
        <f>+$BR103*Sheet1!AC103</f>
        <v>120000</v>
      </c>
      <c r="AD103" s="22">
        <f>+$BR103*Sheet1!AD103</f>
        <v>40000</v>
      </c>
      <c r="AE103" s="22">
        <f>+$BR103*Sheet1!AE103</f>
        <v>40000</v>
      </c>
      <c r="AF103" s="22">
        <f>+$BR103*Sheet1!AF103</f>
        <v>40000</v>
      </c>
      <c r="AG103" s="22">
        <f>+$BR103*Sheet1!AG103</f>
        <v>40000</v>
      </c>
      <c r="AH103" s="22">
        <f>+$BR103*Sheet1!AH103</f>
        <v>40000</v>
      </c>
      <c r="AI103" s="22">
        <f>+$BR103*Sheet1!AI103</f>
        <v>40000</v>
      </c>
      <c r="AJ103" s="22">
        <f>+$BR103*Sheet1!AJ103</f>
        <v>40000</v>
      </c>
      <c r="AK103" s="22">
        <f>+$BR103*Sheet1!AK103</f>
        <v>40000</v>
      </c>
      <c r="AL103" s="22">
        <f>+$BR103*Sheet1!AL103</f>
        <v>40000</v>
      </c>
      <c r="AM103" s="22">
        <f>+$BR103*Sheet1!AM103</f>
        <v>40000</v>
      </c>
      <c r="AN103" s="22">
        <f>+$BR103*Sheet1!AN103</f>
        <v>40000</v>
      </c>
      <c r="AO103" s="22">
        <f>+$BR103*Sheet1!AO103</f>
        <v>40000</v>
      </c>
      <c r="AP103" s="22">
        <f>+$BR103*Sheet1!AP103</f>
        <v>480000</v>
      </c>
      <c r="AQ103" s="22">
        <f>+$BR103*Sheet1!AQ103</f>
        <v>0</v>
      </c>
      <c r="AR103" s="22">
        <f>+$BR103*Sheet1!AR103</f>
        <v>0</v>
      </c>
      <c r="AS103" s="22">
        <f>+$BR103*Sheet1!AS103</f>
        <v>0</v>
      </c>
      <c r="AT103" s="22">
        <f>+$BR103*Sheet1!AT103</f>
        <v>0</v>
      </c>
      <c r="AU103" s="22">
        <f>+$BR103*Sheet1!AU103</f>
        <v>0</v>
      </c>
      <c r="AV103" s="22">
        <f>+$BR103*Sheet1!AV103</f>
        <v>0</v>
      </c>
      <c r="AW103" s="22">
        <f>+$BR103*Sheet1!AW103</f>
        <v>0</v>
      </c>
      <c r="AX103" s="22">
        <f>+$BR103*Sheet1!AX103</f>
        <v>0</v>
      </c>
      <c r="AY103" s="22">
        <f>+$BR103*Sheet1!AY103</f>
        <v>0</v>
      </c>
      <c r="AZ103" s="22">
        <f>+$BR103*Sheet1!AZ103</f>
        <v>0</v>
      </c>
      <c r="BA103" s="22">
        <f>+$BR103*Sheet1!BA103</f>
        <v>0</v>
      </c>
      <c r="BB103" s="22">
        <f>+$BR103*Sheet1!BB103</f>
        <v>0</v>
      </c>
      <c r="BC103" s="22">
        <f>+$BR103*Sheet1!BC103</f>
        <v>0</v>
      </c>
      <c r="BD103" s="22">
        <f>+$BR103*Sheet1!BD103</f>
        <v>0</v>
      </c>
      <c r="BE103" s="22">
        <f>+$BR103*Sheet1!BE103</f>
        <v>0</v>
      </c>
      <c r="BF103" s="22">
        <f>+$BR103*Sheet1!BF103</f>
        <v>0</v>
      </c>
      <c r="BG103" s="22">
        <f>+$BR103*Sheet1!BG103</f>
        <v>0</v>
      </c>
      <c r="BH103" s="22">
        <f>+$BR103*Sheet1!BH103</f>
        <v>0</v>
      </c>
      <c r="BI103" s="22">
        <f>+$BR103*Sheet1!BI103</f>
        <v>0</v>
      </c>
      <c r="BJ103" s="22">
        <f>+$BR103*Sheet1!BJ103</f>
        <v>0</v>
      </c>
      <c r="BK103" s="22">
        <f>+$BR103*Sheet1!BK103</f>
        <v>0</v>
      </c>
      <c r="BL103" s="22">
        <f>+$BR103*Sheet1!BL103</f>
        <v>0</v>
      </c>
      <c r="BM103" s="22">
        <f>+$BR103*Sheet1!BM103</f>
        <v>0</v>
      </c>
      <c r="BN103" s="22">
        <f>+$BR103*Sheet1!BN103</f>
        <v>0</v>
      </c>
      <c r="BO103" s="22">
        <f>+$BR103*Sheet1!BO103</f>
        <v>0</v>
      </c>
      <c r="BP103" s="22">
        <f>+$BR103*Sheet1!BP103</f>
        <v>0</v>
      </c>
      <c r="BQ103" s="22">
        <f t="shared" si="34"/>
        <v>600000</v>
      </c>
      <c r="BR103" s="22">
        <v>600000</v>
      </c>
      <c r="BS103" s="12"/>
      <c r="BT103" s="12"/>
    </row>
    <row r="104" spans="1:135" s="13" customFormat="1" ht="14.25" customHeight="1" outlineLevel="1" x14ac:dyDescent="0.2">
      <c r="A104" s="18" t="s">
        <v>186</v>
      </c>
      <c r="B104" s="19" t="s">
        <v>187</v>
      </c>
      <c r="C104" s="18">
        <v>1900000</v>
      </c>
      <c r="D104" s="18">
        <f>+D105+D107+D109</f>
        <v>0</v>
      </c>
      <c r="E104" s="18">
        <f t="shared" ref="E104:BP104" si="63">+E105+E107+E109</f>
        <v>0</v>
      </c>
      <c r="F104" s="18">
        <f t="shared" si="63"/>
        <v>0</v>
      </c>
      <c r="G104" s="18">
        <f t="shared" si="63"/>
        <v>0</v>
      </c>
      <c r="H104" s="18">
        <f t="shared" si="63"/>
        <v>0</v>
      </c>
      <c r="I104" s="18">
        <f t="shared" si="63"/>
        <v>0</v>
      </c>
      <c r="J104" s="18">
        <f t="shared" si="63"/>
        <v>0</v>
      </c>
      <c r="K104" s="18">
        <f t="shared" si="63"/>
        <v>0</v>
      </c>
      <c r="L104" s="18">
        <f t="shared" si="63"/>
        <v>0</v>
      </c>
      <c r="M104" s="18">
        <f t="shared" si="63"/>
        <v>0</v>
      </c>
      <c r="N104" s="18">
        <f t="shared" si="63"/>
        <v>0</v>
      </c>
      <c r="O104" s="18">
        <f t="shared" si="63"/>
        <v>0</v>
      </c>
      <c r="P104" s="18">
        <f t="shared" si="63"/>
        <v>0</v>
      </c>
      <c r="Q104" s="18">
        <f t="shared" si="63"/>
        <v>0</v>
      </c>
      <c r="R104" s="18">
        <f t="shared" si="63"/>
        <v>0</v>
      </c>
      <c r="S104" s="18">
        <f t="shared" si="63"/>
        <v>0</v>
      </c>
      <c r="T104" s="18">
        <f t="shared" si="63"/>
        <v>0</v>
      </c>
      <c r="U104" s="18">
        <f t="shared" si="63"/>
        <v>0</v>
      </c>
      <c r="V104" s="18">
        <f t="shared" si="63"/>
        <v>0</v>
      </c>
      <c r="W104" s="18">
        <f t="shared" si="63"/>
        <v>0</v>
      </c>
      <c r="X104" s="18">
        <f t="shared" si="63"/>
        <v>0</v>
      </c>
      <c r="Y104" s="18">
        <f t="shared" si="63"/>
        <v>0</v>
      </c>
      <c r="Z104" s="18">
        <f t="shared" si="63"/>
        <v>0</v>
      </c>
      <c r="AA104" s="18">
        <f t="shared" si="63"/>
        <v>0</v>
      </c>
      <c r="AB104" s="18">
        <f t="shared" si="63"/>
        <v>0</v>
      </c>
      <c r="AC104" s="18">
        <f t="shared" si="63"/>
        <v>0</v>
      </c>
      <c r="AD104" s="18">
        <f t="shared" si="63"/>
        <v>0</v>
      </c>
      <c r="AE104" s="18">
        <f t="shared" si="63"/>
        <v>0</v>
      </c>
      <c r="AF104" s="18">
        <f t="shared" si="63"/>
        <v>0</v>
      </c>
      <c r="AG104" s="18">
        <f t="shared" si="63"/>
        <v>0</v>
      </c>
      <c r="AH104" s="18">
        <f t="shared" si="63"/>
        <v>0</v>
      </c>
      <c r="AI104" s="18">
        <f t="shared" si="63"/>
        <v>0</v>
      </c>
      <c r="AJ104" s="18">
        <f t="shared" si="63"/>
        <v>0</v>
      </c>
      <c r="AK104" s="18">
        <f t="shared" si="63"/>
        <v>0</v>
      </c>
      <c r="AL104" s="18">
        <f t="shared" si="63"/>
        <v>0</v>
      </c>
      <c r="AM104" s="18">
        <f t="shared" si="63"/>
        <v>0</v>
      </c>
      <c r="AN104" s="18">
        <f t="shared" si="63"/>
        <v>0</v>
      </c>
      <c r="AO104" s="18">
        <f t="shared" si="63"/>
        <v>190000</v>
      </c>
      <c r="AP104" s="18">
        <f t="shared" si="63"/>
        <v>190000</v>
      </c>
      <c r="AQ104" s="18">
        <f t="shared" si="63"/>
        <v>63333.333333333343</v>
      </c>
      <c r="AR104" s="18">
        <f t="shared" si="63"/>
        <v>63333.333333333343</v>
      </c>
      <c r="AS104" s="18">
        <f t="shared" si="63"/>
        <v>63333.333333333343</v>
      </c>
      <c r="AT104" s="18">
        <f t="shared" si="63"/>
        <v>63333.333333333343</v>
      </c>
      <c r="AU104" s="18">
        <f t="shared" si="63"/>
        <v>63333.333333333343</v>
      </c>
      <c r="AV104" s="18">
        <f t="shared" si="63"/>
        <v>63333.333333333343</v>
      </c>
      <c r="AW104" s="18">
        <f t="shared" si="63"/>
        <v>63333.333333333343</v>
      </c>
      <c r="AX104" s="18">
        <f t="shared" si="63"/>
        <v>63333.333333333343</v>
      </c>
      <c r="AY104" s="18">
        <f t="shared" si="63"/>
        <v>63333.333333333343</v>
      </c>
      <c r="AZ104" s="18">
        <f t="shared" si="63"/>
        <v>63333.333333333343</v>
      </c>
      <c r="BA104" s="18">
        <f t="shared" si="63"/>
        <v>63333.333333333343</v>
      </c>
      <c r="BB104" s="18">
        <f t="shared" si="63"/>
        <v>136410.25641025644</v>
      </c>
      <c r="BC104" s="18">
        <f t="shared" si="63"/>
        <v>833076.92307692324</v>
      </c>
      <c r="BD104" s="18">
        <f t="shared" si="63"/>
        <v>73076.923076923078</v>
      </c>
      <c r="BE104" s="18">
        <f t="shared" si="63"/>
        <v>73076.923076923078</v>
      </c>
      <c r="BF104" s="18">
        <f t="shared" si="63"/>
        <v>73076.923076923078</v>
      </c>
      <c r="BG104" s="18">
        <f t="shared" si="63"/>
        <v>73076.923076923078</v>
      </c>
      <c r="BH104" s="18">
        <f t="shared" si="63"/>
        <v>73076.923076923078</v>
      </c>
      <c r="BI104" s="18">
        <f t="shared" si="63"/>
        <v>73076.923076923078</v>
      </c>
      <c r="BJ104" s="18">
        <f t="shared" si="63"/>
        <v>73076.923076923078</v>
      </c>
      <c r="BK104" s="18">
        <f t="shared" si="63"/>
        <v>73076.923076923078</v>
      </c>
      <c r="BL104" s="18">
        <f t="shared" si="63"/>
        <v>73076.923076923078</v>
      </c>
      <c r="BM104" s="18">
        <f t="shared" si="63"/>
        <v>73076.923076923078</v>
      </c>
      <c r="BN104" s="18">
        <f t="shared" si="63"/>
        <v>73076.923076923078</v>
      </c>
      <c r="BO104" s="18">
        <f t="shared" si="63"/>
        <v>73076.923076923078</v>
      </c>
      <c r="BP104" s="18">
        <f t="shared" si="63"/>
        <v>876923.07692307711</v>
      </c>
      <c r="BQ104" s="18">
        <f t="shared" si="34"/>
        <v>1900000.0000000005</v>
      </c>
      <c r="BR104" s="18">
        <v>1900000.0000000005</v>
      </c>
      <c r="BS104" s="12"/>
      <c r="BT104" s="12"/>
    </row>
    <row r="105" spans="1:135" s="13" customFormat="1" ht="14.25" customHeight="1" outlineLevel="1" x14ac:dyDescent="0.2">
      <c r="A105" s="20" t="s">
        <v>186</v>
      </c>
      <c r="B105" s="21" t="s">
        <v>188</v>
      </c>
      <c r="C105" s="20">
        <v>475000</v>
      </c>
      <c r="D105" s="20">
        <f>+D106</f>
        <v>0</v>
      </c>
      <c r="E105" s="20">
        <f t="shared" ref="E105:BP105" si="64">+E106</f>
        <v>0</v>
      </c>
      <c r="F105" s="20">
        <f t="shared" si="64"/>
        <v>0</v>
      </c>
      <c r="G105" s="20">
        <f t="shared" si="64"/>
        <v>0</v>
      </c>
      <c r="H105" s="20">
        <f t="shared" si="64"/>
        <v>0</v>
      </c>
      <c r="I105" s="20">
        <f t="shared" si="64"/>
        <v>0</v>
      </c>
      <c r="J105" s="20">
        <f t="shared" si="64"/>
        <v>0</v>
      </c>
      <c r="K105" s="20">
        <f t="shared" si="64"/>
        <v>0</v>
      </c>
      <c r="L105" s="20">
        <f t="shared" si="64"/>
        <v>0</v>
      </c>
      <c r="M105" s="20">
        <f t="shared" si="64"/>
        <v>0</v>
      </c>
      <c r="N105" s="20">
        <f t="shared" si="64"/>
        <v>0</v>
      </c>
      <c r="O105" s="20">
        <f t="shared" si="64"/>
        <v>0</v>
      </c>
      <c r="P105" s="20">
        <f t="shared" si="64"/>
        <v>0</v>
      </c>
      <c r="Q105" s="20">
        <f t="shared" si="64"/>
        <v>0</v>
      </c>
      <c r="R105" s="20">
        <f t="shared" si="64"/>
        <v>0</v>
      </c>
      <c r="S105" s="20">
        <f t="shared" si="64"/>
        <v>0</v>
      </c>
      <c r="T105" s="20">
        <f t="shared" si="64"/>
        <v>0</v>
      </c>
      <c r="U105" s="20">
        <f t="shared" si="64"/>
        <v>0</v>
      </c>
      <c r="V105" s="20">
        <f t="shared" si="64"/>
        <v>0</v>
      </c>
      <c r="W105" s="20">
        <f t="shared" si="64"/>
        <v>0</v>
      </c>
      <c r="X105" s="20">
        <f t="shared" si="64"/>
        <v>0</v>
      </c>
      <c r="Y105" s="20">
        <f t="shared" si="64"/>
        <v>0</v>
      </c>
      <c r="Z105" s="20">
        <f t="shared" si="64"/>
        <v>0</v>
      </c>
      <c r="AA105" s="20">
        <f t="shared" si="64"/>
        <v>0</v>
      </c>
      <c r="AB105" s="20">
        <f t="shared" si="64"/>
        <v>0</v>
      </c>
      <c r="AC105" s="20">
        <f t="shared" si="64"/>
        <v>0</v>
      </c>
      <c r="AD105" s="20">
        <f t="shared" si="64"/>
        <v>0</v>
      </c>
      <c r="AE105" s="20">
        <f t="shared" si="64"/>
        <v>0</v>
      </c>
      <c r="AF105" s="20">
        <f t="shared" si="64"/>
        <v>0</v>
      </c>
      <c r="AG105" s="20">
        <f t="shared" si="64"/>
        <v>0</v>
      </c>
      <c r="AH105" s="20">
        <f t="shared" si="64"/>
        <v>0</v>
      </c>
      <c r="AI105" s="20">
        <f t="shared" si="64"/>
        <v>0</v>
      </c>
      <c r="AJ105" s="20">
        <f t="shared" si="64"/>
        <v>0</v>
      </c>
      <c r="AK105" s="20">
        <f t="shared" si="64"/>
        <v>0</v>
      </c>
      <c r="AL105" s="20">
        <f t="shared" si="64"/>
        <v>0</v>
      </c>
      <c r="AM105" s="20">
        <f t="shared" si="64"/>
        <v>0</v>
      </c>
      <c r="AN105" s="20">
        <f t="shared" si="64"/>
        <v>0</v>
      </c>
      <c r="AO105" s="20">
        <f t="shared" si="64"/>
        <v>95000</v>
      </c>
      <c r="AP105" s="20">
        <f t="shared" si="64"/>
        <v>95000</v>
      </c>
      <c r="AQ105" s="20">
        <f t="shared" si="64"/>
        <v>31666.666666666672</v>
      </c>
      <c r="AR105" s="20">
        <f t="shared" si="64"/>
        <v>31666.666666666672</v>
      </c>
      <c r="AS105" s="20">
        <f t="shared" si="64"/>
        <v>31666.666666666672</v>
      </c>
      <c r="AT105" s="20">
        <f t="shared" si="64"/>
        <v>31666.666666666672</v>
      </c>
      <c r="AU105" s="20">
        <f t="shared" si="64"/>
        <v>31666.666666666672</v>
      </c>
      <c r="AV105" s="20">
        <f t="shared" si="64"/>
        <v>31666.666666666672</v>
      </c>
      <c r="AW105" s="20">
        <f t="shared" si="64"/>
        <v>31666.666666666672</v>
      </c>
      <c r="AX105" s="20">
        <f t="shared" si="64"/>
        <v>31666.666666666672</v>
      </c>
      <c r="AY105" s="20">
        <f t="shared" si="64"/>
        <v>31666.666666666672</v>
      </c>
      <c r="AZ105" s="20">
        <f t="shared" si="64"/>
        <v>31666.666666666672</v>
      </c>
      <c r="BA105" s="20">
        <f t="shared" si="64"/>
        <v>31666.666666666672</v>
      </c>
      <c r="BB105" s="20">
        <f t="shared" si="64"/>
        <v>31666.666666666672</v>
      </c>
      <c r="BC105" s="20">
        <f t="shared" si="64"/>
        <v>380000.00000000006</v>
      </c>
      <c r="BD105" s="20">
        <f t="shared" si="64"/>
        <v>0</v>
      </c>
      <c r="BE105" s="20">
        <f t="shared" si="64"/>
        <v>0</v>
      </c>
      <c r="BF105" s="20">
        <f t="shared" si="64"/>
        <v>0</v>
      </c>
      <c r="BG105" s="20">
        <f t="shared" si="64"/>
        <v>0</v>
      </c>
      <c r="BH105" s="20">
        <f t="shared" si="64"/>
        <v>0</v>
      </c>
      <c r="BI105" s="20">
        <f t="shared" si="64"/>
        <v>0</v>
      </c>
      <c r="BJ105" s="20">
        <f t="shared" si="64"/>
        <v>0</v>
      </c>
      <c r="BK105" s="20">
        <f t="shared" si="64"/>
        <v>0</v>
      </c>
      <c r="BL105" s="20">
        <f t="shared" si="64"/>
        <v>0</v>
      </c>
      <c r="BM105" s="20">
        <f t="shared" si="64"/>
        <v>0</v>
      </c>
      <c r="BN105" s="20">
        <f t="shared" si="64"/>
        <v>0</v>
      </c>
      <c r="BO105" s="20">
        <f t="shared" si="64"/>
        <v>0</v>
      </c>
      <c r="BP105" s="20">
        <f t="shared" si="64"/>
        <v>0</v>
      </c>
      <c r="BQ105" s="20">
        <f t="shared" si="34"/>
        <v>475000.00000000006</v>
      </c>
      <c r="BR105" s="20">
        <v>475000.00000000006</v>
      </c>
      <c r="BS105" s="12"/>
      <c r="BT105" s="12"/>
    </row>
    <row r="106" spans="1:135" s="13" customFormat="1" ht="14.25" customHeight="1" outlineLevel="1" x14ac:dyDescent="0.2">
      <c r="A106" s="22" t="s">
        <v>189</v>
      </c>
      <c r="B106" s="23" t="s">
        <v>14</v>
      </c>
      <c r="C106" s="22">
        <v>475000</v>
      </c>
      <c r="D106" s="22">
        <f>+$BR106*Sheet1!D106</f>
        <v>0</v>
      </c>
      <c r="E106" s="22">
        <f>+$BR106*Sheet1!E106</f>
        <v>0</v>
      </c>
      <c r="F106" s="22">
        <f>+$BR106*Sheet1!F106</f>
        <v>0</v>
      </c>
      <c r="G106" s="22">
        <f>+$BR106*Sheet1!G106</f>
        <v>0</v>
      </c>
      <c r="H106" s="22">
        <f>+$BR106*Sheet1!H106</f>
        <v>0</v>
      </c>
      <c r="I106" s="22">
        <f>+$BR106*Sheet1!I106</f>
        <v>0</v>
      </c>
      <c r="J106" s="22">
        <f>+$BR106*Sheet1!J106</f>
        <v>0</v>
      </c>
      <c r="K106" s="22">
        <f>+$BR106*Sheet1!K106</f>
        <v>0</v>
      </c>
      <c r="L106" s="22">
        <f>+$BR106*Sheet1!L106</f>
        <v>0</v>
      </c>
      <c r="M106" s="22">
        <f>+$BR106*Sheet1!M106</f>
        <v>0</v>
      </c>
      <c r="N106" s="22">
        <f>+$BR106*Sheet1!N106</f>
        <v>0</v>
      </c>
      <c r="O106" s="22">
        <f>+$BR106*Sheet1!O106</f>
        <v>0</v>
      </c>
      <c r="P106" s="22">
        <f>+$BR106*Sheet1!P106</f>
        <v>0</v>
      </c>
      <c r="Q106" s="22">
        <f>+$BR106*Sheet1!Q106</f>
        <v>0</v>
      </c>
      <c r="R106" s="22">
        <f>+$BR106*Sheet1!R106</f>
        <v>0</v>
      </c>
      <c r="S106" s="22">
        <f>+$BR106*Sheet1!S106</f>
        <v>0</v>
      </c>
      <c r="T106" s="22">
        <f>+$BR106*Sheet1!T106</f>
        <v>0</v>
      </c>
      <c r="U106" s="22">
        <f>+$BR106*Sheet1!U106</f>
        <v>0</v>
      </c>
      <c r="V106" s="22">
        <f>+$BR106*Sheet1!V106</f>
        <v>0</v>
      </c>
      <c r="W106" s="22">
        <f>+$BR106*Sheet1!W106</f>
        <v>0</v>
      </c>
      <c r="X106" s="22">
        <f>+$BR106*Sheet1!X106</f>
        <v>0</v>
      </c>
      <c r="Y106" s="22">
        <f>+$BR106*Sheet1!Y106</f>
        <v>0</v>
      </c>
      <c r="Z106" s="22">
        <f>+$BR106*Sheet1!Z106</f>
        <v>0</v>
      </c>
      <c r="AA106" s="22">
        <f>+$BR106*Sheet1!AA106</f>
        <v>0</v>
      </c>
      <c r="AB106" s="22">
        <f>+$BR106*Sheet1!AB106</f>
        <v>0</v>
      </c>
      <c r="AC106" s="22">
        <f>+$BR106*Sheet1!AC106</f>
        <v>0</v>
      </c>
      <c r="AD106" s="22">
        <f>+$BR106*Sheet1!AD106</f>
        <v>0</v>
      </c>
      <c r="AE106" s="22">
        <f>+$BR106*Sheet1!AE106</f>
        <v>0</v>
      </c>
      <c r="AF106" s="22">
        <f>+$BR106*Sheet1!AF106</f>
        <v>0</v>
      </c>
      <c r="AG106" s="22">
        <f>+$BR106*Sheet1!AG106</f>
        <v>0</v>
      </c>
      <c r="AH106" s="22">
        <f>+$BR106*Sheet1!AH106</f>
        <v>0</v>
      </c>
      <c r="AI106" s="22">
        <f>+$BR106*Sheet1!AI106</f>
        <v>0</v>
      </c>
      <c r="AJ106" s="22">
        <f>+$BR106*Sheet1!AJ106</f>
        <v>0</v>
      </c>
      <c r="AK106" s="22">
        <f>+$BR106*Sheet1!AK106</f>
        <v>0</v>
      </c>
      <c r="AL106" s="22">
        <f>+$BR106*Sheet1!AL106</f>
        <v>0</v>
      </c>
      <c r="AM106" s="22">
        <f>+$BR106*Sheet1!AM106</f>
        <v>0</v>
      </c>
      <c r="AN106" s="22">
        <f>+$BR106*Sheet1!AN106</f>
        <v>0</v>
      </c>
      <c r="AO106" s="22">
        <f>+$BR106*Sheet1!AO106</f>
        <v>95000</v>
      </c>
      <c r="AP106" s="22">
        <f>+$BR106*Sheet1!AP106</f>
        <v>95000</v>
      </c>
      <c r="AQ106" s="22">
        <f>+$BR106*Sheet1!AQ106</f>
        <v>31666.666666666672</v>
      </c>
      <c r="AR106" s="22">
        <f>+$BR106*Sheet1!AR106</f>
        <v>31666.666666666672</v>
      </c>
      <c r="AS106" s="22">
        <f>+$BR106*Sheet1!AS106</f>
        <v>31666.666666666672</v>
      </c>
      <c r="AT106" s="22">
        <f>+$BR106*Sheet1!AT106</f>
        <v>31666.666666666672</v>
      </c>
      <c r="AU106" s="22">
        <f>+$BR106*Sheet1!AU106</f>
        <v>31666.666666666672</v>
      </c>
      <c r="AV106" s="22">
        <f>+$BR106*Sheet1!AV106</f>
        <v>31666.666666666672</v>
      </c>
      <c r="AW106" s="22">
        <f>+$BR106*Sheet1!AW106</f>
        <v>31666.666666666672</v>
      </c>
      <c r="AX106" s="22">
        <f>+$BR106*Sheet1!AX106</f>
        <v>31666.666666666672</v>
      </c>
      <c r="AY106" s="22">
        <f>+$BR106*Sheet1!AY106</f>
        <v>31666.666666666672</v>
      </c>
      <c r="AZ106" s="22">
        <f>+$BR106*Sheet1!AZ106</f>
        <v>31666.666666666672</v>
      </c>
      <c r="BA106" s="22">
        <f>+$BR106*Sheet1!BA106</f>
        <v>31666.666666666672</v>
      </c>
      <c r="BB106" s="22">
        <f>+$BR106*Sheet1!BB106</f>
        <v>31666.666666666672</v>
      </c>
      <c r="BC106" s="22">
        <f>+$BR106*Sheet1!BC106</f>
        <v>380000.00000000006</v>
      </c>
      <c r="BD106" s="22">
        <f>+$BR106*Sheet1!BD106</f>
        <v>0</v>
      </c>
      <c r="BE106" s="22">
        <f>+$BR106*Sheet1!BE106</f>
        <v>0</v>
      </c>
      <c r="BF106" s="22">
        <f>+$BR106*Sheet1!BF106</f>
        <v>0</v>
      </c>
      <c r="BG106" s="22">
        <f>+$BR106*Sheet1!BG106</f>
        <v>0</v>
      </c>
      <c r="BH106" s="22">
        <f>+$BR106*Sheet1!BH106</f>
        <v>0</v>
      </c>
      <c r="BI106" s="22">
        <f>+$BR106*Sheet1!BI106</f>
        <v>0</v>
      </c>
      <c r="BJ106" s="22">
        <f>+$BR106*Sheet1!BJ106</f>
        <v>0</v>
      </c>
      <c r="BK106" s="22">
        <f>+$BR106*Sheet1!BK106</f>
        <v>0</v>
      </c>
      <c r="BL106" s="22">
        <f>+$BR106*Sheet1!BL106</f>
        <v>0</v>
      </c>
      <c r="BM106" s="22">
        <f>+$BR106*Sheet1!BM106</f>
        <v>0</v>
      </c>
      <c r="BN106" s="22">
        <f>+$BR106*Sheet1!BN106</f>
        <v>0</v>
      </c>
      <c r="BO106" s="22">
        <f>+$BR106*Sheet1!BO106</f>
        <v>0</v>
      </c>
      <c r="BP106" s="22">
        <f>+$BR106*Sheet1!BP106</f>
        <v>0</v>
      </c>
      <c r="BQ106" s="22">
        <f t="shared" si="34"/>
        <v>475000.00000000006</v>
      </c>
      <c r="BR106" s="22">
        <v>475000.00000000006</v>
      </c>
      <c r="BS106" s="12"/>
      <c r="BT106" s="12"/>
    </row>
    <row r="107" spans="1:135" s="13" customFormat="1" ht="14.25" customHeight="1" outlineLevel="1" x14ac:dyDescent="0.2">
      <c r="A107" s="20" t="s">
        <v>186</v>
      </c>
      <c r="B107" s="21" t="s">
        <v>190</v>
      </c>
      <c r="C107" s="20">
        <v>475000</v>
      </c>
      <c r="D107" s="20">
        <f>+D108</f>
        <v>0</v>
      </c>
      <c r="E107" s="20">
        <f t="shared" ref="E107:BP107" si="65">+E108</f>
        <v>0</v>
      </c>
      <c r="F107" s="20">
        <f t="shared" si="65"/>
        <v>0</v>
      </c>
      <c r="G107" s="20">
        <f t="shared" si="65"/>
        <v>0</v>
      </c>
      <c r="H107" s="20">
        <f t="shared" si="65"/>
        <v>0</v>
      </c>
      <c r="I107" s="20">
        <f t="shared" si="65"/>
        <v>0</v>
      </c>
      <c r="J107" s="20">
        <f t="shared" si="65"/>
        <v>0</v>
      </c>
      <c r="K107" s="20">
        <f t="shared" si="65"/>
        <v>0</v>
      </c>
      <c r="L107" s="20">
        <f t="shared" si="65"/>
        <v>0</v>
      </c>
      <c r="M107" s="20">
        <f t="shared" si="65"/>
        <v>0</v>
      </c>
      <c r="N107" s="20">
        <f t="shared" si="65"/>
        <v>0</v>
      </c>
      <c r="O107" s="20">
        <f t="shared" si="65"/>
        <v>0</v>
      </c>
      <c r="P107" s="20">
        <f t="shared" si="65"/>
        <v>0</v>
      </c>
      <c r="Q107" s="20">
        <f t="shared" si="65"/>
        <v>0</v>
      </c>
      <c r="R107" s="20">
        <f t="shared" si="65"/>
        <v>0</v>
      </c>
      <c r="S107" s="20">
        <f t="shared" si="65"/>
        <v>0</v>
      </c>
      <c r="T107" s="20">
        <f t="shared" si="65"/>
        <v>0</v>
      </c>
      <c r="U107" s="20">
        <f t="shared" si="65"/>
        <v>0</v>
      </c>
      <c r="V107" s="20">
        <f t="shared" si="65"/>
        <v>0</v>
      </c>
      <c r="W107" s="20">
        <f t="shared" si="65"/>
        <v>0</v>
      </c>
      <c r="X107" s="20">
        <f t="shared" si="65"/>
        <v>0</v>
      </c>
      <c r="Y107" s="20">
        <f t="shared" si="65"/>
        <v>0</v>
      </c>
      <c r="Z107" s="20">
        <f t="shared" si="65"/>
        <v>0</v>
      </c>
      <c r="AA107" s="20">
        <f t="shared" si="65"/>
        <v>0</v>
      </c>
      <c r="AB107" s="20">
        <f t="shared" si="65"/>
        <v>0</v>
      </c>
      <c r="AC107" s="20">
        <f t="shared" si="65"/>
        <v>0</v>
      </c>
      <c r="AD107" s="20">
        <f t="shared" si="65"/>
        <v>0</v>
      </c>
      <c r="AE107" s="20">
        <f t="shared" si="65"/>
        <v>0</v>
      </c>
      <c r="AF107" s="20">
        <f t="shared" si="65"/>
        <v>0</v>
      </c>
      <c r="AG107" s="20">
        <f t="shared" si="65"/>
        <v>0</v>
      </c>
      <c r="AH107" s="20">
        <f t="shared" si="65"/>
        <v>0</v>
      </c>
      <c r="AI107" s="20">
        <f t="shared" si="65"/>
        <v>0</v>
      </c>
      <c r="AJ107" s="20">
        <f t="shared" si="65"/>
        <v>0</v>
      </c>
      <c r="AK107" s="20">
        <f t="shared" si="65"/>
        <v>0</v>
      </c>
      <c r="AL107" s="20">
        <f t="shared" si="65"/>
        <v>0</v>
      </c>
      <c r="AM107" s="20">
        <f t="shared" si="65"/>
        <v>0</v>
      </c>
      <c r="AN107" s="20">
        <f t="shared" si="65"/>
        <v>0</v>
      </c>
      <c r="AO107" s="20">
        <f t="shared" si="65"/>
        <v>95000</v>
      </c>
      <c r="AP107" s="20">
        <f t="shared" si="65"/>
        <v>95000</v>
      </c>
      <c r="AQ107" s="20">
        <f t="shared" si="65"/>
        <v>31666.666666666672</v>
      </c>
      <c r="AR107" s="20">
        <f t="shared" si="65"/>
        <v>31666.666666666672</v>
      </c>
      <c r="AS107" s="20">
        <f t="shared" si="65"/>
        <v>31666.666666666672</v>
      </c>
      <c r="AT107" s="20">
        <f t="shared" si="65"/>
        <v>31666.666666666672</v>
      </c>
      <c r="AU107" s="20">
        <f t="shared" si="65"/>
        <v>31666.666666666672</v>
      </c>
      <c r="AV107" s="20">
        <f t="shared" si="65"/>
        <v>31666.666666666672</v>
      </c>
      <c r="AW107" s="20">
        <f t="shared" si="65"/>
        <v>31666.666666666672</v>
      </c>
      <c r="AX107" s="20">
        <f t="shared" si="65"/>
        <v>31666.666666666672</v>
      </c>
      <c r="AY107" s="20">
        <f t="shared" si="65"/>
        <v>31666.666666666672</v>
      </c>
      <c r="AZ107" s="20">
        <f t="shared" si="65"/>
        <v>31666.666666666672</v>
      </c>
      <c r="BA107" s="20">
        <f t="shared" si="65"/>
        <v>31666.666666666672</v>
      </c>
      <c r="BB107" s="20">
        <f t="shared" si="65"/>
        <v>31666.666666666672</v>
      </c>
      <c r="BC107" s="20">
        <f t="shared" si="65"/>
        <v>380000.00000000006</v>
      </c>
      <c r="BD107" s="20">
        <f t="shared" si="65"/>
        <v>0</v>
      </c>
      <c r="BE107" s="20">
        <f t="shared" si="65"/>
        <v>0</v>
      </c>
      <c r="BF107" s="20">
        <f t="shared" si="65"/>
        <v>0</v>
      </c>
      <c r="BG107" s="20">
        <f t="shared" si="65"/>
        <v>0</v>
      </c>
      <c r="BH107" s="20">
        <f t="shared" si="65"/>
        <v>0</v>
      </c>
      <c r="BI107" s="20">
        <f t="shared" si="65"/>
        <v>0</v>
      </c>
      <c r="BJ107" s="20">
        <f t="shared" si="65"/>
        <v>0</v>
      </c>
      <c r="BK107" s="20">
        <f t="shared" si="65"/>
        <v>0</v>
      </c>
      <c r="BL107" s="20">
        <f t="shared" si="65"/>
        <v>0</v>
      </c>
      <c r="BM107" s="20">
        <f t="shared" si="65"/>
        <v>0</v>
      </c>
      <c r="BN107" s="20">
        <f t="shared" si="65"/>
        <v>0</v>
      </c>
      <c r="BO107" s="20">
        <f t="shared" si="65"/>
        <v>0</v>
      </c>
      <c r="BP107" s="20">
        <f t="shared" si="65"/>
        <v>0</v>
      </c>
      <c r="BQ107" s="20">
        <f t="shared" si="34"/>
        <v>475000.00000000006</v>
      </c>
      <c r="BR107" s="20">
        <v>475000.00000000006</v>
      </c>
      <c r="BS107" s="12"/>
      <c r="BT107" s="12"/>
    </row>
    <row r="108" spans="1:135" s="13" customFormat="1" ht="14.25" customHeight="1" outlineLevel="1" x14ac:dyDescent="0.2">
      <c r="A108" s="22" t="s">
        <v>189</v>
      </c>
      <c r="B108" s="23" t="s">
        <v>14</v>
      </c>
      <c r="C108" s="22">
        <v>475000</v>
      </c>
      <c r="D108" s="22">
        <f>+$BR108*Sheet1!D108</f>
        <v>0</v>
      </c>
      <c r="E108" s="22">
        <f>+$BR108*Sheet1!E108</f>
        <v>0</v>
      </c>
      <c r="F108" s="22">
        <f>+$BR108*Sheet1!F108</f>
        <v>0</v>
      </c>
      <c r="G108" s="22">
        <f>+$BR108*Sheet1!G108</f>
        <v>0</v>
      </c>
      <c r="H108" s="22">
        <f>+$BR108*Sheet1!H108</f>
        <v>0</v>
      </c>
      <c r="I108" s="22">
        <f>+$BR108*Sheet1!I108</f>
        <v>0</v>
      </c>
      <c r="J108" s="22">
        <f>+$BR108*Sheet1!J108</f>
        <v>0</v>
      </c>
      <c r="K108" s="22">
        <f>+$BR108*Sheet1!K108</f>
        <v>0</v>
      </c>
      <c r="L108" s="22">
        <f>+$BR108*Sheet1!L108</f>
        <v>0</v>
      </c>
      <c r="M108" s="22">
        <f>+$BR108*Sheet1!M108</f>
        <v>0</v>
      </c>
      <c r="N108" s="22">
        <f>+$BR108*Sheet1!N108</f>
        <v>0</v>
      </c>
      <c r="O108" s="22">
        <f>+$BR108*Sheet1!O108</f>
        <v>0</v>
      </c>
      <c r="P108" s="22">
        <f>+$BR108*Sheet1!P108</f>
        <v>0</v>
      </c>
      <c r="Q108" s="22">
        <f>+$BR108*Sheet1!Q108</f>
        <v>0</v>
      </c>
      <c r="R108" s="22">
        <f>+$BR108*Sheet1!R108</f>
        <v>0</v>
      </c>
      <c r="S108" s="22">
        <f>+$BR108*Sheet1!S108</f>
        <v>0</v>
      </c>
      <c r="T108" s="22">
        <f>+$BR108*Sheet1!T108</f>
        <v>0</v>
      </c>
      <c r="U108" s="22">
        <f>+$BR108*Sheet1!U108</f>
        <v>0</v>
      </c>
      <c r="V108" s="22">
        <f>+$BR108*Sheet1!V108</f>
        <v>0</v>
      </c>
      <c r="W108" s="22">
        <f>+$BR108*Sheet1!W108</f>
        <v>0</v>
      </c>
      <c r="X108" s="22">
        <f>+$BR108*Sheet1!X108</f>
        <v>0</v>
      </c>
      <c r="Y108" s="22">
        <f>+$BR108*Sheet1!Y108</f>
        <v>0</v>
      </c>
      <c r="Z108" s="22">
        <f>+$BR108*Sheet1!Z108</f>
        <v>0</v>
      </c>
      <c r="AA108" s="22">
        <f>+$BR108*Sheet1!AA108</f>
        <v>0</v>
      </c>
      <c r="AB108" s="22">
        <f>+$BR108*Sheet1!AB108</f>
        <v>0</v>
      </c>
      <c r="AC108" s="22">
        <f>+$BR108*Sheet1!AC108</f>
        <v>0</v>
      </c>
      <c r="AD108" s="22">
        <f>+$BR108*Sheet1!AD108</f>
        <v>0</v>
      </c>
      <c r="AE108" s="22">
        <f>+$BR108*Sheet1!AE108</f>
        <v>0</v>
      </c>
      <c r="AF108" s="22">
        <f>+$BR108*Sheet1!AF108</f>
        <v>0</v>
      </c>
      <c r="AG108" s="22">
        <f>+$BR108*Sheet1!AG108</f>
        <v>0</v>
      </c>
      <c r="AH108" s="22">
        <f>+$BR108*Sheet1!AH108</f>
        <v>0</v>
      </c>
      <c r="AI108" s="22">
        <f>+$BR108*Sheet1!AI108</f>
        <v>0</v>
      </c>
      <c r="AJ108" s="22">
        <f>+$BR108*Sheet1!AJ108</f>
        <v>0</v>
      </c>
      <c r="AK108" s="22">
        <f>+$BR108*Sheet1!AK108</f>
        <v>0</v>
      </c>
      <c r="AL108" s="22">
        <f>+$BR108*Sheet1!AL108</f>
        <v>0</v>
      </c>
      <c r="AM108" s="22">
        <f>+$BR108*Sheet1!AM108</f>
        <v>0</v>
      </c>
      <c r="AN108" s="22">
        <f>+$BR108*Sheet1!AN108</f>
        <v>0</v>
      </c>
      <c r="AO108" s="22">
        <f>+$BR108*Sheet1!AO108</f>
        <v>95000</v>
      </c>
      <c r="AP108" s="22">
        <f>+$BR108*Sheet1!AP108</f>
        <v>95000</v>
      </c>
      <c r="AQ108" s="22">
        <f>+$BR108*Sheet1!AQ108</f>
        <v>31666.666666666672</v>
      </c>
      <c r="AR108" s="22">
        <f>+$BR108*Sheet1!AR108</f>
        <v>31666.666666666672</v>
      </c>
      <c r="AS108" s="22">
        <f>+$BR108*Sheet1!AS108</f>
        <v>31666.666666666672</v>
      </c>
      <c r="AT108" s="22">
        <f>+$BR108*Sheet1!AT108</f>
        <v>31666.666666666672</v>
      </c>
      <c r="AU108" s="22">
        <f>+$BR108*Sheet1!AU108</f>
        <v>31666.666666666672</v>
      </c>
      <c r="AV108" s="22">
        <f>+$BR108*Sheet1!AV108</f>
        <v>31666.666666666672</v>
      </c>
      <c r="AW108" s="22">
        <f>+$BR108*Sheet1!AW108</f>
        <v>31666.666666666672</v>
      </c>
      <c r="AX108" s="22">
        <f>+$BR108*Sheet1!AX108</f>
        <v>31666.666666666672</v>
      </c>
      <c r="AY108" s="22">
        <f>+$BR108*Sheet1!AY108</f>
        <v>31666.666666666672</v>
      </c>
      <c r="AZ108" s="22">
        <f>+$BR108*Sheet1!AZ108</f>
        <v>31666.666666666672</v>
      </c>
      <c r="BA108" s="22">
        <f>+$BR108*Sheet1!BA108</f>
        <v>31666.666666666672</v>
      </c>
      <c r="BB108" s="22">
        <f>+$BR108*Sheet1!BB108</f>
        <v>31666.666666666672</v>
      </c>
      <c r="BC108" s="22">
        <f>+$BR108*Sheet1!BC108</f>
        <v>380000.00000000006</v>
      </c>
      <c r="BD108" s="22">
        <f>+$BR108*Sheet1!BD108</f>
        <v>0</v>
      </c>
      <c r="BE108" s="22">
        <f>+$BR108*Sheet1!BE108</f>
        <v>0</v>
      </c>
      <c r="BF108" s="22">
        <f>+$BR108*Sheet1!BF108</f>
        <v>0</v>
      </c>
      <c r="BG108" s="22">
        <f>+$BR108*Sheet1!BG108</f>
        <v>0</v>
      </c>
      <c r="BH108" s="22">
        <f>+$BR108*Sheet1!BH108</f>
        <v>0</v>
      </c>
      <c r="BI108" s="22">
        <f>+$BR108*Sheet1!BI108</f>
        <v>0</v>
      </c>
      <c r="BJ108" s="22">
        <f>+$BR108*Sheet1!BJ108</f>
        <v>0</v>
      </c>
      <c r="BK108" s="22">
        <f>+$BR108*Sheet1!BK108</f>
        <v>0</v>
      </c>
      <c r="BL108" s="22">
        <f>+$BR108*Sheet1!BL108</f>
        <v>0</v>
      </c>
      <c r="BM108" s="22">
        <f>+$BR108*Sheet1!BM108</f>
        <v>0</v>
      </c>
      <c r="BN108" s="22">
        <f>+$BR108*Sheet1!BN108</f>
        <v>0</v>
      </c>
      <c r="BO108" s="22">
        <f>+$BR108*Sheet1!BO108</f>
        <v>0</v>
      </c>
      <c r="BP108" s="22">
        <f>+$BR108*Sheet1!BP108</f>
        <v>0</v>
      </c>
      <c r="BQ108" s="22">
        <f t="shared" si="34"/>
        <v>475000.00000000006</v>
      </c>
      <c r="BR108" s="22">
        <v>475000.00000000006</v>
      </c>
      <c r="BS108" s="12"/>
      <c r="BT108" s="12"/>
    </row>
    <row r="109" spans="1:135" s="13" customFormat="1" ht="14.25" customHeight="1" outlineLevel="1" x14ac:dyDescent="0.2">
      <c r="A109" s="20" t="s">
        <v>186</v>
      </c>
      <c r="B109" s="21" t="s">
        <v>191</v>
      </c>
      <c r="C109" s="20">
        <v>950000</v>
      </c>
      <c r="D109" s="20">
        <f>+D110</f>
        <v>0</v>
      </c>
      <c r="E109" s="20">
        <f t="shared" ref="E109:BP109" si="66">+E110</f>
        <v>0</v>
      </c>
      <c r="F109" s="20">
        <f t="shared" si="66"/>
        <v>0</v>
      </c>
      <c r="G109" s="20">
        <f t="shared" si="66"/>
        <v>0</v>
      </c>
      <c r="H109" s="20">
        <f t="shared" si="66"/>
        <v>0</v>
      </c>
      <c r="I109" s="20">
        <f t="shared" si="66"/>
        <v>0</v>
      </c>
      <c r="J109" s="20">
        <f t="shared" si="66"/>
        <v>0</v>
      </c>
      <c r="K109" s="20">
        <f t="shared" si="66"/>
        <v>0</v>
      </c>
      <c r="L109" s="20">
        <f t="shared" si="66"/>
        <v>0</v>
      </c>
      <c r="M109" s="20">
        <f t="shared" si="66"/>
        <v>0</v>
      </c>
      <c r="N109" s="20">
        <f t="shared" si="66"/>
        <v>0</v>
      </c>
      <c r="O109" s="20">
        <f t="shared" si="66"/>
        <v>0</v>
      </c>
      <c r="P109" s="20">
        <f t="shared" si="66"/>
        <v>0</v>
      </c>
      <c r="Q109" s="20">
        <f t="shared" si="66"/>
        <v>0</v>
      </c>
      <c r="R109" s="20">
        <f t="shared" si="66"/>
        <v>0</v>
      </c>
      <c r="S109" s="20">
        <f t="shared" si="66"/>
        <v>0</v>
      </c>
      <c r="T109" s="20">
        <f t="shared" si="66"/>
        <v>0</v>
      </c>
      <c r="U109" s="20">
        <f t="shared" si="66"/>
        <v>0</v>
      </c>
      <c r="V109" s="20">
        <f t="shared" si="66"/>
        <v>0</v>
      </c>
      <c r="W109" s="20">
        <f t="shared" si="66"/>
        <v>0</v>
      </c>
      <c r="X109" s="20">
        <f t="shared" si="66"/>
        <v>0</v>
      </c>
      <c r="Y109" s="20">
        <f t="shared" si="66"/>
        <v>0</v>
      </c>
      <c r="Z109" s="20">
        <f t="shared" si="66"/>
        <v>0</v>
      </c>
      <c r="AA109" s="20">
        <f t="shared" si="66"/>
        <v>0</v>
      </c>
      <c r="AB109" s="20">
        <f t="shared" si="66"/>
        <v>0</v>
      </c>
      <c r="AC109" s="20">
        <f t="shared" si="66"/>
        <v>0</v>
      </c>
      <c r="AD109" s="20">
        <f t="shared" si="66"/>
        <v>0</v>
      </c>
      <c r="AE109" s="20">
        <f t="shared" si="66"/>
        <v>0</v>
      </c>
      <c r="AF109" s="20">
        <f t="shared" si="66"/>
        <v>0</v>
      </c>
      <c r="AG109" s="20">
        <f t="shared" si="66"/>
        <v>0</v>
      </c>
      <c r="AH109" s="20">
        <f t="shared" si="66"/>
        <v>0</v>
      </c>
      <c r="AI109" s="20">
        <f t="shared" si="66"/>
        <v>0</v>
      </c>
      <c r="AJ109" s="20">
        <f t="shared" si="66"/>
        <v>0</v>
      </c>
      <c r="AK109" s="20">
        <f t="shared" si="66"/>
        <v>0</v>
      </c>
      <c r="AL109" s="20">
        <f t="shared" si="66"/>
        <v>0</v>
      </c>
      <c r="AM109" s="20">
        <f t="shared" si="66"/>
        <v>0</v>
      </c>
      <c r="AN109" s="20">
        <f t="shared" si="66"/>
        <v>0</v>
      </c>
      <c r="AO109" s="20">
        <f t="shared" si="66"/>
        <v>0</v>
      </c>
      <c r="AP109" s="20">
        <f t="shared" si="66"/>
        <v>0</v>
      </c>
      <c r="AQ109" s="20">
        <f t="shared" si="66"/>
        <v>0</v>
      </c>
      <c r="AR109" s="20">
        <f t="shared" si="66"/>
        <v>0</v>
      </c>
      <c r="AS109" s="20">
        <f t="shared" si="66"/>
        <v>0</v>
      </c>
      <c r="AT109" s="20">
        <f t="shared" si="66"/>
        <v>0</v>
      </c>
      <c r="AU109" s="20">
        <f t="shared" si="66"/>
        <v>0</v>
      </c>
      <c r="AV109" s="20">
        <f t="shared" si="66"/>
        <v>0</v>
      </c>
      <c r="AW109" s="20">
        <f t="shared" si="66"/>
        <v>0</v>
      </c>
      <c r="AX109" s="20">
        <f t="shared" si="66"/>
        <v>0</v>
      </c>
      <c r="AY109" s="20">
        <f t="shared" si="66"/>
        <v>0</v>
      </c>
      <c r="AZ109" s="20">
        <f t="shared" si="66"/>
        <v>0</v>
      </c>
      <c r="BA109" s="20">
        <f t="shared" si="66"/>
        <v>0</v>
      </c>
      <c r="BB109" s="20">
        <f t="shared" si="66"/>
        <v>73076.923076923078</v>
      </c>
      <c r="BC109" s="20">
        <f t="shared" si="66"/>
        <v>73076.923076923078</v>
      </c>
      <c r="BD109" s="20">
        <f t="shared" si="66"/>
        <v>73076.923076923078</v>
      </c>
      <c r="BE109" s="20">
        <f t="shared" si="66"/>
        <v>73076.923076923078</v>
      </c>
      <c r="BF109" s="20">
        <f t="shared" si="66"/>
        <v>73076.923076923078</v>
      </c>
      <c r="BG109" s="20">
        <f t="shared" si="66"/>
        <v>73076.923076923078</v>
      </c>
      <c r="BH109" s="20">
        <f t="shared" si="66"/>
        <v>73076.923076923078</v>
      </c>
      <c r="BI109" s="20">
        <f t="shared" si="66"/>
        <v>73076.923076923078</v>
      </c>
      <c r="BJ109" s="20">
        <f t="shared" si="66"/>
        <v>73076.923076923078</v>
      </c>
      <c r="BK109" s="20">
        <f t="shared" si="66"/>
        <v>73076.923076923078</v>
      </c>
      <c r="BL109" s="20">
        <f t="shared" si="66"/>
        <v>73076.923076923078</v>
      </c>
      <c r="BM109" s="20">
        <f t="shared" si="66"/>
        <v>73076.923076923078</v>
      </c>
      <c r="BN109" s="20">
        <f t="shared" si="66"/>
        <v>73076.923076923078</v>
      </c>
      <c r="BO109" s="20">
        <f t="shared" si="66"/>
        <v>73076.923076923078</v>
      </c>
      <c r="BP109" s="20">
        <f t="shared" si="66"/>
        <v>876923.07692307711</v>
      </c>
      <c r="BQ109" s="20">
        <f t="shared" si="34"/>
        <v>950000.00000000023</v>
      </c>
      <c r="BR109" s="20">
        <v>950000.00000000023</v>
      </c>
      <c r="BS109" s="12"/>
      <c r="BT109" s="12"/>
    </row>
    <row r="110" spans="1:135" s="13" customFormat="1" ht="14.25" customHeight="1" outlineLevel="1" x14ac:dyDescent="0.2">
      <c r="A110" s="22" t="s">
        <v>189</v>
      </c>
      <c r="B110" s="23" t="s">
        <v>14</v>
      </c>
      <c r="C110" s="22">
        <v>950000</v>
      </c>
      <c r="D110" s="22">
        <f>+$BR110*Sheet1!D110</f>
        <v>0</v>
      </c>
      <c r="E110" s="22">
        <f>+$BR110*Sheet1!E110</f>
        <v>0</v>
      </c>
      <c r="F110" s="22">
        <f>+$BR110*Sheet1!F110</f>
        <v>0</v>
      </c>
      <c r="G110" s="22">
        <f>+$BR110*Sheet1!G110</f>
        <v>0</v>
      </c>
      <c r="H110" s="22">
        <f>+$BR110*Sheet1!H110</f>
        <v>0</v>
      </c>
      <c r="I110" s="22">
        <f>+$BR110*Sheet1!I110</f>
        <v>0</v>
      </c>
      <c r="J110" s="22">
        <f>+$BR110*Sheet1!J110</f>
        <v>0</v>
      </c>
      <c r="K110" s="22">
        <f>+$BR110*Sheet1!K110</f>
        <v>0</v>
      </c>
      <c r="L110" s="22">
        <f>+$BR110*Sheet1!L110</f>
        <v>0</v>
      </c>
      <c r="M110" s="22">
        <f>+$BR110*Sheet1!M110</f>
        <v>0</v>
      </c>
      <c r="N110" s="22">
        <f>+$BR110*Sheet1!N110</f>
        <v>0</v>
      </c>
      <c r="O110" s="22">
        <f>+$BR110*Sheet1!O110</f>
        <v>0</v>
      </c>
      <c r="P110" s="22">
        <f>+$BR110*Sheet1!P110</f>
        <v>0</v>
      </c>
      <c r="Q110" s="22">
        <f>+$BR110*Sheet1!Q110</f>
        <v>0</v>
      </c>
      <c r="R110" s="22">
        <f>+$BR110*Sheet1!R110</f>
        <v>0</v>
      </c>
      <c r="S110" s="22">
        <f>+$BR110*Sheet1!S110</f>
        <v>0</v>
      </c>
      <c r="T110" s="22">
        <f>+$BR110*Sheet1!T110</f>
        <v>0</v>
      </c>
      <c r="U110" s="22">
        <f>+$BR110*Sheet1!U110</f>
        <v>0</v>
      </c>
      <c r="V110" s="22">
        <f>+$BR110*Sheet1!V110</f>
        <v>0</v>
      </c>
      <c r="W110" s="22">
        <f>+$BR110*Sheet1!W110</f>
        <v>0</v>
      </c>
      <c r="X110" s="22">
        <f>+$BR110*Sheet1!X110</f>
        <v>0</v>
      </c>
      <c r="Y110" s="22">
        <f>+$BR110*Sheet1!Y110</f>
        <v>0</v>
      </c>
      <c r="Z110" s="22">
        <f>+$BR110*Sheet1!Z110</f>
        <v>0</v>
      </c>
      <c r="AA110" s="22">
        <f>+$BR110*Sheet1!AA110</f>
        <v>0</v>
      </c>
      <c r="AB110" s="22">
        <f>+$BR110*Sheet1!AB110</f>
        <v>0</v>
      </c>
      <c r="AC110" s="22">
        <f>+$BR110*Sheet1!AC110</f>
        <v>0</v>
      </c>
      <c r="AD110" s="22">
        <f>+$BR110*Sheet1!AD110</f>
        <v>0</v>
      </c>
      <c r="AE110" s="22">
        <f>+$BR110*Sheet1!AE110</f>
        <v>0</v>
      </c>
      <c r="AF110" s="22">
        <f>+$BR110*Sheet1!AF110</f>
        <v>0</v>
      </c>
      <c r="AG110" s="22">
        <f>+$BR110*Sheet1!AG110</f>
        <v>0</v>
      </c>
      <c r="AH110" s="22">
        <f>+$BR110*Sheet1!AH110</f>
        <v>0</v>
      </c>
      <c r="AI110" s="22">
        <f>+$BR110*Sheet1!AI110</f>
        <v>0</v>
      </c>
      <c r="AJ110" s="22">
        <f>+$BR110*Sheet1!AJ110</f>
        <v>0</v>
      </c>
      <c r="AK110" s="22">
        <f>+$BR110*Sheet1!AK110</f>
        <v>0</v>
      </c>
      <c r="AL110" s="22">
        <f>+$BR110*Sheet1!AL110</f>
        <v>0</v>
      </c>
      <c r="AM110" s="22">
        <f>+$BR110*Sheet1!AM110</f>
        <v>0</v>
      </c>
      <c r="AN110" s="22">
        <f>+$BR110*Sheet1!AN110</f>
        <v>0</v>
      </c>
      <c r="AO110" s="22">
        <f>+$BR110*Sheet1!AO110</f>
        <v>0</v>
      </c>
      <c r="AP110" s="22">
        <f>+$BR110*Sheet1!AP110</f>
        <v>0</v>
      </c>
      <c r="AQ110" s="22">
        <f>+$BR110*Sheet1!AQ110</f>
        <v>0</v>
      </c>
      <c r="AR110" s="22">
        <f>+$BR110*Sheet1!AR110</f>
        <v>0</v>
      </c>
      <c r="AS110" s="22">
        <f>+$BR110*Sheet1!AS110</f>
        <v>0</v>
      </c>
      <c r="AT110" s="22">
        <f>+$BR110*Sheet1!AT110</f>
        <v>0</v>
      </c>
      <c r="AU110" s="22">
        <f>+$BR110*Sheet1!AU110</f>
        <v>0</v>
      </c>
      <c r="AV110" s="22">
        <f>+$BR110*Sheet1!AV110</f>
        <v>0</v>
      </c>
      <c r="AW110" s="22">
        <f>+$BR110*Sheet1!AW110</f>
        <v>0</v>
      </c>
      <c r="AX110" s="22">
        <f>+$BR110*Sheet1!AX110</f>
        <v>0</v>
      </c>
      <c r="AY110" s="22">
        <f>+$BR110*Sheet1!AY110</f>
        <v>0</v>
      </c>
      <c r="AZ110" s="22">
        <f>+$BR110*Sheet1!AZ110</f>
        <v>0</v>
      </c>
      <c r="BA110" s="22">
        <f>+$BR110*Sheet1!BA110</f>
        <v>0</v>
      </c>
      <c r="BB110" s="22">
        <f>+$BR110*Sheet1!BB110</f>
        <v>73076.923076923078</v>
      </c>
      <c r="BC110" s="22">
        <f>+$BR110*Sheet1!BC110</f>
        <v>73076.923076923078</v>
      </c>
      <c r="BD110" s="22">
        <f>+$BR110*Sheet1!BD110</f>
        <v>73076.923076923078</v>
      </c>
      <c r="BE110" s="22">
        <f>+$BR110*Sheet1!BE110</f>
        <v>73076.923076923078</v>
      </c>
      <c r="BF110" s="22">
        <f>+$BR110*Sheet1!BF110</f>
        <v>73076.923076923078</v>
      </c>
      <c r="BG110" s="22">
        <f>+$BR110*Sheet1!BG110</f>
        <v>73076.923076923078</v>
      </c>
      <c r="BH110" s="22">
        <f>+$BR110*Sheet1!BH110</f>
        <v>73076.923076923078</v>
      </c>
      <c r="BI110" s="22">
        <f>+$BR110*Sheet1!BI110</f>
        <v>73076.923076923078</v>
      </c>
      <c r="BJ110" s="22">
        <f>+$BR110*Sheet1!BJ110</f>
        <v>73076.923076923078</v>
      </c>
      <c r="BK110" s="22">
        <f>+$BR110*Sheet1!BK110</f>
        <v>73076.923076923078</v>
      </c>
      <c r="BL110" s="22">
        <f>+$BR110*Sheet1!BL110</f>
        <v>73076.923076923078</v>
      </c>
      <c r="BM110" s="22">
        <f>+$BR110*Sheet1!BM110</f>
        <v>73076.923076923078</v>
      </c>
      <c r="BN110" s="22">
        <f>+$BR110*Sheet1!BN110</f>
        <v>73076.923076923078</v>
      </c>
      <c r="BO110" s="22">
        <f>+$BR110*Sheet1!BO110</f>
        <v>73076.923076923078</v>
      </c>
      <c r="BP110" s="22">
        <f>+$BR110*Sheet1!BP110</f>
        <v>876923.07692307711</v>
      </c>
      <c r="BQ110" s="22">
        <f t="shared" si="34"/>
        <v>950000.00000000023</v>
      </c>
      <c r="BR110" s="22">
        <v>950000.00000000023</v>
      </c>
      <c r="BS110" s="12"/>
      <c r="BT110" s="12"/>
    </row>
    <row r="111" spans="1:135" s="13" customFormat="1" ht="14.25" customHeight="1" x14ac:dyDescent="0.2">
      <c r="A111" s="9" t="s">
        <v>192</v>
      </c>
      <c r="B111" s="10" t="s">
        <v>193</v>
      </c>
      <c r="C111" s="34">
        <v>6570000</v>
      </c>
      <c r="D111" s="11">
        <f t="shared" ref="D111:AI111" si="67">+D112+D119+D125+D129</f>
        <v>0</v>
      </c>
      <c r="E111" s="11">
        <f t="shared" si="67"/>
        <v>0</v>
      </c>
      <c r="F111" s="9">
        <f t="shared" si="67"/>
        <v>0</v>
      </c>
      <c r="G111" s="9">
        <f t="shared" si="67"/>
        <v>0</v>
      </c>
      <c r="H111" s="9">
        <f t="shared" si="67"/>
        <v>500000</v>
      </c>
      <c r="I111" s="9">
        <f t="shared" si="67"/>
        <v>8333.3333333333339</v>
      </c>
      <c r="J111" s="9">
        <f t="shared" si="67"/>
        <v>93702.179932910993</v>
      </c>
      <c r="K111" s="9">
        <f t="shared" si="67"/>
        <v>93702.179932910993</v>
      </c>
      <c r="L111" s="9">
        <f t="shared" si="67"/>
        <v>100947.35205386239</v>
      </c>
      <c r="M111" s="9">
        <f t="shared" si="67"/>
        <v>120947.35205386239</v>
      </c>
      <c r="N111" s="9">
        <f t="shared" si="67"/>
        <v>104583.71569022602</v>
      </c>
      <c r="O111" s="9">
        <f t="shared" si="67"/>
        <v>96483.004093383279</v>
      </c>
      <c r="P111" s="34">
        <f t="shared" si="67"/>
        <v>1118699.1170904892</v>
      </c>
      <c r="Q111" s="34">
        <f t="shared" si="67"/>
        <v>104583.71569022602</v>
      </c>
      <c r="R111" s="34">
        <f t="shared" si="67"/>
        <v>112045.72176925337</v>
      </c>
      <c r="S111" s="34">
        <f t="shared" si="67"/>
        <v>112045.72176925337</v>
      </c>
      <c r="T111" s="34">
        <f t="shared" si="67"/>
        <v>112045.72176925337</v>
      </c>
      <c r="U111" s="34">
        <f t="shared" si="67"/>
        <v>112045.72176925337</v>
      </c>
      <c r="V111" s="34">
        <f t="shared" si="67"/>
        <v>112045.72176925337</v>
      </c>
      <c r="W111" s="34">
        <f t="shared" si="67"/>
        <v>112045.72176925337</v>
      </c>
      <c r="X111" s="34">
        <f t="shared" si="67"/>
        <v>112045.72176925337</v>
      </c>
      <c r="Y111" s="34">
        <f t="shared" si="67"/>
        <v>112045.72176925337</v>
      </c>
      <c r="Z111" s="34">
        <f t="shared" si="67"/>
        <v>112045.72176925337</v>
      </c>
      <c r="AA111" s="34">
        <f t="shared" si="67"/>
        <v>112045.72176925337</v>
      </c>
      <c r="AB111" s="34">
        <f t="shared" si="67"/>
        <v>112045.72176925337</v>
      </c>
      <c r="AC111" s="34">
        <f t="shared" si="67"/>
        <v>1337086.6551520131</v>
      </c>
      <c r="AD111" s="34">
        <f t="shared" si="67"/>
        <v>112045.72176925337</v>
      </c>
      <c r="AE111" s="34">
        <f t="shared" si="67"/>
        <v>112045.72176925337</v>
      </c>
      <c r="AF111" s="34">
        <f t="shared" si="67"/>
        <v>112045.72176925337</v>
      </c>
      <c r="AG111" s="34">
        <f t="shared" si="67"/>
        <v>112045.72176925337</v>
      </c>
      <c r="AH111" s="34">
        <f t="shared" si="67"/>
        <v>112045.72176925337</v>
      </c>
      <c r="AI111" s="34">
        <f t="shared" si="67"/>
        <v>112045.72176925337</v>
      </c>
      <c r="AJ111" s="34">
        <f t="shared" ref="AJ111:BO111" si="68">+AJ112+AJ119+AJ125+AJ129</f>
        <v>132045.72176925337</v>
      </c>
      <c r="AK111" s="34">
        <f t="shared" si="68"/>
        <v>152045.72176925337</v>
      </c>
      <c r="AL111" s="34">
        <f t="shared" si="68"/>
        <v>148409.35813288973</v>
      </c>
      <c r="AM111" s="34">
        <f t="shared" si="68"/>
        <v>108409.35813288974</v>
      </c>
      <c r="AN111" s="34">
        <f t="shared" si="68"/>
        <v>108409.35813288974</v>
      </c>
      <c r="AO111" s="34">
        <f t="shared" si="68"/>
        <v>108409.35813288974</v>
      </c>
      <c r="AP111" s="34">
        <f t="shared" si="68"/>
        <v>1430003.2066855859</v>
      </c>
      <c r="AQ111" s="34">
        <f t="shared" si="68"/>
        <v>108409.35813288974</v>
      </c>
      <c r="AR111" s="34">
        <f t="shared" si="68"/>
        <v>108409.35813288974</v>
      </c>
      <c r="AS111" s="34">
        <f t="shared" si="68"/>
        <v>108409.35813288974</v>
      </c>
      <c r="AT111" s="34">
        <f t="shared" si="68"/>
        <v>108409.35813288974</v>
      </c>
      <c r="AU111" s="34">
        <f t="shared" si="68"/>
        <v>108409.35813288974</v>
      </c>
      <c r="AV111" s="34">
        <f t="shared" si="68"/>
        <v>108409.35813288974</v>
      </c>
      <c r="AW111" s="34">
        <f t="shared" si="68"/>
        <v>108409.35813288974</v>
      </c>
      <c r="AX111" s="34">
        <f t="shared" si="68"/>
        <v>108409.35813288974</v>
      </c>
      <c r="AY111" s="34">
        <f t="shared" si="68"/>
        <v>108409.35813288974</v>
      </c>
      <c r="AZ111" s="34">
        <f t="shared" si="68"/>
        <v>108409.35813288974</v>
      </c>
      <c r="BA111" s="34">
        <f t="shared" si="68"/>
        <v>108409.35813288974</v>
      </c>
      <c r="BB111" s="34">
        <f t="shared" si="68"/>
        <v>108409.35813288974</v>
      </c>
      <c r="BC111" s="34">
        <f t="shared" si="68"/>
        <v>1300912.2975946767</v>
      </c>
      <c r="BD111" s="34">
        <f t="shared" si="68"/>
        <v>106266.5009900326</v>
      </c>
      <c r="BE111" s="34">
        <f t="shared" si="68"/>
        <v>106266.5009900326</v>
      </c>
      <c r="BF111" s="34">
        <f t="shared" si="68"/>
        <v>106266.5009900326</v>
      </c>
      <c r="BG111" s="34">
        <f t="shared" si="68"/>
        <v>126266.5009900326</v>
      </c>
      <c r="BH111" s="34">
        <f t="shared" si="68"/>
        <v>146266.5009900326</v>
      </c>
      <c r="BI111" s="34">
        <f t="shared" si="68"/>
        <v>146266.5009900326</v>
      </c>
      <c r="BJ111" s="34">
        <f t="shared" si="68"/>
        <v>106266.5009900326</v>
      </c>
      <c r="BK111" s="34">
        <f t="shared" si="68"/>
        <v>106266.5009900326</v>
      </c>
      <c r="BL111" s="34">
        <f t="shared" si="68"/>
        <v>106266.5009900326</v>
      </c>
      <c r="BM111" s="34">
        <f t="shared" si="68"/>
        <v>106266.5009900326</v>
      </c>
      <c r="BN111" s="34">
        <f t="shared" si="68"/>
        <v>106266.5009900326</v>
      </c>
      <c r="BO111" s="34">
        <f t="shared" si="68"/>
        <v>114367.21258687534</v>
      </c>
      <c r="BP111" s="34">
        <f t="shared" ref="BP111" si="69">+BP112+BP119+BP125+BP129</f>
        <v>1383298.7234772337</v>
      </c>
      <c r="BQ111" s="34">
        <f t="shared" si="34"/>
        <v>6569999.9999999981</v>
      </c>
      <c r="BR111" s="34">
        <v>6570000</v>
      </c>
      <c r="BS111" s="12"/>
      <c r="BT111" s="12"/>
    </row>
    <row r="112" spans="1:135" s="13" customFormat="1" ht="14.25" customHeight="1" x14ac:dyDescent="0.2">
      <c r="A112" s="43" t="s">
        <v>194</v>
      </c>
      <c r="B112" s="44" t="s">
        <v>195</v>
      </c>
      <c r="C112" s="45">
        <v>5920000</v>
      </c>
      <c r="D112" s="46">
        <v>0</v>
      </c>
      <c r="E112" s="46">
        <v>0</v>
      </c>
      <c r="F112" s="46">
        <v>0</v>
      </c>
      <c r="G112" s="46">
        <v>0</v>
      </c>
      <c r="H112" s="46">
        <f t="shared" ref="H112:AM112" si="70">+H113+H114</f>
        <v>500000</v>
      </c>
      <c r="I112" s="46">
        <f t="shared" si="70"/>
        <v>0</v>
      </c>
      <c r="J112" s="46">
        <f t="shared" si="70"/>
        <v>85368.846599577664</v>
      </c>
      <c r="K112" s="46">
        <f t="shared" si="70"/>
        <v>85368.846599577664</v>
      </c>
      <c r="L112" s="46">
        <f t="shared" si="70"/>
        <v>100947.35205386239</v>
      </c>
      <c r="M112" s="46">
        <f t="shared" si="70"/>
        <v>100947.35205386239</v>
      </c>
      <c r="N112" s="46">
        <f t="shared" si="70"/>
        <v>100947.35205386239</v>
      </c>
      <c r="O112" s="46">
        <f t="shared" si="70"/>
        <v>92846.640457019646</v>
      </c>
      <c r="P112" s="46">
        <f t="shared" si="70"/>
        <v>1066426.389817762</v>
      </c>
      <c r="Q112" s="46">
        <f t="shared" si="70"/>
        <v>100947.35205386239</v>
      </c>
      <c r="R112" s="46">
        <f t="shared" si="70"/>
        <v>100947.35205386239</v>
      </c>
      <c r="S112" s="46">
        <f t="shared" si="70"/>
        <v>100947.35205386239</v>
      </c>
      <c r="T112" s="46">
        <f t="shared" si="70"/>
        <v>100947.35205386239</v>
      </c>
      <c r="U112" s="46">
        <f t="shared" si="70"/>
        <v>100947.35205386239</v>
      </c>
      <c r="V112" s="46">
        <f t="shared" si="70"/>
        <v>100947.35205386239</v>
      </c>
      <c r="W112" s="46">
        <f t="shared" si="70"/>
        <v>100947.35205386239</v>
      </c>
      <c r="X112" s="46">
        <f t="shared" si="70"/>
        <v>100947.35205386239</v>
      </c>
      <c r="Y112" s="46">
        <f t="shared" si="70"/>
        <v>100947.35205386239</v>
      </c>
      <c r="Z112" s="46">
        <f t="shared" si="70"/>
        <v>100947.35205386239</v>
      </c>
      <c r="AA112" s="46">
        <f t="shared" si="70"/>
        <v>100947.35205386239</v>
      </c>
      <c r="AB112" s="46">
        <f t="shared" si="70"/>
        <v>100947.35205386239</v>
      </c>
      <c r="AC112" s="46">
        <f t="shared" si="70"/>
        <v>1211368.2246463485</v>
      </c>
      <c r="AD112" s="46">
        <f t="shared" si="70"/>
        <v>100947.35205386239</v>
      </c>
      <c r="AE112" s="46">
        <f t="shared" si="70"/>
        <v>100947.35205386239</v>
      </c>
      <c r="AF112" s="46">
        <f t="shared" si="70"/>
        <v>100947.35205386239</v>
      </c>
      <c r="AG112" s="46">
        <f t="shared" si="70"/>
        <v>100947.35205386239</v>
      </c>
      <c r="AH112" s="46">
        <f t="shared" si="70"/>
        <v>100947.35205386239</v>
      </c>
      <c r="AI112" s="46">
        <f t="shared" si="70"/>
        <v>100947.35205386239</v>
      </c>
      <c r="AJ112" s="46">
        <f t="shared" si="70"/>
        <v>100947.35205386239</v>
      </c>
      <c r="AK112" s="46">
        <f t="shared" si="70"/>
        <v>100947.35205386239</v>
      </c>
      <c r="AL112" s="46">
        <f t="shared" si="70"/>
        <v>100947.35205386239</v>
      </c>
      <c r="AM112" s="46">
        <f t="shared" si="70"/>
        <v>100947.35205386239</v>
      </c>
      <c r="AN112" s="46">
        <f t="shared" ref="AN112:BP112" si="71">+AN113+AN114</f>
        <v>100947.35205386239</v>
      </c>
      <c r="AO112" s="46">
        <f t="shared" si="71"/>
        <v>100947.35205386239</v>
      </c>
      <c r="AP112" s="46">
        <f t="shared" si="71"/>
        <v>1211368.2246463485</v>
      </c>
      <c r="AQ112" s="46">
        <f t="shared" si="71"/>
        <v>100947.35205386239</v>
      </c>
      <c r="AR112" s="46">
        <f t="shared" si="71"/>
        <v>100947.35205386239</v>
      </c>
      <c r="AS112" s="46">
        <f t="shared" si="71"/>
        <v>100947.35205386239</v>
      </c>
      <c r="AT112" s="46">
        <f t="shared" si="71"/>
        <v>100947.35205386239</v>
      </c>
      <c r="AU112" s="46">
        <f t="shared" si="71"/>
        <v>100947.35205386239</v>
      </c>
      <c r="AV112" s="46">
        <f t="shared" si="71"/>
        <v>100947.35205386239</v>
      </c>
      <c r="AW112" s="46">
        <f t="shared" si="71"/>
        <v>100947.35205386239</v>
      </c>
      <c r="AX112" s="46">
        <f t="shared" si="71"/>
        <v>100947.35205386239</v>
      </c>
      <c r="AY112" s="46">
        <f t="shared" si="71"/>
        <v>100947.35205386239</v>
      </c>
      <c r="AZ112" s="46">
        <f t="shared" si="71"/>
        <v>100947.35205386239</v>
      </c>
      <c r="BA112" s="46">
        <f t="shared" si="71"/>
        <v>100947.35205386239</v>
      </c>
      <c r="BB112" s="46">
        <f t="shared" si="71"/>
        <v>100947.35205386239</v>
      </c>
      <c r="BC112" s="46">
        <f t="shared" si="71"/>
        <v>1211368.2246463485</v>
      </c>
      <c r="BD112" s="46">
        <f t="shared" si="71"/>
        <v>100947.35205386239</v>
      </c>
      <c r="BE112" s="46">
        <f t="shared" si="71"/>
        <v>100947.35205386239</v>
      </c>
      <c r="BF112" s="46">
        <f t="shared" si="71"/>
        <v>100947.35205386239</v>
      </c>
      <c r="BG112" s="46">
        <f t="shared" si="71"/>
        <v>100947.35205386239</v>
      </c>
      <c r="BH112" s="46">
        <f t="shared" si="71"/>
        <v>100947.35205386239</v>
      </c>
      <c r="BI112" s="46">
        <f t="shared" si="71"/>
        <v>100947.35205386239</v>
      </c>
      <c r="BJ112" s="46">
        <f t="shared" si="71"/>
        <v>100947.35205386239</v>
      </c>
      <c r="BK112" s="46">
        <f t="shared" si="71"/>
        <v>100947.35205386239</v>
      </c>
      <c r="BL112" s="46">
        <f t="shared" si="71"/>
        <v>100947.35205386239</v>
      </c>
      <c r="BM112" s="46">
        <f t="shared" si="71"/>
        <v>100947.35205386239</v>
      </c>
      <c r="BN112" s="46">
        <f t="shared" si="71"/>
        <v>100947.35205386239</v>
      </c>
      <c r="BO112" s="46">
        <f t="shared" si="71"/>
        <v>109048.06365070512</v>
      </c>
      <c r="BP112" s="46">
        <f t="shared" si="71"/>
        <v>1219468.9362431911</v>
      </c>
      <c r="BQ112" s="46">
        <f>+BP112+BC112+AP112+AC112+P112</f>
        <v>5919999.9999999991</v>
      </c>
      <c r="BR112" s="46">
        <v>5919999.9999999991</v>
      </c>
      <c r="BS112" s="45">
        <v>5920000</v>
      </c>
      <c r="BT112" s="12">
        <f>+BS112-BQ112</f>
        <v>0</v>
      </c>
      <c r="BV112" s="4">
        <v>42491</v>
      </c>
      <c r="BW112" s="4">
        <v>42522</v>
      </c>
      <c r="BX112" s="4">
        <v>42552</v>
      </c>
      <c r="BY112" s="4">
        <v>42583</v>
      </c>
      <c r="BZ112" s="4">
        <v>42614</v>
      </c>
      <c r="CA112" s="4">
        <v>42644</v>
      </c>
      <c r="CB112" s="4">
        <v>42675</v>
      </c>
      <c r="CC112" s="4">
        <v>42705</v>
      </c>
      <c r="CD112" s="1">
        <v>2016</v>
      </c>
      <c r="CE112" s="4">
        <v>42736</v>
      </c>
      <c r="CF112" s="4">
        <v>42767</v>
      </c>
      <c r="CG112" s="4">
        <v>42795</v>
      </c>
      <c r="CH112" s="4">
        <v>42826</v>
      </c>
      <c r="CI112" s="4">
        <v>42856</v>
      </c>
      <c r="CJ112" s="4">
        <v>42887</v>
      </c>
      <c r="CK112" s="4">
        <v>42917</v>
      </c>
      <c r="CL112" s="4">
        <v>42948</v>
      </c>
      <c r="CM112" s="4">
        <v>42979</v>
      </c>
      <c r="CN112" s="4">
        <v>43009</v>
      </c>
      <c r="CO112" s="4">
        <v>43040</v>
      </c>
      <c r="CP112" s="4">
        <v>43070</v>
      </c>
      <c r="CQ112" s="1">
        <v>2017</v>
      </c>
      <c r="CR112" s="4">
        <v>43101</v>
      </c>
      <c r="CS112" s="4">
        <v>43132</v>
      </c>
      <c r="CT112" s="4">
        <v>43160</v>
      </c>
      <c r="CU112" s="4">
        <v>43191</v>
      </c>
      <c r="CV112" s="4">
        <v>43221</v>
      </c>
      <c r="CW112" s="4">
        <v>43252</v>
      </c>
      <c r="CX112" s="4">
        <v>43282</v>
      </c>
      <c r="CY112" s="4">
        <v>43313</v>
      </c>
      <c r="CZ112" s="4">
        <v>43344</v>
      </c>
      <c r="DA112" s="4">
        <v>43374</v>
      </c>
      <c r="DB112" s="4">
        <v>43405</v>
      </c>
      <c r="DC112" s="4">
        <v>43435</v>
      </c>
      <c r="DD112" s="1">
        <v>2018</v>
      </c>
      <c r="DE112" s="4">
        <v>43466</v>
      </c>
      <c r="DF112" s="4">
        <v>43497</v>
      </c>
      <c r="DG112" s="4">
        <v>43525</v>
      </c>
      <c r="DH112" s="4">
        <v>43556</v>
      </c>
      <c r="DI112" s="4">
        <v>43586</v>
      </c>
      <c r="DJ112" s="4">
        <v>43617</v>
      </c>
      <c r="DK112" s="4">
        <v>43647</v>
      </c>
      <c r="DL112" s="4">
        <v>43678</v>
      </c>
      <c r="DM112" s="4">
        <v>43709</v>
      </c>
      <c r="DN112" s="4">
        <v>43739</v>
      </c>
      <c r="DO112" s="4">
        <v>43770</v>
      </c>
      <c r="DP112" s="4">
        <v>43800</v>
      </c>
      <c r="DQ112" s="1">
        <v>2019</v>
      </c>
      <c r="DR112" s="4">
        <v>43831</v>
      </c>
      <c r="DS112" s="4">
        <v>43862</v>
      </c>
      <c r="DT112" s="4">
        <v>43891</v>
      </c>
      <c r="DU112" s="4">
        <v>43922</v>
      </c>
      <c r="DV112" s="4">
        <v>43952</v>
      </c>
      <c r="DW112" s="4">
        <v>43983</v>
      </c>
      <c r="DX112" s="4">
        <v>44013</v>
      </c>
      <c r="DY112" s="4">
        <v>44044</v>
      </c>
      <c r="DZ112" s="4">
        <v>44075</v>
      </c>
      <c r="EA112" s="4">
        <v>44105</v>
      </c>
      <c r="EB112" s="4">
        <v>44136</v>
      </c>
      <c r="EC112" s="4">
        <v>44166</v>
      </c>
      <c r="ED112" s="1">
        <v>2020</v>
      </c>
      <c r="EE112" s="4" t="s">
        <v>2</v>
      </c>
    </row>
    <row r="113" spans="1:135" s="13" customFormat="1" ht="14.25" customHeight="1" outlineLevel="1" x14ac:dyDescent="0.2">
      <c r="A113" s="47" t="s">
        <v>196</v>
      </c>
      <c r="B113" s="48" t="s">
        <v>198</v>
      </c>
      <c r="C113" s="47">
        <v>3621000</v>
      </c>
      <c r="D113" s="47">
        <v>0</v>
      </c>
      <c r="E113" s="47">
        <v>0</v>
      </c>
      <c r="F113" s="47">
        <v>0</v>
      </c>
      <c r="G113" s="47">
        <v>0</v>
      </c>
      <c r="H113" s="47">
        <v>500000</v>
      </c>
      <c r="I113" s="47">
        <f>+$C$113*BW113</f>
        <v>0</v>
      </c>
      <c r="J113" s="47">
        <f t="shared" ref="J113:O113" si="72">+$BS$113*BX113</f>
        <v>61077.63249537025</v>
      </c>
      <c r="K113" s="47">
        <f t="shared" si="72"/>
        <v>61077.63249537025</v>
      </c>
      <c r="L113" s="47">
        <f t="shared" si="72"/>
        <v>76656.137949654978</v>
      </c>
      <c r="M113" s="47">
        <f t="shared" si="72"/>
        <v>76656.137949654978</v>
      </c>
      <c r="N113" s="47">
        <f t="shared" si="72"/>
        <v>76656.137949654978</v>
      </c>
      <c r="O113" s="47">
        <f t="shared" si="72"/>
        <v>76656.137949654978</v>
      </c>
      <c r="P113" s="47">
        <f t="shared" ref="P113" si="73">SUM(D113:O113)</f>
        <v>928779.81678936025</v>
      </c>
      <c r="Q113" s="47">
        <f t="shared" ref="Q113:AB113" si="74">+$BS$113*CE113</f>
        <v>76656.137949654978</v>
      </c>
      <c r="R113" s="47">
        <f t="shared" si="74"/>
        <v>76656.137949654978</v>
      </c>
      <c r="S113" s="47">
        <f t="shared" si="74"/>
        <v>76656.137949654978</v>
      </c>
      <c r="T113" s="47">
        <f t="shared" si="74"/>
        <v>76656.137949654978</v>
      </c>
      <c r="U113" s="47">
        <f t="shared" si="74"/>
        <v>76656.137949654978</v>
      </c>
      <c r="V113" s="47">
        <f t="shared" si="74"/>
        <v>76656.137949654978</v>
      </c>
      <c r="W113" s="47">
        <f t="shared" si="74"/>
        <v>76656.137949654978</v>
      </c>
      <c r="X113" s="47">
        <f t="shared" si="74"/>
        <v>76656.137949654978</v>
      </c>
      <c r="Y113" s="47">
        <f t="shared" si="74"/>
        <v>76656.137949654978</v>
      </c>
      <c r="Z113" s="47">
        <f t="shared" si="74"/>
        <v>76656.137949654978</v>
      </c>
      <c r="AA113" s="47">
        <f t="shared" si="74"/>
        <v>76656.137949654978</v>
      </c>
      <c r="AB113" s="47">
        <f t="shared" si="74"/>
        <v>76656.137949654978</v>
      </c>
      <c r="AC113" s="47">
        <f t="shared" ref="AC113:AC114" si="75">SUM(Q113:AB113)</f>
        <v>919873.6553958595</v>
      </c>
      <c r="AD113" s="47">
        <f t="shared" ref="AD113:AO113" si="76">+$BS$113*CR113</f>
        <v>76656.137949654978</v>
      </c>
      <c r="AE113" s="47">
        <f t="shared" si="76"/>
        <v>76656.137949654978</v>
      </c>
      <c r="AF113" s="47">
        <f t="shared" si="76"/>
        <v>76656.137949654978</v>
      </c>
      <c r="AG113" s="47">
        <f t="shared" si="76"/>
        <v>76656.137949654978</v>
      </c>
      <c r="AH113" s="47">
        <f t="shared" si="76"/>
        <v>76656.137949654978</v>
      </c>
      <c r="AI113" s="47">
        <f t="shared" si="76"/>
        <v>76656.137949654978</v>
      </c>
      <c r="AJ113" s="47">
        <f t="shared" si="76"/>
        <v>76656.137949654978</v>
      </c>
      <c r="AK113" s="47">
        <f t="shared" si="76"/>
        <v>76656.137949654978</v>
      </c>
      <c r="AL113" s="47">
        <f t="shared" si="76"/>
        <v>76656.137949654978</v>
      </c>
      <c r="AM113" s="47">
        <f t="shared" si="76"/>
        <v>76656.137949654978</v>
      </c>
      <c r="AN113" s="47">
        <f t="shared" si="76"/>
        <v>76656.137949654978</v>
      </c>
      <c r="AO113" s="47">
        <f t="shared" si="76"/>
        <v>76656.137949654978</v>
      </c>
      <c r="AP113" s="47">
        <f t="shared" ref="AP113:AP114" si="77">SUM(AD113:AO113)</f>
        <v>919873.6553958595</v>
      </c>
      <c r="AQ113" s="47">
        <f t="shared" ref="AQ113:BB113" si="78">+$BS$113*DE113</f>
        <v>76656.137949654978</v>
      </c>
      <c r="AR113" s="47">
        <f t="shared" si="78"/>
        <v>76656.137949654978</v>
      </c>
      <c r="AS113" s="47">
        <f t="shared" si="78"/>
        <v>76656.137949654978</v>
      </c>
      <c r="AT113" s="47">
        <f t="shared" si="78"/>
        <v>76656.137949654978</v>
      </c>
      <c r="AU113" s="47">
        <f t="shared" si="78"/>
        <v>76656.137949654978</v>
      </c>
      <c r="AV113" s="47">
        <f t="shared" si="78"/>
        <v>76656.137949654978</v>
      </c>
      <c r="AW113" s="47">
        <f t="shared" si="78"/>
        <v>76656.137949654978</v>
      </c>
      <c r="AX113" s="47">
        <f t="shared" si="78"/>
        <v>76656.137949654978</v>
      </c>
      <c r="AY113" s="47">
        <f t="shared" si="78"/>
        <v>76656.137949654978</v>
      </c>
      <c r="AZ113" s="47">
        <f t="shared" si="78"/>
        <v>76656.137949654978</v>
      </c>
      <c r="BA113" s="47">
        <f t="shared" si="78"/>
        <v>76656.137949654978</v>
      </c>
      <c r="BB113" s="47">
        <f t="shared" si="78"/>
        <v>76656.137949654978</v>
      </c>
      <c r="BC113" s="47">
        <f t="shared" ref="BC113:BC114" si="79">SUM(AQ113:BB113)</f>
        <v>919873.6553958595</v>
      </c>
      <c r="BD113" s="47">
        <f t="shared" ref="BD113:BO113" si="80">+$BS$113*DR113</f>
        <v>76656.137949654978</v>
      </c>
      <c r="BE113" s="47">
        <f t="shared" si="80"/>
        <v>76656.137949654978</v>
      </c>
      <c r="BF113" s="47">
        <f t="shared" si="80"/>
        <v>76656.137949654978</v>
      </c>
      <c r="BG113" s="47">
        <f t="shared" si="80"/>
        <v>76656.137949654978</v>
      </c>
      <c r="BH113" s="47">
        <f t="shared" si="80"/>
        <v>76656.137949654978</v>
      </c>
      <c r="BI113" s="47">
        <f t="shared" si="80"/>
        <v>76656.137949654978</v>
      </c>
      <c r="BJ113" s="47">
        <f t="shared" si="80"/>
        <v>76656.137949654978</v>
      </c>
      <c r="BK113" s="47">
        <f t="shared" si="80"/>
        <v>76656.137949654978</v>
      </c>
      <c r="BL113" s="47">
        <f t="shared" si="80"/>
        <v>76656.137949654978</v>
      </c>
      <c r="BM113" s="47">
        <f t="shared" si="80"/>
        <v>76656.137949654978</v>
      </c>
      <c r="BN113" s="47">
        <f t="shared" si="80"/>
        <v>76656.137949654978</v>
      </c>
      <c r="BO113" s="47">
        <f t="shared" si="80"/>
        <v>76656.137949654978</v>
      </c>
      <c r="BP113" s="47">
        <f>SUM(BD113:BO113)</f>
        <v>919873.6553958595</v>
      </c>
      <c r="BQ113" s="47">
        <f>+BP113+BC113+AP113+AC113+P113</f>
        <v>4608274.4383727983</v>
      </c>
      <c r="BR113" s="47">
        <v>4608274.4383727983</v>
      </c>
      <c r="BS113" s="47">
        <v>4108274.4383728001</v>
      </c>
      <c r="BT113" s="12">
        <f>+BQ113-BS113</f>
        <v>499999.99999999814</v>
      </c>
      <c r="BU113" s="53"/>
      <c r="BV113" s="54">
        <v>0</v>
      </c>
      <c r="BW113" s="54">
        <v>0</v>
      </c>
      <c r="BX113" s="54">
        <v>1.4866979655712046E-2</v>
      </c>
      <c r="BY113" s="54">
        <v>1.4866979655712046E-2</v>
      </c>
      <c r="BZ113" s="54">
        <v>1.8658962320934148E-2</v>
      </c>
      <c r="CA113" s="54">
        <v>1.8658962320934148E-2</v>
      </c>
      <c r="CB113" s="54">
        <v>1.8658962320934148E-2</v>
      </c>
      <c r="CC113" s="54">
        <v>1.8658962320934148E-2</v>
      </c>
      <c r="CD113" s="54"/>
      <c r="CE113" s="54">
        <v>1.8658962320934148E-2</v>
      </c>
      <c r="CF113" s="54">
        <v>1.8658962320934148E-2</v>
      </c>
      <c r="CG113" s="54">
        <v>1.8658962320934148E-2</v>
      </c>
      <c r="CH113" s="54">
        <v>1.8658962320934148E-2</v>
      </c>
      <c r="CI113" s="54">
        <v>1.8658962320934148E-2</v>
      </c>
      <c r="CJ113" s="54">
        <v>1.8658962320934148E-2</v>
      </c>
      <c r="CK113" s="54">
        <v>1.8658962320934148E-2</v>
      </c>
      <c r="CL113" s="54">
        <v>1.8658962320934148E-2</v>
      </c>
      <c r="CM113" s="54">
        <v>1.8658962320934148E-2</v>
      </c>
      <c r="CN113" s="54">
        <v>1.8658962320934148E-2</v>
      </c>
      <c r="CO113" s="54">
        <v>1.8658962320934148E-2</v>
      </c>
      <c r="CP113" s="54">
        <v>1.8658962320934148E-2</v>
      </c>
      <c r="CQ113" s="54"/>
      <c r="CR113" s="54">
        <v>1.8658962320934148E-2</v>
      </c>
      <c r="CS113" s="54">
        <v>1.8658962320934148E-2</v>
      </c>
      <c r="CT113" s="54">
        <v>1.8658962320934148E-2</v>
      </c>
      <c r="CU113" s="54">
        <v>1.8658962320934148E-2</v>
      </c>
      <c r="CV113" s="54">
        <v>1.8658962320934148E-2</v>
      </c>
      <c r="CW113" s="54">
        <v>1.8658962320934148E-2</v>
      </c>
      <c r="CX113" s="54">
        <v>1.8658962320934148E-2</v>
      </c>
      <c r="CY113" s="54">
        <v>1.8658962320934148E-2</v>
      </c>
      <c r="CZ113" s="54">
        <v>1.8658962320934148E-2</v>
      </c>
      <c r="DA113" s="54">
        <v>1.8658962320934148E-2</v>
      </c>
      <c r="DB113" s="54">
        <v>1.8658962320934148E-2</v>
      </c>
      <c r="DC113" s="54">
        <v>1.8658962320934148E-2</v>
      </c>
      <c r="DD113" s="54"/>
      <c r="DE113" s="54">
        <v>1.8658962320934148E-2</v>
      </c>
      <c r="DF113" s="54">
        <v>1.8658962320934148E-2</v>
      </c>
      <c r="DG113" s="54">
        <v>1.8658962320934148E-2</v>
      </c>
      <c r="DH113" s="54">
        <v>1.8658962320934148E-2</v>
      </c>
      <c r="DI113" s="54">
        <v>1.8658962320934148E-2</v>
      </c>
      <c r="DJ113" s="54">
        <v>1.8658962320934148E-2</v>
      </c>
      <c r="DK113" s="54">
        <v>1.8658962320934148E-2</v>
      </c>
      <c r="DL113" s="54">
        <v>1.8658962320934148E-2</v>
      </c>
      <c r="DM113" s="54">
        <v>1.8658962320934148E-2</v>
      </c>
      <c r="DN113" s="54">
        <v>1.8658962320934148E-2</v>
      </c>
      <c r="DO113" s="54">
        <v>1.8658962320934148E-2</v>
      </c>
      <c r="DP113" s="54">
        <v>1.8658962320934148E-2</v>
      </c>
      <c r="DQ113" s="54"/>
      <c r="DR113" s="54">
        <v>1.8658962320934148E-2</v>
      </c>
      <c r="DS113" s="54">
        <v>1.8658962320934148E-2</v>
      </c>
      <c r="DT113" s="54">
        <v>1.8658962320934148E-2</v>
      </c>
      <c r="DU113" s="54">
        <v>1.8658962320934148E-2</v>
      </c>
      <c r="DV113" s="54">
        <v>1.8658962320934148E-2</v>
      </c>
      <c r="DW113" s="54">
        <v>1.8658962320934148E-2</v>
      </c>
      <c r="DX113" s="54">
        <v>1.8658962320934148E-2</v>
      </c>
      <c r="DY113" s="54">
        <v>1.8658962320934148E-2</v>
      </c>
      <c r="DZ113" s="54">
        <v>1.8658962320934148E-2</v>
      </c>
      <c r="EA113" s="54">
        <v>1.8658962320934148E-2</v>
      </c>
      <c r="EB113" s="54">
        <v>1.8658962320934148E-2</v>
      </c>
      <c r="EC113" s="54">
        <v>1.8658962320934148E-2</v>
      </c>
      <c r="ED113" s="54"/>
      <c r="EE113" s="54"/>
    </row>
    <row r="114" spans="1:135" s="13" customFormat="1" ht="14.25" customHeight="1" outlineLevel="1" x14ac:dyDescent="0.2">
      <c r="A114" s="47" t="s">
        <v>199</v>
      </c>
      <c r="B114" s="48" t="s">
        <v>200</v>
      </c>
      <c r="C114" s="47">
        <v>996500</v>
      </c>
      <c r="D114" s="47">
        <v>0</v>
      </c>
      <c r="E114" s="47">
        <v>0</v>
      </c>
      <c r="F114" s="47">
        <v>0</v>
      </c>
      <c r="G114" s="47">
        <v>0</v>
      </c>
      <c r="H114" s="47">
        <f>+$C$114*BV114</f>
        <v>0</v>
      </c>
      <c r="I114" s="47">
        <f>+$C$114*BW114</f>
        <v>0</v>
      </c>
      <c r="J114" s="47">
        <f t="shared" ref="J114:O114" si="81">+$BS$114*BX114</f>
        <v>24291.214104207407</v>
      </c>
      <c r="K114" s="47">
        <f t="shared" si="81"/>
        <v>24291.214104207407</v>
      </c>
      <c r="L114" s="47">
        <f t="shared" si="81"/>
        <v>24291.214104207407</v>
      </c>
      <c r="M114" s="47">
        <f t="shared" si="81"/>
        <v>24291.214104207407</v>
      </c>
      <c r="N114" s="47">
        <f t="shared" si="81"/>
        <v>24291.214104207407</v>
      </c>
      <c r="O114" s="47">
        <f t="shared" si="81"/>
        <v>16190.50250736467</v>
      </c>
      <c r="P114" s="47">
        <f>SUM(D114:O114)</f>
        <v>137646.5730284017</v>
      </c>
      <c r="Q114" s="47">
        <f t="shared" ref="Q114:AB114" si="82">+$BS$114*CE114</f>
        <v>24291.214104207407</v>
      </c>
      <c r="R114" s="47">
        <f t="shared" si="82"/>
        <v>24291.214104207407</v>
      </c>
      <c r="S114" s="47">
        <f t="shared" si="82"/>
        <v>24291.214104207407</v>
      </c>
      <c r="T114" s="47">
        <f t="shared" si="82"/>
        <v>24291.214104207407</v>
      </c>
      <c r="U114" s="47">
        <f t="shared" si="82"/>
        <v>24291.214104207407</v>
      </c>
      <c r="V114" s="47">
        <f t="shared" si="82"/>
        <v>24291.214104207407</v>
      </c>
      <c r="W114" s="47">
        <f t="shared" si="82"/>
        <v>24291.214104207407</v>
      </c>
      <c r="X114" s="47">
        <f t="shared" si="82"/>
        <v>24291.214104207407</v>
      </c>
      <c r="Y114" s="47">
        <f t="shared" si="82"/>
        <v>24291.214104207407</v>
      </c>
      <c r="Z114" s="47">
        <f t="shared" si="82"/>
        <v>24291.214104207407</v>
      </c>
      <c r="AA114" s="47">
        <f t="shared" si="82"/>
        <v>24291.214104207407</v>
      </c>
      <c r="AB114" s="47">
        <f t="shared" si="82"/>
        <v>24291.214104207407</v>
      </c>
      <c r="AC114" s="47">
        <f t="shared" si="75"/>
        <v>291494.56925048889</v>
      </c>
      <c r="AD114" s="47">
        <f t="shared" ref="AD114:AO114" si="83">+$BS$114*CR114</f>
        <v>24291.214104207407</v>
      </c>
      <c r="AE114" s="47">
        <f t="shared" si="83"/>
        <v>24291.214104207407</v>
      </c>
      <c r="AF114" s="47">
        <f t="shared" si="83"/>
        <v>24291.214104207407</v>
      </c>
      <c r="AG114" s="47">
        <f t="shared" si="83"/>
        <v>24291.214104207407</v>
      </c>
      <c r="AH114" s="47">
        <f t="shared" si="83"/>
        <v>24291.214104207407</v>
      </c>
      <c r="AI114" s="47">
        <f t="shared" si="83"/>
        <v>24291.214104207407</v>
      </c>
      <c r="AJ114" s="47">
        <f t="shared" si="83"/>
        <v>24291.214104207407</v>
      </c>
      <c r="AK114" s="47">
        <f t="shared" si="83"/>
        <v>24291.214104207407</v>
      </c>
      <c r="AL114" s="47">
        <f t="shared" si="83"/>
        <v>24291.214104207407</v>
      </c>
      <c r="AM114" s="47">
        <f t="shared" si="83"/>
        <v>24291.214104207407</v>
      </c>
      <c r="AN114" s="47">
        <f t="shared" si="83"/>
        <v>24291.214104207407</v>
      </c>
      <c r="AO114" s="47">
        <f t="shared" si="83"/>
        <v>24291.214104207407</v>
      </c>
      <c r="AP114" s="47">
        <f t="shared" si="77"/>
        <v>291494.56925048889</v>
      </c>
      <c r="AQ114" s="47">
        <f t="shared" ref="AQ114:BB114" si="84">+$BS$114*DE114</f>
        <v>24291.214104207407</v>
      </c>
      <c r="AR114" s="47">
        <f t="shared" si="84"/>
        <v>24291.214104207407</v>
      </c>
      <c r="AS114" s="47">
        <f t="shared" si="84"/>
        <v>24291.214104207407</v>
      </c>
      <c r="AT114" s="47">
        <f t="shared" si="84"/>
        <v>24291.214104207407</v>
      </c>
      <c r="AU114" s="47">
        <f t="shared" si="84"/>
        <v>24291.214104207407</v>
      </c>
      <c r="AV114" s="47">
        <f t="shared" si="84"/>
        <v>24291.214104207407</v>
      </c>
      <c r="AW114" s="47">
        <f t="shared" si="84"/>
        <v>24291.214104207407</v>
      </c>
      <c r="AX114" s="47">
        <f t="shared" si="84"/>
        <v>24291.214104207407</v>
      </c>
      <c r="AY114" s="47">
        <f t="shared" si="84"/>
        <v>24291.214104207407</v>
      </c>
      <c r="AZ114" s="47">
        <f t="shared" si="84"/>
        <v>24291.214104207407</v>
      </c>
      <c r="BA114" s="47">
        <f t="shared" si="84"/>
        <v>24291.214104207407</v>
      </c>
      <c r="BB114" s="47">
        <f t="shared" si="84"/>
        <v>24291.214104207407</v>
      </c>
      <c r="BC114" s="47">
        <f t="shared" si="79"/>
        <v>291494.56925048889</v>
      </c>
      <c r="BD114" s="47">
        <f t="shared" ref="BD114:BO114" si="85">+$BS$114*DR114</f>
        <v>24291.214104207407</v>
      </c>
      <c r="BE114" s="47">
        <f t="shared" si="85"/>
        <v>24291.214104207407</v>
      </c>
      <c r="BF114" s="47">
        <f t="shared" si="85"/>
        <v>24291.214104207407</v>
      </c>
      <c r="BG114" s="47">
        <f t="shared" si="85"/>
        <v>24291.214104207407</v>
      </c>
      <c r="BH114" s="47">
        <f t="shared" si="85"/>
        <v>24291.214104207407</v>
      </c>
      <c r="BI114" s="47">
        <f t="shared" si="85"/>
        <v>24291.214104207407</v>
      </c>
      <c r="BJ114" s="47">
        <f t="shared" si="85"/>
        <v>24291.214104207407</v>
      </c>
      <c r="BK114" s="47">
        <f t="shared" si="85"/>
        <v>24291.214104207407</v>
      </c>
      <c r="BL114" s="47">
        <f t="shared" si="85"/>
        <v>24291.214104207407</v>
      </c>
      <c r="BM114" s="47">
        <f t="shared" si="85"/>
        <v>24291.214104207407</v>
      </c>
      <c r="BN114" s="47">
        <f t="shared" si="85"/>
        <v>24291.214104207407</v>
      </c>
      <c r="BO114" s="47">
        <f t="shared" si="85"/>
        <v>32391.925701050146</v>
      </c>
      <c r="BP114" s="47">
        <f t="shared" ref="BP114" si="86">SUM(BD114:BO114)</f>
        <v>299595.28084733163</v>
      </c>
      <c r="BQ114" s="47">
        <f>+BP114+BC114+AP114+AC114+P114</f>
        <v>1311725.5616272001</v>
      </c>
      <c r="BR114" s="47">
        <v>1311725.561627201</v>
      </c>
      <c r="BS114" s="47">
        <v>1311725.5616272001</v>
      </c>
      <c r="BT114" s="12"/>
      <c r="BU114" s="53"/>
      <c r="BV114" s="54">
        <v>0</v>
      </c>
      <c r="BW114" s="54">
        <v>0</v>
      </c>
      <c r="BX114" s="54">
        <v>1.8518518518518517E-2</v>
      </c>
      <c r="BY114" s="54">
        <v>1.8518518518518517E-2</v>
      </c>
      <c r="BZ114" s="54">
        <v>1.8518518518518517E-2</v>
      </c>
      <c r="CA114" s="54">
        <v>1.8518518518518517E-2</v>
      </c>
      <c r="CB114" s="54">
        <v>1.8518518518518517E-2</v>
      </c>
      <c r="CC114" s="54">
        <v>1.234290386723904E-2</v>
      </c>
      <c r="CD114" s="54"/>
      <c r="CE114" s="54">
        <v>1.8518518518518517E-2</v>
      </c>
      <c r="CF114" s="54">
        <v>1.8518518518518517E-2</v>
      </c>
      <c r="CG114" s="54">
        <v>1.8518518518518517E-2</v>
      </c>
      <c r="CH114" s="54">
        <v>1.8518518518518517E-2</v>
      </c>
      <c r="CI114" s="54">
        <v>1.8518518518518517E-2</v>
      </c>
      <c r="CJ114" s="54">
        <v>1.8518518518518517E-2</v>
      </c>
      <c r="CK114" s="54">
        <v>1.8518518518518517E-2</v>
      </c>
      <c r="CL114" s="54">
        <v>1.8518518518518517E-2</v>
      </c>
      <c r="CM114" s="54">
        <v>1.8518518518518517E-2</v>
      </c>
      <c r="CN114" s="54">
        <v>1.8518518518518517E-2</v>
      </c>
      <c r="CO114" s="54">
        <v>1.8518518518518517E-2</v>
      </c>
      <c r="CP114" s="54">
        <v>1.8518518518518517E-2</v>
      </c>
      <c r="CQ114" s="54"/>
      <c r="CR114" s="54">
        <v>1.8518518518518517E-2</v>
      </c>
      <c r="CS114" s="54">
        <v>1.8518518518518517E-2</v>
      </c>
      <c r="CT114" s="54">
        <v>1.8518518518518517E-2</v>
      </c>
      <c r="CU114" s="54">
        <v>1.8518518518518517E-2</v>
      </c>
      <c r="CV114" s="54">
        <v>1.8518518518518517E-2</v>
      </c>
      <c r="CW114" s="54">
        <v>1.8518518518518517E-2</v>
      </c>
      <c r="CX114" s="54">
        <v>1.8518518518518517E-2</v>
      </c>
      <c r="CY114" s="54">
        <v>1.8518518518518517E-2</v>
      </c>
      <c r="CZ114" s="54">
        <v>1.8518518518518517E-2</v>
      </c>
      <c r="DA114" s="54">
        <v>1.8518518518518517E-2</v>
      </c>
      <c r="DB114" s="54">
        <v>1.8518518518518517E-2</v>
      </c>
      <c r="DC114" s="54">
        <v>1.8518518518518517E-2</v>
      </c>
      <c r="DD114" s="54"/>
      <c r="DE114" s="54">
        <v>1.8518518518518517E-2</v>
      </c>
      <c r="DF114" s="54">
        <v>1.8518518518518517E-2</v>
      </c>
      <c r="DG114" s="54">
        <v>1.8518518518518517E-2</v>
      </c>
      <c r="DH114" s="54">
        <v>1.8518518518518517E-2</v>
      </c>
      <c r="DI114" s="54">
        <v>1.8518518518518517E-2</v>
      </c>
      <c r="DJ114" s="54">
        <v>1.8518518518518517E-2</v>
      </c>
      <c r="DK114" s="54">
        <v>1.8518518518518517E-2</v>
      </c>
      <c r="DL114" s="54">
        <v>1.8518518518518517E-2</v>
      </c>
      <c r="DM114" s="54">
        <v>1.8518518518518517E-2</v>
      </c>
      <c r="DN114" s="54">
        <v>1.8518518518518517E-2</v>
      </c>
      <c r="DO114" s="54">
        <v>1.8518518518518517E-2</v>
      </c>
      <c r="DP114" s="54">
        <v>1.8518518518518517E-2</v>
      </c>
      <c r="DQ114" s="54"/>
      <c r="DR114" s="54">
        <v>1.8518518518518517E-2</v>
      </c>
      <c r="DS114" s="54">
        <v>1.8518518518518517E-2</v>
      </c>
      <c r="DT114" s="54">
        <v>1.8518518518518517E-2</v>
      </c>
      <c r="DU114" s="54">
        <v>1.8518518518518517E-2</v>
      </c>
      <c r="DV114" s="54">
        <v>1.8518518518518517E-2</v>
      </c>
      <c r="DW114" s="54">
        <v>1.8518518518518517E-2</v>
      </c>
      <c r="DX114" s="54">
        <v>1.8518518518518517E-2</v>
      </c>
      <c r="DY114" s="54">
        <v>1.8518518518518517E-2</v>
      </c>
      <c r="DZ114" s="54">
        <v>1.8518518518518517E-2</v>
      </c>
      <c r="EA114" s="54">
        <v>1.8518518518518517E-2</v>
      </c>
      <c r="EB114" s="54">
        <v>1.8518518518518517E-2</v>
      </c>
      <c r="EC114" s="54">
        <v>2.4694133169797995E-2</v>
      </c>
      <c r="ED114" s="54"/>
      <c r="EE114" s="54"/>
    </row>
    <row r="115" spans="1:135" s="13" customFormat="1" ht="14.25" customHeight="1" outlineLevel="1" x14ac:dyDescent="0.2">
      <c r="A115" s="39" t="s">
        <v>201</v>
      </c>
      <c r="B115" s="40" t="s">
        <v>202</v>
      </c>
      <c r="C115" s="39">
        <v>0</v>
      </c>
      <c r="D115" s="39">
        <f>SUM(D116:D118)</f>
        <v>0</v>
      </c>
      <c r="E115" s="39">
        <f t="shared" ref="E115:BP115" si="87">SUM(E116:E118)</f>
        <v>0</v>
      </c>
      <c r="F115" s="39">
        <f t="shared" si="87"/>
        <v>0</v>
      </c>
      <c r="G115" s="39">
        <f t="shared" si="87"/>
        <v>0</v>
      </c>
      <c r="H115" s="39">
        <f t="shared" si="87"/>
        <v>0</v>
      </c>
      <c r="I115" s="39">
        <f t="shared" si="87"/>
        <v>0</v>
      </c>
      <c r="J115" s="39">
        <f t="shared" si="87"/>
        <v>0</v>
      </c>
      <c r="K115" s="39">
        <f t="shared" si="87"/>
        <v>0</v>
      </c>
      <c r="L115" s="39">
        <f t="shared" si="87"/>
        <v>0</v>
      </c>
      <c r="M115" s="39">
        <f t="shared" si="87"/>
        <v>0</v>
      </c>
      <c r="N115" s="39">
        <f t="shared" si="87"/>
        <v>0</v>
      </c>
      <c r="O115" s="39">
        <f t="shared" si="87"/>
        <v>0</v>
      </c>
      <c r="P115" s="39">
        <f t="shared" si="87"/>
        <v>0</v>
      </c>
      <c r="Q115" s="39">
        <f t="shared" si="87"/>
        <v>0</v>
      </c>
      <c r="R115" s="39">
        <f t="shared" si="87"/>
        <v>0</v>
      </c>
      <c r="S115" s="39">
        <f t="shared" si="87"/>
        <v>0</v>
      </c>
      <c r="T115" s="39">
        <f t="shared" si="87"/>
        <v>0</v>
      </c>
      <c r="U115" s="39">
        <f t="shared" si="87"/>
        <v>0</v>
      </c>
      <c r="V115" s="39">
        <f t="shared" si="87"/>
        <v>0</v>
      </c>
      <c r="W115" s="39">
        <f t="shared" si="87"/>
        <v>0</v>
      </c>
      <c r="X115" s="39">
        <f t="shared" si="87"/>
        <v>0</v>
      </c>
      <c r="Y115" s="39">
        <f t="shared" si="87"/>
        <v>0</v>
      </c>
      <c r="Z115" s="39">
        <f t="shared" si="87"/>
        <v>0</v>
      </c>
      <c r="AA115" s="39">
        <f t="shared" si="87"/>
        <v>0</v>
      </c>
      <c r="AB115" s="39">
        <f t="shared" si="87"/>
        <v>0</v>
      </c>
      <c r="AC115" s="39">
        <f t="shared" si="87"/>
        <v>0</v>
      </c>
      <c r="AD115" s="39">
        <f t="shared" si="87"/>
        <v>0</v>
      </c>
      <c r="AE115" s="39">
        <f t="shared" si="87"/>
        <v>0</v>
      </c>
      <c r="AF115" s="39">
        <f t="shared" si="87"/>
        <v>0</v>
      </c>
      <c r="AG115" s="39">
        <f t="shared" si="87"/>
        <v>0</v>
      </c>
      <c r="AH115" s="39">
        <f t="shared" si="87"/>
        <v>0</v>
      </c>
      <c r="AI115" s="39">
        <f t="shared" si="87"/>
        <v>0</v>
      </c>
      <c r="AJ115" s="39">
        <f t="shared" si="87"/>
        <v>0</v>
      </c>
      <c r="AK115" s="39">
        <f t="shared" si="87"/>
        <v>0</v>
      </c>
      <c r="AL115" s="39">
        <f t="shared" si="87"/>
        <v>0</v>
      </c>
      <c r="AM115" s="39">
        <f t="shared" si="87"/>
        <v>0</v>
      </c>
      <c r="AN115" s="39">
        <f t="shared" si="87"/>
        <v>0</v>
      </c>
      <c r="AO115" s="39">
        <f t="shared" si="87"/>
        <v>0</v>
      </c>
      <c r="AP115" s="39">
        <f t="shared" si="87"/>
        <v>0</v>
      </c>
      <c r="AQ115" s="39">
        <f t="shared" si="87"/>
        <v>0</v>
      </c>
      <c r="AR115" s="39">
        <f t="shared" si="87"/>
        <v>0</v>
      </c>
      <c r="AS115" s="39">
        <f t="shared" si="87"/>
        <v>0</v>
      </c>
      <c r="AT115" s="39">
        <f t="shared" si="87"/>
        <v>0</v>
      </c>
      <c r="AU115" s="39">
        <f t="shared" si="87"/>
        <v>0</v>
      </c>
      <c r="AV115" s="39">
        <f t="shared" si="87"/>
        <v>0</v>
      </c>
      <c r="AW115" s="39">
        <f t="shared" si="87"/>
        <v>0</v>
      </c>
      <c r="AX115" s="39">
        <f t="shared" si="87"/>
        <v>0</v>
      </c>
      <c r="AY115" s="39">
        <f t="shared" si="87"/>
        <v>0</v>
      </c>
      <c r="AZ115" s="39">
        <f t="shared" si="87"/>
        <v>0</v>
      </c>
      <c r="BA115" s="39">
        <f t="shared" si="87"/>
        <v>0</v>
      </c>
      <c r="BB115" s="39">
        <f t="shared" si="87"/>
        <v>0</v>
      </c>
      <c r="BC115" s="39">
        <f t="shared" si="87"/>
        <v>0</v>
      </c>
      <c r="BD115" s="39">
        <f t="shared" si="87"/>
        <v>0</v>
      </c>
      <c r="BE115" s="39">
        <f t="shared" si="87"/>
        <v>0</v>
      </c>
      <c r="BF115" s="39">
        <f t="shared" si="87"/>
        <v>0</v>
      </c>
      <c r="BG115" s="39">
        <f t="shared" si="87"/>
        <v>0</v>
      </c>
      <c r="BH115" s="39">
        <f t="shared" si="87"/>
        <v>0</v>
      </c>
      <c r="BI115" s="39">
        <f t="shared" si="87"/>
        <v>0</v>
      </c>
      <c r="BJ115" s="39">
        <f t="shared" si="87"/>
        <v>0</v>
      </c>
      <c r="BK115" s="39">
        <f t="shared" si="87"/>
        <v>0</v>
      </c>
      <c r="BL115" s="39">
        <f t="shared" si="87"/>
        <v>0</v>
      </c>
      <c r="BM115" s="39">
        <f t="shared" si="87"/>
        <v>0</v>
      </c>
      <c r="BN115" s="39">
        <f t="shared" si="87"/>
        <v>0</v>
      </c>
      <c r="BO115" s="39">
        <f t="shared" si="87"/>
        <v>0</v>
      </c>
      <c r="BP115" s="39">
        <f t="shared" si="87"/>
        <v>0</v>
      </c>
      <c r="BQ115" s="39">
        <f t="shared" ref="BQ115:BQ134" si="88">+BP115+BC115+AP115+P115+AC115</f>
        <v>0</v>
      </c>
      <c r="BR115" s="39">
        <v>0</v>
      </c>
      <c r="BS115" s="39">
        <v>0</v>
      </c>
      <c r="BT115" s="12"/>
      <c r="BU115" s="32"/>
    </row>
    <row r="116" spans="1:135" s="13" customFormat="1" ht="14.25" customHeight="1" outlineLevel="1" x14ac:dyDescent="0.2">
      <c r="A116" s="24" t="s">
        <v>203</v>
      </c>
      <c r="B116" s="23" t="s">
        <v>204</v>
      </c>
      <c r="C116" s="24">
        <v>0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>
        <f t="shared" ref="P116:P118" si="89">SUM(D116:O116)</f>
        <v>0</v>
      </c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>
        <f t="shared" ref="AC116:AC118" si="90">SUM(Q116:AB116)</f>
        <v>0</v>
      </c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>
        <f t="shared" ref="AP116:AP118" si="91">SUM(AD116:AO116)</f>
        <v>0</v>
      </c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>
        <f t="shared" ref="BC116:BC118" si="92">SUM(AQ116:BB116)</f>
        <v>0</v>
      </c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>
        <f t="shared" ref="BP116:BP118" si="93">SUM(BD116:BO116)</f>
        <v>0</v>
      </c>
      <c r="BQ116" s="24">
        <f t="shared" si="88"/>
        <v>0</v>
      </c>
      <c r="BR116" s="24">
        <v>0</v>
      </c>
      <c r="BS116" s="24">
        <v>0</v>
      </c>
      <c r="BT116" s="12"/>
    </row>
    <row r="117" spans="1:135" s="13" customFormat="1" ht="14.25" customHeight="1" outlineLevel="1" x14ac:dyDescent="0.2">
      <c r="A117" s="24" t="s">
        <v>197</v>
      </c>
      <c r="B117" s="23" t="s">
        <v>205</v>
      </c>
      <c r="C117" s="24">
        <v>0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>
        <f t="shared" si="89"/>
        <v>0</v>
      </c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>
        <f t="shared" si="90"/>
        <v>0</v>
      </c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>
        <f t="shared" si="91"/>
        <v>0</v>
      </c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>
        <f t="shared" si="92"/>
        <v>0</v>
      </c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>
        <f t="shared" si="93"/>
        <v>0</v>
      </c>
      <c r="BQ117" s="24">
        <f t="shared" si="88"/>
        <v>0</v>
      </c>
      <c r="BR117" s="24">
        <v>0</v>
      </c>
      <c r="BS117" s="24">
        <v>0</v>
      </c>
      <c r="BT117" s="12"/>
      <c r="BU117" s="53"/>
      <c r="BV117" s="53"/>
    </row>
    <row r="118" spans="1:135" s="13" customFormat="1" ht="14.25" customHeight="1" outlineLevel="1" x14ac:dyDescent="0.2">
      <c r="A118" s="24" t="s">
        <v>206</v>
      </c>
      <c r="B118" s="23" t="s">
        <v>207</v>
      </c>
      <c r="C118" s="24">
        <v>0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>
        <f t="shared" si="89"/>
        <v>0</v>
      </c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>
        <f t="shared" si="90"/>
        <v>0</v>
      </c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>
        <f t="shared" si="91"/>
        <v>0</v>
      </c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>
        <f t="shared" si="92"/>
        <v>0</v>
      </c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>
        <f t="shared" si="93"/>
        <v>0</v>
      </c>
      <c r="BQ118" s="24">
        <f t="shared" si="88"/>
        <v>0</v>
      </c>
      <c r="BR118" s="24">
        <v>0</v>
      </c>
      <c r="BS118" s="24">
        <v>0</v>
      </c>
      <c r="BT118" s="12"/>
      <c r="BU118" s="53"/>
      <c r="BV118" s="53"/>
    </row>
    <row r="119" spans="1:135" s="13" customFormat="1" ht="14.25" customHeight="1" x14ac:dyDescent="0.2">
      <c r="A119" s="43" t="s">
        <v>208</v>
      </c>
      <c r="B119" s="44" t="s">
        <v>209</v>
      </c>
      <c r="C119" s="45">
        <v>200000</v>
      </c>
      <c r="D119" s="46">
        <f>+D120</f>
        <v>0</v>
      </c>
      <c r="E119" s="46">
        <f t="shared" ref="E119:BP119" si="94">+E120</f>
        <v>0</v>
      </c>
      <c r="F119" s="46">
        <f t="shared" si="94"/>
        <v>0</v>
      </c>
      <c r="G119" s="46">
        <f t="shared" si="94"/>
        <v>0</v>
      </c>
      <c r="H119" s="46">
        <f t="shared" si="94"/>
        <v>0</v>
      </c>
      <c r="I119" s="46">
        <f t="shared" si="94"/>
        <v>0</v>
      </c>
      <c r="J119" s="46">
        <f t="shared" si="94"/>
        <v>0</v>
      </c>
      <c r="K119" s="46">
        <f t="shared" si="94"/>
        <v>0</v>
      </c>
      <c r="L119" s="46">
        <f t="shared" si="94"/>
        <v>0</v>
      </c>
      <c r="M119" s="46">
        <f t="shared" si="94"/>
        <v>0</v>
      </c>
      <c r="N119" s="46">
        <f t="shared" si="94"/>
        <v>0</v>
      </c>
      <c r="O119" s="46">
        <f t="shared" si="94"/>
        <v>0</v>
      </c>
      <c r="P119" s="45">
        <f t="shared" si="94"/>
        <v>0</v>
      </c>
      <c r="Q119" s="45">
        <f t="shared" si="94"/>
        <v>0</v>
      </c>
      <c r="R119" s="45">
        <f t="shared" si="94"/>
        <v>0</v>
      </c>
      <c r="S119" s="45">
        <f t="shared" si="94"/>
        <v>0</v>
      </c>
      <c r="T119" s="45">
        <f t="shared" si="94"/>
        <v>0</v>
      </c>
      <c r="U119" s="45">
        <f t="shared" si="94"/>
        <v>0</v>
      </c>
      <c r="V119" s="45">
        <f t="shared" si="94"/>
        <v>0</v>
      </c>
      <c r="W119" s="45">
        <f t="shared" si="94"/>
        <v>0</v>
      </c>
      <c r="X119" s="45">
        <f t="shared" si="94"/>
        <v>0</v>
      </c>
      <c r="Y119" s="45">
        <f t="shared" si="94"/>
        <v>0</v>
      </c>
      <c r="Z119" s="45">
        <f t="shared" si="94"/>
        <v>0</v>
      </c>
      <c r="AA119" s="45">
        <f t="shared" si="94"/>
        <v>0</v>
      </c>
      <c r="AB119" s="45">
        <f t="shared" si="94"/>
        <v>0</v>
      </c>
      <c r="AC119" s="45">
        <f t="shared" si="94"/>
        <v>0</v>
      </c>
      <c r="AD119" s="45">
        <f t="shared" si="94"/>
        <v>0</v>
      </c>
      <c r="AE119" s="45">
        <f t="shared" si="94"/>
        <v>0</v>
      </c>
      <c r="AF119" s="45">
        <f t="shared" si="94"/>
        <v>0</v>
      </c>
      <c r="AG119" s="45">
        <f t="shared" si="94"/>
        <v>0</v>
      </c>
      <c r="AH119" s="45">
        <f t="shared" si="94"/>
        <v>0</v>
      </c>
      <c r="AI119" s="45">
        <f t="shared" si="94"/>
        <v>0</v>
      </c>
      <c r="AJ119" s="45">
        <f t="shared" si="94"/>
        <v>20000</v>
      </c>
      <c r="AK119" s="45">
        <f t="shared" si="94"/>
        <v>40000</v>
      </c>
      <c r="AL119" s="45">
        <f t="shared" si="94"/>
        <v>40000</v>
      </c>
      <c r="AM119" s="45">
        <f t="shared" si="94"/>
        <v>0</v>
      </c>
      <c r="AN119" s="45">
        <f t="shared" si="94"/>
        <v>0</v>
      </c>
      <c r="AO119" s="45">
        <f t="shared" si="94"/>
        <v>0</v>
      </c>
      <c r="AP119" s="45">
        <f t="shared" si="94"/>
        <v>100000</v>
      </c>
      <c r="AQ119" s="45">
        <f t="shared" si="94"/>
        <v>0</v>
      </c>
      <c r="AR119" s="45">
        <f t="shared" si="94"/>
        <v>0</v>
      </c>
      <c r="AS119" s="45">
        <f t="shared" si="94"/>
        <v>0</v>
      </c>
      <c r="AT119" s="45">
        <f t="shared" si="94"/>
        <v>0</v>
      </c>
      <c r="AU119" s="45">
        <f t="shared" si="94"/>
        <v>0</v>
      </c>
      <c r="AV119" s="45">
        <f t="shared" si="94"/>
        <v>0</v>
      </c>
      <c r="AW119" s="45">
        <f t="shared" si="94"/>
        <v>0</v>
      </c>
      <c r="AX119" s="45">
        <f t="shared" si="94"/>
        <v>0</v>
      </c>
      <c r="AY119" s="45">
        <f t="shared" si="94"/>
        <v>0</v>
      </c>
      <c r="AZ119" s="45">
        <f t="shared" si="94"/>
        <v>0</v>
      </c>
      <c r="BA119" s="45">
        <f t="shared" si="94"/>
        <v>0</v>
      </c>
      <c r="BB119" s="45">
        <f t="shared" si="94"/>
        <v>0</v>
      </c>
      <c r="BC119" s="45">
        <f t="shared" si="94"/>
        <v>0</v>
      </c>
      <c r="BD119" s="45">
        <f t="shared" si="94"/>
        <v>0</v>
      </c>
      <c r="BE119" s="45">
        <f t="shared" si="94"/>
        <v>0</v>
      </c>
      <c r="BF119" s="45">
        <f t="shared" si="94"/>
        <v>0</v>
      </c>
      <c r="BG119" s="45">
        <f t="shared" si="94"/>
        <v>20000</v>
      </c>
      <c r="BH119" s="45">
        <f t="shared" si="94"/>
        <v>40000</v>
      </c>
      <c r="BI119" s="45">
        <f t="shared" si="94"/>
        <v>40000</v>
      </c>
      <c r="BJ119" s="45">
        <f t="shared" si="94"/>
        <v>0</v>
      </c>
      <c r="BK119" s="45">
        <f t="shared" si="94"/>
        <v>0</v>
      </c>
      <c r="BL119" s="45">
        <f t="shared" si="94"/>
        <v>0</v>
      </c>
      <c r="BM119" s="45">
        <f t="shared" si="94"/>
        <v>0</v>
      </c>
      <c r="BN119" s="45">
        <f t="shared" si="94"/>
        <v>0</v>
      </c>
      <c r="BO119" s="45">
        <f t="shared" si="94"/>
        <v>0</v>
      </c>
      <c r="BP119" s="45">
        <f t="shared" si="94"/>
        <v>100000</v>
      </c>
      <c r="BQ119" s="45">
        <f t="shared" si="88"/>
        <v>200000</v>
      </c>
      <c r="BR119" s="45">
        <v>200000</v>
      </c>
      <c r="BS119" s="12"/>
      <c r="BT119" s="12"/>
    </row>
    <row r="120" spans="1:135" s="13" customFormat="1" ht="14.25" customHeight="1" outlineLevel="1" x14ac:dyDescent="0.2">
      <c r="A120" s="18" t="s">
        <v>210</v>
      </c>
      <c r="B120" s="19" t="s">
        <v>211</v>
      </c>
      <c r="C120" s="18">
        <v>200000</v>
      </c>
      <c r="D120" s="18">
        <f>+D121+D123</f>
        <v>0</v>
      </c>
      <c r="E120" s="18">
        <f t="shared" ref="E120:BP120" si="95">+E121+E123</f>
        <v>0</v>
      </c>
      <c r="F120" s="18">
        <f t="shared" si="95"/>
        <v>0</v>
      </c>
      <c r="G120" s="18">
        <f t="shared" si="95"/>
        <v>0</v>
      </c>
      <c r="H120" s="18">
        <f t="shared" si="95"/>
        <v>0</v>
      </c>
      <c r="I120" s="18">
        <f t="shared" si="95"/>
        <v>0</v>
      </c>
      <c r="J120" s="18">
        <f t="shared" si="95"/>
        <v>0</v>
      </c>
      <c r="K120" s="18">
        <f t="shared" si="95"/>
        <v>0</v>
      </c>
      <c r="L120" s="18">
        <f t="shared" si="95"/>
        <v>0</v>
      </c>
      <c r="M120" s="18">
        <f t="shared" si="95"/>
        <v>0</v>
      </c>
      <c r="N120" s="18">
        <f t="shared" si="95"/>
        <v>0</v>
      </c>
      <c r="O120" s="18">
        <f t="shared" si="95"/>
        <v>0</v>
      </c>
      <c r="P120" s="18">
        <f t="shared" si="95"/>
        <v>0</v>
      </c>
      <c r="Q120" s="18">
        <f t="shared" si="95"/>
        <v>0</v>
      </c>
      <c r="R120" s="18">
        <f t="shared" si="95"/>
        <v>0</v>
      </c>
      <c r="S120" s="18">
        <f t="shared" si="95"/>
        <v>0</v>
      </c>
      <c r="T120" s="18">
        <f t="shared" si="95"/>
        <v>0</v>
      </c>
      <c r="U120" s="18">
        <f t="shared" si="95"/>
        <v>0</v>
      </c>
      <c r="V120" s="18">
        <f t="shared" si="95"/>
        <v>0</v>
      </c>
      <c r="W120" s="18">
        <f t="shared" si="95"/>
        <v>0</v>
      </c>
      <c r="X120" s="18">
        <f t="shared" si="95"/>
        <v>0</v>
      </c>
      <c r="Y120" s="18">
        <f t="shared" si="95"/>
        <v>0</v>
      </c>
      <c r="Z120" s="18">
        <f t="shared" si="95"/>
        <v>0</v>
      </c>
      <c r="AA120" s="18">
        <f t="shared" si="95"/>
        <v>0</v>
      </c>
      <c r="AB120" s="18">
        <f t="shared" si="95"/>
        <v>0</v>
      </c>
      <c r="AC120" s="18">
        <f t="shared" si="95"/>
        <v>0</v>
      </c>
      <c r="AD120" s="18">
        <f t="shared" si="95"/>
        <v>0</v>
      </c>
      <c r="AE120" s="18">
        <f t="shared" si="95"/>
        <v>0</v>
      </c>
      <c r="AF120" s="18">
        <f t="shared" si="95"/>
        <v>0</v>
      </c>
      <c r="AG120" s="18">
        <f t="shared" si="95"/>
        <v>0</v>
      </c>
      <c r="AH120" s="18">
        <f t="shared" si="95"/>
        <v>0</v>
      </c>
      <c r="AI120" s="18">
        <f t="shared" si="95"/>
        <v>0</v>
      </c>
      <c r="AJ120" s="18">
        <f t="shared" si="95"/>
        <v>20000</v>
      </c>
      <c r="AK120" s="18">
        <f t="shared" si="95"/>
        <v>40000</v>
      </c>
      <c r="AL120" s="18">
        <f t="shared" si="95"/>
        <v>40000</v>
      </c>
      <c r="AM120" s="18">
        <f t="shared" si="95"/>
        <v>0</v>
      </c>
      <c r="AN120" s="18">
        <f t="shared" si="95"/>
        <v>0</v>
      </c>
      <c r="AO120" s="18">
        <f t="shared" si="95"/>
        <v>0</v>
      </c>
      <c r="AP120" s="18">
        <f t="shared" si="95"/>
        <v>100000</v>
      </c>
      <c r="AQ120" s="18">
        <f t="shared" si="95"/>
        <v>0</v>
      </c>
      <c r="AR120" s="18">
        <f t="shared" si="95"/>
        <v>0</v>
      </c>
      <c r="AS120" s="18">
        <f t="shared" si="95"/>
        <v>0</v>
      </c>
      <c r="AT120" s="18">
        <f t="shared" si="95"/>
        <v>0</v>
      </c>
      <c r="AU120" s="18">
        <f t="shared" si="95"/>
        <v>0</v>
      </c>
      <c r="AV120" s="18">
        <f t="shared" si="95"/>
        <v>0</v>
      </c>
      <c r="AW120" s="18">
        <f t="shared" si="95"/>
        <v>0</v>
      </c>
      <c r="AX120" s="18">
        <f t="shared" si="95"/>
        <v>0</v>
      </c>
      <c r="AY120" s="18">
        <f t="shared" si="95"/>
        <v>0</v>
      </c>
      <c r="AZ120" s="18">
        <f t="shared" si="95"/>
        <v>0</v>
      </c>
      <c r="BA120" s="18">
        <f t="shared" si="95"/>
        <v>0</v>
      </c>
      <c r="BB120" s="18">
        <f t="shared" si="95"/>
        <v>0</v>
      </c>
      <c r="BC120" s="18">
        <f t="shared" si="95"/>
        <v>0</v>
      </c>
      <c r="BD120" s="18">
        <f t="shared" si="95"/>
        <v>0</v>
      </c>
      <c r="BE120" s="18">
        <f t="shared" si="95"/>
        <v>0</v>
      </c>
      <c r="BF120" s="18">
        <f t="shared" si="95"/>
        <v>0</v>
      </c>
      <c r="BG120" s="18">
        <f t="shared" si="95"/>
        <v>20000</v>
      </c>
      <c r="BH120" s="18">
        <f t="shared" si="95"/>
        <v>40000</v>
      </c>
      <c r="BI120" s="18">
        <f t="shared" si="95"/>
        <v>40000</v>
      </c>
      <c r="BJ120" s="18">
        <f t="shared" si="95"/>
        <v>0</v>
      </c>
      <c r="BK120" s="18">
        <f t="shared" si="95"/>
        <v>0</v>
      </c>
      <c r="BL120" s="18">
        <f t="shared" si="95"/>
        <v>0</v>
      </c>
      <c r="BM120" s="18">
        <f t="shared" si="95"/>
        <v>0</v>
      </c>
      <c r="BN120" s="18">
        <f t="shared" si="95"/>
        <v>0</v>
      </c>
      <c r="BO120" s="18">
        <f t="shared" si="95"/>
        <v>0</v>
      </c>
      <c r="BP120" s="18">
        <f t="shared" si="95"/>
        <v>100000</v>
      </c>
      <c r="BQ120" s="18">
        <f t="shared" si="88"/>
        <v>200000</v>
      </c>
      <c r="BR120" s="18">
        <v>200000</v>
      </c>
      <c r="BS120" s="12"/>
      <c r="BT120" s="12"/>
    </row>
    <row r="121" spans="1:135" s="13" customFormat="1" ht="14.25" customHeight="1" outlineLevel="1" x14ac:dyDescent="0.2">
      <c r="A121" s="39" t="s">
        <v>212</v>
      </c>
      <c r="B121" s="40" t="s">
        <v>213</v>
      </c>
      <c r="C121" s="39">
        <v>100000</v>
      </c>
      <c r="D121" s="39">
        <f>+D122</f>
        <v>0</v>
      </c>
      <c r="E121" s="39">
        <f t="shared" ref="E121:BP121" si="96">+E122</f>
        <v>0</v>
      </c>
      <c r="F121" s="39">
        <f t="shared" si="96"/>
        <v>0</v>
      </c>
      <c r="G121" s="39">
        <f t="shared" si="96"/>
        <v>0</v>
      </c>
      <c r="H121" s="39">
        <f t="shared" si="96"/>
        <v>0</v>
      </c>
      <c r="I121" s="39">
        <f t="shared" si="96"/>
        <v>0</v>
      </c>
      <c r="J121" s="39">
        <f t="shared" si="96"/>
        <v>0</v>
      </c>
      <c r="K121" s="39">
        <f t="shared" si="96"/>
        <v>0</v>
      </c>
      <c r="L121" s="39">
        <f t="shared" si="96"/>
        <v>0</v>
      </c>
      <c r="M121" s="39">
        <f t="shared" si="96"/>
        <v>0</v>
      </c>
      <c r="N121" s="39">
        <f t="shared" si="96"/>
        <v>0</v>
      </c>
      <c r="O121" s="39">
        <f t="shared" si="96"/>
        <v>0</v>
      </c>
      <c r="P121" s="39">
        <f t="shared" si="96"/>
        <v>0</v>
      </c>
      <c r="Q121" s="39">
        <f t="shared" si="96"/>
        <v>0</v>
      </c>
      <c r="R121" s="39">
        <f t="shared" si="96"/>
        <v>0</v>
      </c>
      <c r="S121" s="39">
        <f t="shared" si="96"/>
        <v>0</v>
      </c>
      <c r="T121" s="39">
        <f t="shared" si="96"/>
        <v>0</v>
      </c>
      <c r="U121" s="39">
        <f t="shared" si="96"/>
        <v>0</v>
      </c>
      <c r="V121" s="39">
        <f t="shared" si="96"/>
        <v>0</v>
      </c>
      <c r="W121" s="39">
        <f t="shared" si="96"/>
        <v>0</v>
      </c>
      <c r="X121" s="39">
        <f t="shared" si="96"/>
        <v>0</v>
      </c>
      <c r="Y121" s="39">
        <f t="shared" si="96"/>
        <v>0</v>
      </c>
      <c r="Z121" s="39">
        <f t="shared" si="96"/>
        <v>0</v>
      </c>
      <c r="AA121" s="39">
        <f t="shared" si="96"/>
        <v>0</v>
      </c>
      <c r="AB121" s="39">
        <f t="shared" si="96"/>
        <v>0</v>
      </c>
      <c r="AC121" s="39">
        <f t="shared" si="96"/>
        <v>0</v>
      </c>
      <c r="AD121" s="39">
        <f t="shared" si="96"/>
        <v>0</v>
      </c>
      <c r="AE121" s="39">
        <f t="shared" si="96"/>
        <v>0</v>
      </c>
      <c r="AF121" s="39">
        <f t="shared" si="96"/>
        <v>0</v>
      </c>
      <c r="AG121" s="39">
        <f t="shared" si="96"/>
        <v>0</v>
      </c>
      <c r="AH121" s="39">
        <f t="shared" si="96"/>
        <v>0</v>
      </c>
      <c r="AI121" s="39">
        <f t="shared" si="96"/>
        <v>0</v>
      </c>
      <c r="AJ121" s="39">
        <f t="shared" si="96"/>
        <v>20000</v>
      </c>
      <c r="AK121" s="39">
        <f t="shared" si="96"/>
        <v>40000</v>
      </c>
      <c r="AL121" s="39">
        <f t="shared" si="96"/>
        <v>40000</v>
      </c>
      <c r="AM121" s="39">
        <f t="shared" si="96"/>
        <v>0</v>
      </c>
      <c r="AN121" s="39">
        <f t="shared" si="96"/>
        <v>0</v>
      </c>
      <c r="AO121" s="39">
        <f t="shared" si="96"/>
        <v>0</v>
      </c>
      <c r="AP121" s="39">
        <f t="shared" si="96"/>
        <v>100000</v>
      </c>
      <c r="AQ121" s="39">
        <f t="shared" si="96"/>
        <v>0</v>
      </c>
      <c r="AR121" s="39">
        <f t="shared" si="96"/>
        <v>0</v>
      </c>
      <c r="AS121" s="39">
        <f t="shared" si="96"/>
        <v>0</v>
      </c>
      <c r="AT121" s="39">
        <f t="shared" si="96"/>
        <v>0</v>
      </c>
      <c r="AU121" s="39">
        <f t="shared" si="96"/>
        <v>0</v>
      </c>
      <c r="AV121" s="39">
        <f t="shared" si="96"/>
        <v>0</v>
      </c>
      <c r="AW121" s="39">
        <f t="shared" si="96"/>
        <v>0</v>
      </c>
      <c r="AX121" s="39">
        <f t="shared" si="96"/>
        <v>0</v>
      </c>
      <c r="AY121" s="39">
        <f t="shared" si="96"/>
        <v>0</v>
      </c>
      <c r="AZ121" s="39">
        <f t="shared" si="96"/>
        <v>0</v>
      </c>
      <c r="BA121" s="39">
        <f t="shared" si="96"/>
        <v>0</v>
      </c>
      <c r="BB121" s="39">
        <f t="shared" si="96"/>
        <v>0</v>
      </c>
      <c r="BC121" s="39">
        <f t="shared" si="96"/>
        <v>0</v>
      </c>
      <c r="BD121" s="39">
        <f t="shared" si="96"/>
        <v>0</v>
      </c>
      <c r="BE121" s="39">
        <f t="shared" si="96"/>
        <v>0</v>
      </c>
      <c r="BF121" s="39">
        <f t="shared" si="96"/>
        <v>0</v>
      </c>
      <c r="BG121" s="39">
        <f t="shared" si="96"/>
        <v>0</v>
      </c>
      <c r="BH121" s="39">
        <f t="shared" si="96"/>
        <v>0</v>
      </c>
      <c r="BI121" s="39">
        <f t="shared" si="96"/>
        <v>0</v>
      </c>
      <c r="BJ121" s="39">
        <f t="shared" si="96"/>
        <v>0</v>
      </c>
      <c r="BK121" s="39">
        <f t="shared" si="96"/>
        <v>0</v>
      </c>
      <c r="BL121" s="39">
        <f t="shared" si="96"/>
        <v>0</v>
      </c>
      <c r="BM121" s="39">
        <f t="shared" si="96"/>
        <v>0</v>
      </c>
      <c r="BN121" s="39">
        <f t="shared" si="96"/>
        <v>0</v>
      </c>
      <c r="BO121" s="39">
        <f t="shared" si="96"/>
        <v>0</v>
      </c>
      <c r="BP121" s="39">
        <f t="shared" si="96"/>
        <v>0</v>
      </c>
      <c r="BQ121" s="39">
        <f t="shared" si="88"/>
        <v>100000</v>
      </c>
      <c r="BR121" s="39">
        <v>100000</v>
      </c>
      <c r="BS121" s="12"/>
      <c r="BT121" s="12"/>
    </row>
    <row r="122" spans="1:135" s="13" customFormat="1" ht="14.25" customHeight="1" outlineLevel="1" x14ac:dyDescent="0.2">
      <c r="A122" s="24" t="s">
        <v>214</v>
      </c>
      <c r="B122" s="23" t="s">
        <v>14</v>
      </c>
      <c r="C122" s="24">
        <v>100000</v>
      </c>
      <c r="D122" s="22">
        <f>+$BR122*Sheet1!D122</f>
        <v>0</v>
      </c>
      <c r="E122" s="22">
        <f>+$BR122*Sheet1!E122</f>
        <v>0</v>
      </c>
      <c r="F122" s="22">
        <f>+$BR122*Sheet1!F122</f>
        <v>0</v>
      </c>
      <c r="G122" s="22">
        <f>+$BR122*Sheet1!G122</f>
        <v>0</v>
      </c>
      <c r="H122" s="22">
        <f>+$BR122*Sheet1!H122</f>
        <v>0</v>
      </c>
      <c r="I122" s="22">
        <f>+$BR122*Sheet1!I122</f>
        <v>0</v>
      </c>
      <c r="J122" s="22">
        <f>+$BR122*Sheet1!J122</f>
        <v>0</v>
      </c>
      <c r="K122" s="22">
        <f>+$BR122*Sheet1!K122</f>
        <v>0</v>
      </c>
      <c r="L122" s="22">
        <f>+$BR122*Sheet1!L122</f>
        <v>0</v>
      </c>
      <c r="M122" s="22">
        <f>+$BR122*Sheet1!M122</f>
        <v>0</v>
      </c>
      <c r="N122" s="22">
        <f>+$BR122*Sheet1!N122</f>
        <v>0</v>
      </c>
      <c r="O122" s="22">
        <f>+$BR122*Sheet1!O122</f>
        <v>0</v>
      </c>
      <c r="P122" s="22">
        <f>+$BR122*Sheet1!P122</f>
        <v>0</v>
      </c>
      <c r="Q122" s="22">
        <f>+$BR122*Sheet1!Q122</f>
        <v>0</v>
      </c>
      <c r="R122" s="22">
        <f>+$BR122*Sheet1!R122</f>
        <v>0</v>
      </c>
      <c r="S122" s="22">
        <f>+$BR122*Sheet1!S122</f>
        <v>0</v>
      </c>
      <c r="T122" s="22">
        <f>+$BR122*Sheet1!T122</f>
        <v>0</v>
      </c>
      <c r="U122" s="22">
        <f>+$BR122*Sheet1!U122</f>
        <v>0</v>
      </c>
      <c r="V122" s="22">
        <f>+$BR122*Sheet1!V122</f>
        <v>0</v>
      </c>
      <c r="W122" s="22">
        <f>+$BR122*Sheet1!W122</f>
        <v>0</v>
      </c>
      <c r="X122" s="22">
        <f>+$BR122*Sheet1!X122</f>
        <v>0</v>
      </c>
      <c r="Y122" s="22">
        <f>+$BR122*Sheet1!Y122</f>
        <v>0</v>
      </c>
      <c r="Z122" s="22">
        <f>+$BR122*Sheet1!Z122</f>
        <v>0</v>
      </c>
      <c r="AA122" s="22">
        <f>+$BR122*Sheet1!AA122</f>
        <v>0</v>
      </c>
      <c r="AB122" s="22">
        <f>+$BR122*Sheet1!AB122</f>
        <v>0</v>
      </c>
      <c r="AC122" s="22">
        <f>+$BR122*Sheet1!AC122</f>
        <v>0</v>
      </c>
      <c r="AD122" s="22">
        <f>+$BR122*Sheet1!AD122</f>
        <v>0</v>
      </c>
      <c r="AE122" s="22">
        <f>+$BR122*Sheet1!AE122</f>
        <v>0</v>
      </c>
      <c r="AF122" s="22">
        <f>+$BR122*Sheet1!AF122</f>
        <v>0</v>
      </c>
      <c r="AG122" s="22">
        <f>+$BR122*Sheet1!AG122</f>
        <v>0</v>
      </c>
      <c r="AH122" s="22">
        <f>+$BR122*Sheet1!AH122</f>
        <v>0</v>
      </c>
      <c r="AI122" s="22">
        <f>+$BR122*Sheet1!AI122</f>
        <v>0</v>
      </c>
      <c r="AJ122" s="22">
        <f>+$BR122*Sheet1!AJ122</f>
        <v>20000</v>
      </c>
      <c r="AK122" s="22">
        <f>+$BR122*Sheet1!AK122</f>
        <v>40000</v>
      </c>
      <c r="AL122" s="22">
        <f>+$BR122*Sheet1!AL122</f>
        <v>40000</v>
      </c>
      <c r="AM122" s="22">
        <f>+$BR122*Sheet1!AM122</f>
        <v>0</v>
      </c>
      <c r="AN122" s="22">
        <f>+$BR122*Sheet1!AN122</f>
        <v>0</v>
      </c>
      <c r="AO122" s="22">
        <f>+$BR122*Sheet1!AO122</f>
        <v>0</v>
      </c>
      <c r="AP122" s="22">
        <f>+$BR122*Sheet1!AP122</f>
        <v>100000</v>
      </c>
      <c r="AQ122" s="22">
        <f>+$BR122*Sheet1!AQ122</f>
        <v>0</v>
      </c>
      <c r="AR122" s="22">
        <f>+$BR122*Sheet1!AR122</f>
        <v>0</v>
      </c>
      <c r="AS122" s="22">
        <f>+$BR122*Sheet1!AS122</f>
        <v>0</v>
      </c>
      <c r="AT122" s="22">
        <f>+$BR122*Sheet1!AT122</f>
        <v>0</v>
      </c>
      <c r="AU122" s="22">
        <f>+$BR122*Sheet1!AU122</f>
        <v>0</v>
      </c>
      <c r="AV122" s="22">
        <f>+$BR122*Sheet1!AV122</f>
        <v>0</v>
      </c>
      <c r="AW122" s="22">
        <f>+$BR122*Sheet1!AW122</f>
        <v>0</v>
      </c>
      <c r="AX122" s="22">
        <f>+$BR122*Sheet1!AX122</f>
        <v>0</v>
      </c>
      <c r="AY122" s="22">
        <f>+$BR122*Sheet1!AY122</f>
        <v>0</v>
      </c>
      <c r="AZ122" s="22">
        <f>+$BR122*Sheet1!AZ122</f>
        <v>0</v>
      </c>
      <c r="BA122" s="22">
        <f>+$BR122*Sheet1!BA122</f>
        <v>0</v>
      </c>
      <c r="BB122" s="22">
        <f>+$BR122*Sheet1!BB122</f>
        <v>0</v>
      </c>
      <c r="BC122" s="22">
        <f>+$BR122*Sheet1!BC122</f>
        <v>0</v>
      </c>
      <c r="BD122" s="22">
        <f>+$BR122*Sheet1!BD122</f>
        <v>0</v>
      </c>
      <c r="BE122" s="22">
        <f>+$BR122*Sheet1!BE122</f>
        <v>0</v>
      </c>
      <c r="BF122" s="22">
        <f>+$BR122*Sheet1!BF122</f>
        <v>0</v>
      </c>
      <c r="BG122" s="22">
        <f>+$BR122*Sheet1!BG122</f>
        <v>0</v>
      </c>
      <c r="BH122" s="22">
        <f>+$BR122*Sheet1!BH122</f>
        <v>0</v>
      </c>
      <c r="BI122" s="22">
        <f>+$BR122*Sheet1!BI122</f>
        <v>0</v>
      </c>
      <c r="BJ122" s="22">
        <f>+$BR122*Sheet1!BJ122</f>
        <v>0</v>
      </c>
      <c r="BK122" s="22">
        <f>+$BR122*Sheet1!BK122</f>
        <v>0</v>
      </c>
      <c r="BL122" s="22">
        <f>+$BR122*Sheet1!BL122</f>
        <v>0</v>
      </c>
      <c r="BM122" s="22">
        <f>+$BR122*Sheet1!BM122</f>
        <v>0</v>
      </c>
      <c r="BN122" s="22">
        <f>+$BR122*Sheet1!BN122</f>
        <v>0</v>
      </c>
      <c r="BO122" s="22">
        <f>+$BR122*Sheet1!BO122</f>
        <v>0</v>
      </c>
      <c r="BP122" s="22">
        <f>+$BR122*Sheet1!BP122</f>
        <v>0</v>
      </c>
      <c r="BQ122" s="24">
        <f t="shared" si="88"/>
        <v>100000</v>
      </c>
      <c r="BR122" s="24">
        <v>100000</v>
      </c>
      <c r="BS122" s="12"/>
      <c r="BT122" s="12"/>
    </row>
    <row r="123" spans="1:135" s="13" customFormat="1" ht="14.25" customHeight="1" outlineLevel="1" x14ac:dyDescent="0.2">
      <c r="A123" s="39" t="s">
        <v>215</v>
      </c>
      <c r="B123" s="40" t="s">
        <v>216</v>
      </c>
      <c r="C123" s="39">
        <v>100000</v>
      </c>
      <c r="D123" s="39">
        <f>+D124</f>
        <v>0</v>
      </c>
      <c r="E123" s="39">
        <f t="shared" ref="E123:BP123" si="97">+E124</f>
        <v>0</v>
      </c>
      <c r="F123" s="39">
        <f t="shared" si="97"/>
        <v>0</v>
      </c>
      <c r="G123" s="39">
        <f t="shared" si="97"/>
        <v>0</v>
      </c>
      <c r="H123" s="39">
        <f t="shared" si="97"/>
        <v>0</v>
      </c>
      <c r="I123" s="39">
        <f t="shared" si="97"/>
        <v>0</v>
      </c>
      <c r="J123" s="39">
        <f t="shared" si="97"/>
        <v>0</v>
      </c>
      <c r="K123" s="39">
        <f t="shared" si="97"/>
        <v>0</v>
      </c>
      <c r="L123" s="39">
        <f t="shared" si="97"/>
        <v>0</v>
      </c>
      <c r="M123" s="39">
        <f t="shared" si="97"/>
        <v>0</v>
      </c>
      <c r="N123" s="39">
        <f t="shared" si="97"/>
        <v>0</v>
      </c>
      <c r="O123" s="39">
        <f t="shared" si="97"/>
        <v>0</v>
      </c>
      <c r="P123" s="39">
        <f t="shared" si="97"/>
        <v>0</v>
      </c>
      <c r="Q123" s="39">
        <f t="shared" si="97"/>
        <v>0</v>
      </c>
      <c r="R123" s="39">
        <f t="shared" si="97"/>
        <v>0</v>
      </c>
      <c r="S123" s="39">
        <f t="shared" si="97"/>
        <v>0</v>
      </c>
      <c r="T123" s="39">
        <f t="shared" si="97"/>
        <v>0</v>
      </c>
      <c r="U123" s="39">
        <f t="shared" si="97"/>
        <v>0</v>
      </c>
      <c r="V123" s="39">
        <f t="shared" si="97"/>
        <v>0</v>
      </c>
      <c r="W123" s="39">
        <f t="shared" si="97"/>
        <v>0</v>
      </c>
      <c r="X123" s="39">
        <f t="shared" si="97"/>
        <v>0</v>
      </c>
      <c r="Y123" s="39">
        <f t="shared" si="97"/>
        <v>0</v>
      </c>
      <c r="Z123" s="39">
        <f t="shared" si="97"/>
        <v>0</v>
      </c>
      <c r="AA123" s="39">
        <f t="shared" si="97"/>
        <v>0</v>
      </c>
      <c r="AB123" s="39">
        <f t="shared" si="97"/>
        <v>0</v>
      </c>
      <c r="AC123" s="39">
        <f t="shared" si="97"/>
        <v>0</v>
      </c>
      <c r="AD123" s="39">
        <f t="shared" si="97"/>
        <v>0</v>
      </c>
      <c r="AE123" s="39">
        <f t="shared" si="97"/>
        <v>0</v>
      </c>
      <c r="AF123" s="39">
        <f t="shared" si="97"/>
        <v>0</v>
      </c>
      <c r="AG123" s="39">
        <f t="shared" si="97"/>
        <v>0</v>
      </c>
      <c r="AH123" s="39">
        <f t="shared" si="97"/>
        <v>0</v>
      </c>
      <c r="AI123" s="39">
        <f t="shared" si="97"/>
        <v>0</v>
      </c>
      <c r="AJ123" s="39">
        <f t="shared" si="97"/>
        <v>0</v>
      </c>
      <c r="AK123" s="39">
        <f t="shared" si="97"/>
        <v>0</v>
      </c>
      <c r="AL123" s="39">
        <f t="shared" si="97"/>
        <v>0</v>
      </c>
      <c r="AM123" s="39">
        <f t="shared" si="97"/>
        <v>0</v>
      </c>
      <c r="AN123" s="39">
        <f t="shared" si="97"/>
        <v>0</v>
      </c>
      <c r="AO123" s="39">
        <f t="shared" si="97"/>
        <v>0</v>
      </c>
      <c r="AP123" s="39">
        <f t="shared" si="97"/>
        <v>0</v>
      </c>
      <c r="AQ123" s="39">
        <f t="shared" si="97"/>
        <v>0</v>
      </c>
      <c r="AR123" s="39">
        <f t="shared" si="97"/>
        <v>0</v>
      </c>
      <c r="AS123" s="39">
        <f t="shared" si="97"/>
        <v>0</v>
      </c>
      <c r="AT123" s="39">
        <f t="shared" si="97"/>
        <v>0</v>
      </c>
      <c r="AU123" s="39">
        <f t="shared" si="97"/>
        <v>0</v>
      </c>
      <c r="AV123" s="39">
        <f t="shared" si="97"/>
        <v>0</v>
      </c>
      <c r="AW123" s="39">
        <f t="shared" si="97"/>
        <v>0</v>
      </c>
      <c r="AX123" s="39">
        <f t="shared" si="97"/>
        <v>0</v>
      </c>
      <c r="AY123" s="39">
        <f t="shared" si="97"/>
        <v>0</v>
      </c>
      <c r="AZ123" s="39">
        <f t="shared" si="97"/>
        <v>0</v>
      </c>
      <c r="BA123" s="39">
        <f t="shared" si="97"/>
        <v>0</v>
      </c>
      <c r="BB123" s="39">
        <f t="shared" si="97"/>
        <v>0</v>
      </c>
      <c r="BC123" s="39">
        <f t="shared" si="97"/>
        <v>0</v>
      </c>
      <c r="BD123" s="39">
        <f t="shared" si="97"/>
        <v>0</v>
      </c>
      <c r="BE123" s="39">
        <f t="shared" si="97"/>
        <v>0</v>
      </c>
      <c r="BF123" s="39">
        <f t="shared" si="97"/>
        <v>0</v>
      </c>
      <c r="BG123" s="39">
        <f t="shared" si="97"/>
        <v>20000</v>
      </c>
      <c r="BH123" s="39">
        <f t="shared" si="97"/>
        <v>40000</v>
      </c>
      <c r="BI123" s="39">
        <f t="shared" si="97"/>
        <v>40000</v>
      </c>
      <c r="BJ123" s="39">
        <f t="shared" si="97"/>
        <v>0</v>
      </c>
      <c r="BK123" s="39">
        <f t="shared" si="97"/>
        <v>0</v>
      </c>
      <c r="BL123" s="39">
        <f t="shared" si="97"/>
        <v>0</v>
      </c>
      <c r="BM123" s="39">
        <f t="shared" si="97"/>
        <v>0</v>
      </c>
      <c r="BN123" s="39">
        <f t="shared" si="97"/>
        <v>0</v>
      </c>
      <c r="BO123" s="39">
        <f t="shared" si="97"/>
        <v>0</v>
      </c>
      <c r="BP123" s="39">
        <f t="shared" si="97"/>
        <v>100000</v>
      </c>
      <c r="BQ123" s="39">
        <f t="shared" si="88"/>
        <v>100000</v>
      </c>
      <c r="BR123" s="39">
        <v>100000</v>
      </c>
      <c r="BS123" s="12"/>
      <c r="BT123" s="12"/>
    </row>
    <row r="124" spans="1:135" s="13" customFormat="1" ht="14.25" customHeight="1" outlineLevel="1" x14ac:dyDescent="0.2">
      <c r="A124" s="24" t="s">
        <v>217</v>
      </c>
      <c r="B124" s="23" t="s">
        <v>14</v>
      </c>
      <c r="C124" s="24">
        <v>100000</v>
      </c>
      <c r="D124" s="22">
        <f>+$BR124*Sheet1!D124</f>
        <v>0</v>
      </c>
      <c r="E124" s="22">
        <f>+$BR124*Sheet1!E124</f>
        <v>0</v>
      </c>
      <c r="F124" s="22">
        <f>+$BR124*Sheet1!F124</f>
        <v>0</v>
      </c>
      <c r="G124" s="22">
        <f>+$BR124*Sheet1!G124</f>
        <v>0</v>
      </c>
      <c r="H124" s="22">
        <f>+$BR124*Sheet1!H124</f>
        <v>0</v>
      </c>
      <c r="I124" s="22">
        <f>+$BR124*Sheet1!I124</f>
        <v>0</v>
      </c>
      <c r="J124" s="22">
        <f>+$BR124*Sheet1!J124</f>
        <v>0</v>
      </c>
      <c r="K124" s="22">
        <f>+$BR124*Sheet1!K124</f>
        <v>0</v>
      </c>
      <c r="L124" s="22">
        <f>+$BR124*Sheet1!L124</f>
        <v>0</v>
      </c>
      <c r="M124" s="22">
        <f>+$BR124*Sheet1!M124</f>
        <v>0</v>
      </c>
      <c r="N124" s="22">
        <f>+$BR124*Sheet1!N124</f>
        <v>0</v>
      </c>
      <c r="O124" s="22">
        <f>+$BR124*Sheet1!O124</f>
        <v>0</v>
      </c>
      <c r="P124" s="22">
        <f>+$BR124*Sheet1!P124</f>
        <v>0</v>
      </c>
      <c r="Q124" s="22">
        <f>+$BR124*Sheet1!Q124</f>
        <v>0</v>
      </c>
      <c r="R124" s="22">
        <f>+$BR124*Sheet1!R124</f>
        <v>0</v>
      </c>
      <c r="S124" s="22">
        <f>+$BR124*Sheet1!S124</f>
        <v>0</v>
      </c>
      <c r="T124" s="22">
        <f>+$BR124*Sheet1!T124</f>
        <v>0</v>
      </c>
      <c r="U124" s="22">
        <f>+$BR124*Sheet1!U124</f>
        <v>0</v>
      </c>
      <c r="V124" s="22">
        <f>+$BR124*Sheet1!V124</f>
        <v>0</v>
      </c>
      <c r="W124" s="22">
        <f>+$BR124*Sheet1!W124</f>
        <v>0</v>
      </c>
      <c r="X124" s="22">
        <f>+$BR124*Sheet1!X124</f>
        <v>0</v>
      </c>
      <c r="Y124" s="22">
        <f>+$BR124*Sheet1!Y124</f>
        <v>0</v>
      </c>
      <c r="Z124" s="22">
        <f>+$BR124*Sheet1!Z124</f>
        <v>0</v>
      </c>
      <c r="AA124" s="22">
        <f>+$BR124*Sheet1!AA124</f>
        <v>0</v>
      </c>
      <c r="AB124" s="22">
        <f>+$BR124*Sheet1!AB124</f>
        <v>0</v>
      </c>
      <c r="AC124" s="22">
        <f>+$BR124*Sheet1!AC124</f>
        <v>0</v>
      </c>
      <c r="AD124" s="22">
        <f>+$BR124*Sheet1!AD124</f>
        <v>0</v>
      </c>
      <c r="AE124" s="22">
        <f>+$BR124*Sheet1!AE124</f>
        <v>0</v>
      </c>
      <c r="AF124" s="22">
        <f>+$BR124*Sheet1!AF124</f>
        <v>0</v>
      </c>
      <c r="AG124" s="22">
        <f>+$BR124*Sheet1!AG124</f>
        <v>0</v>
      </c>
      <c r="AH124" s="22">
        <f>+$BR124*Sheet1!AH124</f>
        <v>0</v>
      </c>
      <c r="AI124" s="22">
        <f>+$BR124*Sheet1!AI124</f>
        <v>0</v>
      </c>
      <c r="AJ124" s="22">
        <f>+$BR124*Sheet1!AJ124</f>
        <v>0</v>
      </c>
      <c r="AK124" s="22">
        <f>+$BR124*Sheet1!AK124</f>
        <v>0</v>
      </c>
      <c r="AL124" s="22">
        <f>+$BR124*Sheet1!AL124</f>
        <v>0</v>
      </c>
      <c r="AM124" s="22">
        <f>+$BR124*Sheet1!AM124</f>
        <v>0</v>
      </c>
      <c r="AN124" s="22">
        <f>+$BR124*Sheet1!AN124</f>
        <v>0</v>
      </c>
      <c r="AO124" s="22">
        <f>+$BR124*Sheet1!AO124</f>
        <v>0</v>
      </c>
      <c r="AP124" s="22">
        <f>+$BR124*Sheet1!AP124</f>
        <v>0</v>
      </c>
      <c r="AQ124" s="22">
        <f>+$BR124*Sheet1!AQ124</f>
        <v>0</v>
      </c>
      <c r="AR124" s="22">
        <f>+$BR124*Sheet1!AR124</f>
        <v>0</v>
      </c>
      <c r="AS124" s="22">
        <f>+$BR124*Sheet1!AS124</f>
        <v>0</v>
      </c>
      <c r="AT124" s="22">
        <f>+$BR124*Sheet1!AT124</f>
        <v>0</v>
      </c>
      <c r="AU124" s="22">
        <f>+$BR124*Sheet1!AU124</f>
        <v>0</v>
      </c>
      <c r="AV124" s="22">
        <f>+$BR124*Sheet1!AV124</f>
        <v>0</v>
      </c>
      <c r="AW124" s="22">
        <f>+$BR124*Sheet1!AW124</f>
        <v>0</v>
      </c>
      <c r="AX124" s="22">
        <f>+$BR124*Sheet1!AX124</f>
        <v>0</v>
      </c>
      <c r="AY124" s="22">
        <f>+$BR124*Sheet1!AY124</f>
        <v>0</v>
      </c>
      <c r="AZ124" s="22">
        <f>+$BR124*Sheet1!AZ124</f>
        <v>0</v>
      </c>
      <c r="BA124" s="22">
        <f>+$BR124*Sheet1!BA124</f>
        <v>0</v>
      </c>
      <c r="BB124" s="22">
        <f>+$BR124*Sheet1!BB124</f>
        <v>0</v>
      </c>
      <c r="BC124" s="22">
        <f>+$BR124*Sheet1!BC124</f>
        <v>0</v>
      </c>
      <c r="BD124" s="22">
        <f>+$BR124*Sheet1!BD124</f>
        <v>0</v>
      </c>
      <c r="BE124" s="22">
        <f>+$BR124*Sheet1!BE124</f>
        <v>0</v>
      </c>
      <c r="BF124" s="22">
        <f>+$BR124*Sheet1!BF124</f>
        <v>0</v>
      </c>
      <c r="BG124" s="22">
        <f>+$BR124*Sheet1!BG124</f>
        <v>20000</v>
      </c>
      <c r="BH124" s="22">
        <f>+$BR124*Sheet1!BH124</f>
        <v>40000</v>
      </c>
      <c r="BI124" s="22">
        <f>+$BR124*Sheet1!BI124</f>
        <v>40000</v>
      </c>
      <c r="BJ124" s="22">
        <f>+$BR124*Sheet1!BJ124</f>
        <v>0</v>
      </c>
      <c r="BK124" s="22">
        <f>+$BR124*Sheet1!BK124</f>
        <v>0</v>
      </c>
      <c r="BL124" s="22">
        <f>+$BR124*Sheet1!BL124</f>
        <v>0</v>
      </c>
      <c r="BM124" s="22">
        <f>+$BR124*Sheet1!BM124</f>
        <v>0</v>
      </c>
      <c r="BN124" s="22">
        <f>+$BR124*Sheet1!BN124</f>
        <v>0</v>
      </c>
      <c r="BO124" s="22">
        <f>+$BR124*Sheet1!BO124</f>
        <v>0</v>
      </c>
      <c r="BP124" s="22">
        <f>+$BR124*Sheet1!BP124</f>
        <v>100000</v>
      </c>
      <c r="BQ124" s="24">
        <f t="shared" si="88"/>
        <v>100000</v>
      </c>
      <c r="BR124" s="24">
        <v>100000</v>
      </c>
      <c r="BS124" s="12"/>
      <c r="BT124" s="12"/>
    </row>
    <row r="125" spans="1:135" s="13" customFormat="1" ht="14.25" customHeight="1" x14ac:dyDescent="0.2">
      <c r="A125" s="43" t="s">
        <v>218</v>
      </c>
      <c r="B125" s="44" t="s">
        <v>219</v>
      </c>
      <c r="C125" s="45">
        <v>250000</v>
      </c>
      <c r="D125" s="46">
        <f>+D126</f>
        <v>0</v>
      </c>
      <c r="E125" s="46">
        <f t="shared" ref="E125:BP127" si="98">+E126</f>
        <v>0</v>
      </c>
      <c r="F125" s="46">
        <f t="shared" si="98"/>
        <v>0</v>
      </c>
      <c r="G125" s="46">
        <f t="shared" si="98"/>
        <v>0</v>
      </c>
      <c r="H125" s="46">
        <f t="shared" si="98"/>
        <v>0</v>
      </c>
      <c r="I125" s="46">
        <f t="shared" si="98"/>
        <v>0</v>
      </c>
      <c r="J125" s="46">
        <f t="shared" si="98"/>
        <v>0</v>
      </c>
      <c r="K125" s="46">
        <f t="shared" si="98"/>
        <v>0</v>
      </c>
      <c r="L125" s="46">
        <f t="shared" si="98"/>
        <v>0</v>
      </c>
      <c r="M125" s="46">
        <f t="shared" si="98"/>
        <v>0</v>
      </c>
      <c r="N125" s="46">
        <f t="shared" si="98"/>
        <v>0</v>
      </c>
      <c r="O125" s="46">
        <f t="shared" si="98"/>
        <v>0</v>
      </c>
      <c r="P125" s="45">
        <f t="shared" si="98"/>
        <v>0</v>
      </c>
      <c r="Q125" s="45">
        <f t="shared" si="98"/>
        <v>0</v>
      </c>
      <c r="R125" s="45">
        <f t="shared" si="98"/>
        <v>5319.1489361702124</v>
      </c>
      <c r="S125" s="45">
        <f t="shared" si="98"/>
        <v>5319.1489361702124</v>
      </c>
      <c r="T125" s="45">
        <f t="shared" si="98"/>
        <v>5319.1489361702124</v>
      </c>
      <c r="U125" s="45">
        <f t="shared" si="98"/>
        <v>5319.1489361702124</v>
      </c>
      <c r="V125" s="45">
        <f t="shared" si="98"/>
        <v>5319.1489361702124</v>
      </c>
      <c r="W125" s="45">
        <f t="shared" si="98"/>
        <v>5319.1489361702124</v>
      </c>
      <c r="X125" s="45">
        <f t="shared" si="98"/>
        <v>5319.1489361702124</v>
      </c>
      <c r="Y125" s="45">
        <f t="shared" si="98"/>
        <v>5319.1489361702124</v>
      </c>
      <c r="Z125" s="45">
        <f t="shared" si="98"/>
        <v>5319.1489361702124</v>
      </c>
      <c r="AA125" s="45">
        <f t="shared" si="98"/>
        <v>5319.1489361702124</v>
      </c>
      <c r="AB125" s="45">
        <f t="shared" si="98"/>
        <v>5319.1489361702124</v>
      </c>
      <c r="AC125" s="45">
        <f t="shared" si="98"/>
        <v>58510.638297872334</v>
      </c>
      <c r="AD125" s="45">
        <f t="shared" si="98"/>
        <v>5319.1489361702124</v>
      </c>
      <c r="AE125" s="45">
        <f t="shared" si="98"/>
        <v>5319.1489361702124</v>
      </c>
      <c r="AF125" s="45">
        <f t="shared" si="98"/>
        <v>5319.1489361702124</v>
      </c>
      <c r="AG125" s="45">
        <f t="shared" si="98"/>
        <v>5319.1489361702124</v>
      </c>
      <c r="AH125" s="45">
        <f t="shared" si="98"/>
        <v>5319.1489361702124</v>
      </c>
      <c r="AI125" s="45">
        <f t="shared" si="98"/>
        <v>5319.1489361702124</v>
      </c>
      <c r="AJ125" s="45">
        <f t="shared" si="98"/>
        <v>5319.1489361702124</v>
      </c>
      <c r="AK125" s="45">
        <f t="shared" si="98"/>
        <v>5319.1489361702124</v>
      </c>
      <c r="AL125" s="45">
        <f t="shared" si="98"/>
        <v>5319.1489361702124</v>
      </c>
      <c r="AM125" s="45">
        <f t="shared" si="98"/>
        <v>5319.1489361702124</v>
      </c>
      <c r="AN125" s="45">
        <f t="shared" si="98"/>
        <v>5319.1489361702124</v>
      </c>
      <c r="AO125" s="45">
        <f t="shared" si="98"/>
        <v>5319.1489361702124</v>
      </c>
      <c r="AP125" s="45">
        <f t="shared" si="98"/>
        <v>63829.787234042538</v>
      </c>
      <c r="AQ125" s="45">
        <f t="shared" si="98"/>
        <v>5319.1489361702124</v>
      </c>
      <c r="AR125" s="45">
        <f t="shared" si="98"/>
        <v>5319.1489361702124</v>
      </c>
      <c r="AS125" s="45">
        <f t="shared" si="98"/>
        <v>5319.1489361702124</v>
      </c>
      <c r="AT125" s="45">
        <f t="shared" si="98"/>
        <v>5319.1489361702124</v>
      </c>
      <c r="AU125" s="45">
        <f t="shared" si="98"/>
        <v>5319.1489361702124</v>
      </c>
      <c r="AV125" s="45">
        <f t="shared" si="98"/>
        <v>5319.1489361702124</v>
      </c>
      <c r="AW125" s="45">
        <f t="shared" si="98"/>
        <v>5319.1489361702124</v>
      </c>
      <c r="AX125" s="45">
        <f t="shared" si="98"/>
        <v>5319.1489361702124</v>
      </c>
      <c r="AY125" s="45">
        <f t="shared" si="98"/>
        <v>5319.1489361702124</v>
      </c>
      <c r="AZ125" s="45">
        <f t="shared" si="98"/>
        <v>5319.1489361702124</v>
      </c>
      <c r="BA125" s="45">
        <f t="shared" si="98"/>
        <v>5319.1489361702124</v>
      </c>
      <c r="BB125" s="45">
        <f t="shared" si="98"/>
        <v>5319.1489361702124</v>
      </c>
      <c r="BC125" s="45">
        <f t="shared" si="98"/>
        <v>63829.787234042538</v>
      </c>
      <c r="BD125" s="45">
        <f t="shared" si="98"/>
        <v>5319.1489361702124</v>
      </c>
      <c r="BE125" s="45">
        <f t="shared" si="98"/>
        <v>5319.1489361702124</v>
      </c>
      <c r="BF125" s="45">
        <f t="shared" si="98"/>
        <v>5319.1489361702124</v>
      </c>
      <c r="BG125" s="45">
        <f t="shared" si="98"/>
        <v>5319.1489361702124</v>
      </c>
      <c r="BH125" s="45">
        <f t="shared" si="98"/>
        <v>5319.1489361702124</v>
      </c>
      <c r="BI125" s="45">
        <f t="shared" si="98"/>
        <v>5319.1489361702124</v>
      </c>
      <c r="BJ125" s="45">
        <f t="shared" si="98"/>
        <v>5319.1489361702124</v>
      </c>
      <c r="BK125" s="45">
        <f t="shared" si="98"/>
        <v>5319.1489361702124</v>
      </c>
      <c r="BL125" s="45">
        <f t="shared" si="98"/>
        <v>5319.1489361702124</v>
      </c>
      <c r="BM125" s="45">
        <f t="shared" si="98"/>
        <v>5319.1489361702124</v>
      </c>
      <c r="BN125" s="45">
        <f t="shared" si="98"/>
        <v>5319.1489361702124</v>
      </c>
      <c r="BO125" s="45">
        <f t="shared" si="98"/>
        <v>5319.1489361702124</v>
      </c>
      <c r="BP125" s="45">
        <f t="shared" si="98"/>
        <v>63829.787234042538</v>
      </c>
      <c r="BQ125" s="45">
        <f t="shared" si="88"/>
        <v>249999.99999999994</v>
      </c>
      <c r="BR125" s="45">
        <v>249999.99999999997</v>
      </c>
      <c r="BS125" s="12"/>
      <c r="BT125" s="12"/>
    </row>
    <row r="126" spans="1:135" s="13" customFormat="1" ht="14.25" customHeight="1" outlineLevel="1" x14ac:dyDescent="0.2">
      <c r="A126" s="18" t="s">
        <v>220</v>
      </c>
      <c r="B126" s="19" t="s">
        <v>221</v>
      </c>
      <c r="C126" s="18">
        <v>250000</v>
      </c>
      <c r="D126" s="18">
        <f>+D127</f>
        <v>0</v>
      </c>
      <c r="E126" s="18">
        <f t="shared" si="98"/>
        <v>0</v>
      </c>
      <c r="F126" s="18">
        <f t="shared" si="98"/>
        <v>0</v>
      </c>
      <c r="G126" s="18">
        <f t="shared" si="98"/>
        <v>0</v>
      </c>
      <c r="H126" s="18">
        <f t="shared" si="98"/>
        <v>0</v>
      </c>
      <c r="I126" s="18">
        <f t="shared" si="98"/>
        <v>0</v>
      </c>
      <c r="J126" s="18">
        <f t="shared" si="98"/>
        <v>0</v>
      </c>
      <c r="K126" s="18">
        <f t="shared" si="98"/>
        <v>0</v>
      </c>
      <c r="L126" s="18">
        <f t="shared" si="98"/>
        <v>0</v>
      </c>
      <c r="M126" s="18">
        <f t="shared" si="98"/>
        <v>0</v>
      </c>
      <c r="N126" s="18">
        <f t="shared" si="98"/>
        <v>0</v>
      </c>
      <c r="O126" s="18">
        <f t="shared" si="98"/>
        <v>0</v>
      </c>
      <c r="P126" s="18">
        <f t="shared" si="98"/>
        <v>0</v>
      </c>
      <c r="Q126" s="18">
        <f t="shared" si="98"/>
        <v>0</v>
      </c>
      <c r="R126" s="18">
        <f t="shared" si="98"/>
        <v>5319.1489361702124</v>
      </c>
      <c r="S126" s="18">
        <f t="shared" si="98"/>
        <v>5319.1489361702124</v>
      </c>
      <c r="T126" s="18">
        <f t="shared" si="98"/>
        <v>5319.1489361702124</v>
      </c>
      <c r="U126" s="18">
        <f t="shared" si="98"/>
        <v>5319.1489361702124</v>
      </c>
      <c r="V126" s="18">
        <f t="shared" si="98"/>
        <v>5319.1489361702124</v>
      </c>
      <c r="W126" s="18">
        <f t="shared" si="98"/>
        <v>5319.1489361702124</v>
      </c>
      <c r="X126" s="18">
        <f t="shared" si="98"/>
        <v>5319.1489361702124</v>
      </c>
      <c r="Y126" s="18">
        <f t="shared" si="98"/>
        <v>5319.1489361702124</v>
      </c>
      <c r="Z126" s="18">
        <f t="shared" si="98"/>
        <v>5319.1489361702124</v>
      </c>
      <c r="AA126" s="18">
        <f t="shared" si="98"/>
        <v>5319.1489361702124</v>
      </c>
      <c r="AB126" s="18">
        <f t="shared" si="98"/>
        <v>5319.1489361702124</v>
      </c>
      <c r="AC126" s="18">
        <f t="shared" si="98"/>
        <v>58510.638297872334</v>
      </c>
      <c r="AD126" s="18">
        <f t="shared" si="98"/>
        <v>5319.1489361702124</v>
      </c>
      <c r="AE126" s="18">
        <f t="shared" si="98"/>
        <v>5319.1489361702124</v>
      </c>
      <c r="AF126" s="18">
        <f t="shared" si="98"/>
        <v>5319.1489361702124</v>
      </c>
      <c r="AG126" s="18">
        <f t="shared" si="98"/>
        <v>5319.1489361702124</v>
      </c>
      <c r="AH126" s="18">
        <f t="shared" si="98"/>
        <v>5319.1489361702124</v>
      </c>
      <c r="AI126" s="18">
        <f t="shared" si="98"/>
        <v>5319.1489361702124</v>
      </c>
      <c r="AJ126" s="18">
        <f t="shared" si="98"/>
        <v>5319.1489361702124</v>
      </c>
      <c r="AK126" s="18">
        <f t="shared" si="98"/>
        <v>5319.1489361702124</v>
      </c>
      <c r="AL126" s="18">
        <f t="shared" si="98"/>
        <v>5319.1489361702124</v>
      </c>
      <c r="AM126" s="18">
        <f t="shared" si="98"/>
        <v>5319.1489361702124</v>
      </c>
      <c r="AN126" s="18">
        <f t="shared" si="98"/>
        <v>5319.1489361702124</v>
      </c>
      <c r="AO126" s="18">
        <f t="shared" si="98"/>
        <v>5319.1489361702124</v>
      </c>
      <c r="AP126" s="18">
        <f t="shared" si="98"/>
        <v>63829.787234042538</v>
      </c>
      <c r="AQ126" s="18">
        <f t="shared" si="98"/>
        <v>5319.1489361702124</v>
      </c>
      <c r="AR126" s="18">
        <f t="shared" si="98"/>
        <v>5319.1489361702124</v>
      </c>
      <c r="AS126" s="18">
        <f t="shared" si="98"/>
        <v>5319.1489361702124</v>
      </c>
      <c r="AT126" s="18">
        <f t="shared" si="98"/>
        <v>5319.1489361702124</v>
      </c>
      <c r="AU126" s="18">
        <f t="shared" si="98"/>
        <v>5319.1489361702124</v>
      </c>
      <c r="AV126" s="18">
        <f t="shared" si="98"/>
        <v>5319.1489361702124</v>
      </c>
      <c r="AW126" s="18">
        <f t="shared" si="98"/>
        <v>5319.1489361702124</v>
      </c>
      <c r="AX126" s="18">
        <f t="shared" si="98"/>
        <v>5319.1489361702124</v>
      </c>
      <c r="AY126" s="18">
        <f t="shared" si="98"/>
        <v>5319.1489361702124</v>
      </c>
      <c r="AZ126" s="18">
        <f t="shared" si="98"/>
        <v>5319.1489361702124</v>
      </c>
      <c r="BA126" s="18">
        <f t="shared" si="98"/>
        <v>5319.1489361702124</v>
      </c>
      <c r="BB126" s="18">
        <f t="shared" si="98"/>
        <v>5319.1489361702124</v>
      </c>
      <c r="BC126" s="18">
        <f t="shared" si="98"/>
        <v>63829.787234042538</v>
      </c>
      <c r="BD126" s="18">
        <f t="shared" si="98"/>
        <v>5319.1489361702124</v>
      </c>
      <c r="BE126" s="18">
        <f t="shared" si="98"/>
        <v>5319.1489361702124</v>
      </c>
      <c r="BF126" s="18">
        <f t="shared" si="98"/>
        <v>5319.1489361702124</v>
      </c>
      <c r="BG126" s="18">
        <f t="shared" si="98"/>
        <v>5319.1489361702124</v>
      </c>
      <c r="BH126" s="18">
        <f t="shared" si="98"/>
        <v>5319.1489361702124</v>
      </c>
      <c r="BI126" s="18">
        <f t="shared" si="98"/>
        <v>5319.1489361702124</v>
      </c>
      <c r="BJ126" s="18">
        <f t="shared" si="98"/>
        <v>5319.1489361702124</v>
      </c>
      <c r="BK126" s="18">
        <f t="shared" si="98"/>
        <v>5319.1489361702124</v>
      </c>
      <c r="BL126" s="18">
        <f t="shared" si="98"/>
        <v>5319.1489361702124</v>
      </c>
      <c r="BM126" s="18">
        <f t="shared" si="98"/>
        <v>5319.1489361702124</v>
      </c>
      <c r="BN126" s="18">
        <f t="shared" si="98"/>
        <v>5319.1489361702124</v>
      </c>
      <c r="BO126" s="18">
        <f t="shared" si="98"/>
        <v>5319.1489361702124</v>
      </c>
      <c r="BP126" s="18">
        <f t="shared" si="98"/>
        <v>63829.787234042538</v>
      </c>
      <c r="BQ126" s="18">
        <f t="shared" si="88"/>
        <v>249999.99999999994</v>
      </c>
      <c r="BR126" s="18">
        <v>249999.99999999997</v>
      </c>
      <c r="BS126" s="12"/>
      <c r="BT126" s="12"/>
    </row>
    <row r="127" spans="1:135" s="13" customFormat="1" ht="14.25" customHeight="1" outlineLevel="1" x14ac:dyDescent="0.2">
      <c r="A127" s="39" t="s">
        <v>222</v>
      </c>
      <c r="B127" s="40" t="s">
        <v>223</v>
      </c>
      <c r="C127" s="39">
        <v>250000</v>
      </c>
      <c r="D127" s="39">
        <f>+D128</f>
        <v>0</v>
      </c>
      <c r="E127" s="39">
        <f t="shared" si="98"/>
        <v>0</v>
      </c>
      <c r="F127" s="39">
        <f t="shared" si="98"/>
        <v>0</v>
      </c>
      <c r="G127" s="39">
        <f t="shared" si="98"/>
        <v>0</v>
      </c>
      <c r="H127" s="39">
        <f t="shared" si="98"/>
        <v>0</v>
      </c>
      <c r="I127" s="39">
        <f t="shared" si="98"/>
        <v>0</v>
      </c>
      <c r="J127" s="39">
        <f t="shared" si="98"/>
        <v>0</v>
      </c>
      <c r="K127" s="39">
        <f t="shared" si="98"/>
        <v>0</v>
      </c>
      <c r="L127" s="39">
        <f t="shared" si="98"/>
        <v>0</v>
      </c>
      <c r="M127" s="39">
        <f t="shared" si="98"/>
        <v>0</v>
      </c>
      <c r="N127" s="39">
        <f t="shared" si="98"/>
        <v>0</v>
      </c>
      <c r="O127" s="39">
        <f t="shared" si="98"/>
        <v>0</v>
      </c>
      <c r="P127" s="39">
        <f t="shared" si="98"/>
        <v>0</v>
      </c>
      <c r="Q127" s="39">
        <f t="shared" si="98"/>
        <v>0</v>
      </c>
      <c r="R127" s="39">
        <f t="shared" si="98"/>
        <v>5319.1489361702124</v>
      </c>
      <c r="S127" s="39">
        <f t="shared" si="98"/>
        <v>5319.1489361702124</v>
      </c>
      <c r="T127" s="39">
        <f t="shared" si="98"/>
        <v>5319.1489361702124</v>
      </c>
      <c r="U127" s="39">
        <f t="shared" si="98"/>
        <v>5319.1489361702124</v>
      </c>
      <c r="V127" s="39">
        <f t="shared" si="98"/>
        <v>5319.1489361702124</v>
      </c>
      <c r="W127" s="39">
        <f t="shared" si="98"/>
        <v>5319.1489361702124</v>
      </c>
      <c r="X127" s="39">
        <f t="shared" si="98"/>
        <v>5319.1489361702124</v>
      </c>
      <c r="Y127" s="39">
        <f t="shared" si="98"/>
        <v>5319.1489361702124</v>
      </c>
      <c r="Z127" s="39">
        <f t="shared" si="98"/>
        <v>5319.1489361702124</v>
      </c>
      <c r="AA127" s="39">
        <f t="shared" si="98"/>
        <v>5319.1489361702124</v>
      </c>
      <c r="AB127" s="39">
        <f t="shared" si="98"/>
        <v>5319.1489361702124</v>
      </c>
      <c r="AC127" s="39">
        <f t="shared" si="98"/>
        <v>58510.638297872334</v>
      </c>
      <c r="AD127" s="39">
        <f t="shared" si="98"/>
        <v>5319.1489361702124</v>
      </c>
      <c r="AE127" s="39">
        <f t="shared" si="98"/>
        <v>5319.1489361702124</v>
      </c>
      <c r="AF127" s="39">
        <f t="shared" si="98"/>
        <v>5319.1489361702124</v>
      </c>
      <c r="AG127" s="39">
        <f t="shared" si="98"/>
        <v>5319.1489361702124</v>
      </c>
      <c r="AH127" s="39">
        <f t="shared" si="98"/>
        <v>5319.1489361702124</v>
      </c>
      <c r="AI127" s="39">
        <f t="shared" si="98"/>
        <v>5319.1489361702124</v>
      </c>
      <c r="AJ127" s="39">
        <f t="shared" si="98"/>
        <v>5319.1489361702124</v>
      </c>
      <c r="AK127" s="39">
        <f t="shared" si="98"/>
        <v>5319.1489361702124</v>
      </c>
      <c r="AL127" s="39">
        <f t="shared" si="98"/>
        <v>5319.1489361702124</v>
      </c>
      <c r="AM127" s="39">
        <f t="shared" si="98"/>
        <v>5319.1489361702124</v>
      </c>
      <c r="AN127" s="39">
        <f t="shared" si="98"/>
        <v>5319.1489361702124</v>
      </c>
      <c r="AO127" s="39">
        <f t="shared" si="98"/>
        <v>5319.1489361702124</v>
      </c>
      <c r="AP127" s="39">
        <f t="shared" si="98"/>
        <v>63829.787234042538</v>
      </c>
      <c r="AQ127" s="39">
        <f t="shared" si="98"/>
        <v>5319.1489361702124</v>
      </c>
      <c r="AR127" s="39">
        <f t="shared" si="98"/>
        <v>5319.1489361702124</v>
      </c>
      <c r="AS127" s="39">
        <f t="shared" si="98"/>
        <v>5319.1489361702124</v>
      </c>
      <c r="AT127" s="39">
        <f t="shared" si="98"/>
        <v>5319.1489361702124</v>
      </c>
      <c r="AU127" s="39">
        <f t="shared" si="98"/>
        <v>5319.1489361702124</v>
      </c>
      <c r="AV127" s="39">
        <f t="shared" si="98"/>
        <v>5319.1489361702124</v>
      </c>
      <c r="AW127" s="39">
        <f t="shared" si="98"/>
        <v>5319.1489361702124</v>
      </c>
      <c r="AX127" s="39">
        <f t="shared" si="98"/>
        <v>5319.1489361702124</v>
      </c>
      <c r="AY127" s="39">
        <f t="shared" si="98"/>
        <v>5319.1489361702124</v>
      </c>
      <c r="AZ127" s="39">
        <f t="shared" si="98"/>
        <v>5319.1489361702124</v>
      </c>
      <c r="BA127" s="39">
        <f t="shared" si="98"/>
        <v>5319.1489361702124</v>
      </c>
      <c r="BB127" s="39">
        <f t="shared" si="98"/>
        <v>5319.1489361702124</v>
      </c>
      <c r="BC127" s="39">
        <f t="shared" si="98"/>
        <v>63829.787234042538</v>
      </c>
      <c r="BD127" s="39">
        <f t="shared" si="98"/>
        <v>5319.1489361702124</v>
      </c>
      <c r="BE127" s="39">
        <f t="shared" si="98"/>
        <v>5319.1489361702124</v>
      </c>
      <c r="BF127" s="39">
        <f t="shared" si="98"/>
        <v>5319.1489361702124</v>
      </c>
      <c r="BG127" s="39">
        <f t="shared" si="98"/>
        <v>5319.1489361702124</v>
      </c>
      <c r="BH127" s="39">
        <f t="shared" si="98"/>
        <v>5319.1489361702124</v>
      </c>
      <c r="BI127" s="39">
        <f t="shared" si="98"/>
        <v>5319.1489361702124</v>
      </c>
      <c r="BJ127" s="39">
        <f t="shared" si="98"/>
        <v>5319.1489361702124</v>
      </c>
      <c r="BK127" s="39">
        <f t="shared" si="98"/>
        <v>5319.1489361702124</v>
      </c>
      <c r="BL127" s="39">
        <f t="shared" si="98"/>
        <v>5319.1489361702124</v>
      </c>
      <c r="BM127" s="39">
        <f t="shared" si="98"/>
        <v>5319.1489361702124</v>
      </c>
      <c r="BN127" s="39">
        <f t="shared" si="98"/>
        <v>5319.1489361702124</v>
      </c>
      <c r="BO127" s="39">
        <f t="shared" si="98"/>
        <v>5319.1489361702124</v>
      </c>
      <c r="BP127" s="39">
        <f t="shared" si="98"/>
        <v>63829.787234042538</v>
      </c>
      <c r="BQ127" s="39">
        <f t="shared" si="88"/>
        <v>249999.99999999994</v>
      </c>
      <c r="BR127" s="39">
        <v>249999.99999999997</v>
      </c>
      <c r="BS127" s="12"/>
      <c r="BT127" s="12"/>
    </row>
    <row r="128" spans="1:135" s="13" customFormat="1" ht="14.25" customHeight="1" outlineLevel="1" x14ac:dyDescent="0.2">
      <c r="A128" s="24" t="s">
        <v>224</v>
      </c>
      <c r="B128" s="23" t="s">
        <v>14</v>
      </c>
      <c r="C128" s="24">
        <v>250000</v>
      </c>
      <c r="D128" s="22">
        <f>+$BR128*Sheet1!D128</f>
        <v>0</v>
      </c>
      <c r="E128" s="22">
        <f>+$BR128*Sheet1!E128</f>
        <v>0</v>
      </c>
      <c r="F128" s="22">
        <f>+$BR128*Sheet1!F128</f>
        <v>0</v>
      </c>
      <c r="G128" s="22">
        <f>+$BR128*Sheet1!G128</f>
        <v>0</v>
      </c>
      <c r="H128" s="22">
        <f>+$BR128*Sheet1!H128</f>
        <v>0</v>
      </c>
      <c r="I128" s="22">
        <f>+$BR128*Sheet1!I128</f>
        <v>0</v>
      </c>
      <c r="J128" s="22">
        <f>+$BR128*Sheet1!J128</f>
        <v>0</v>
      </c>
      <c r="K128" s="22">
        <f>+$BR128*Sheet1!K128</f>
        <v>0</v>
      </c>
      <c r="L128" s="22">
        <f>+$BR128*Sheet1!L128</f>
        <v>0</v>
      </c>
      <c r="M128" s="22">
        <f>+$BR128*Sheet1!M128</f>
        <v>0</v>
      </c>
      <c r="N128" s="22">
        <f>+$BR128*Sheet1!N128</f>
        <v>0</v>
      </c>
      <c r="O128" s="22">
        <f>+$BR128*Sheet1!O128</f>
        <v>0</v>
      </c>
      <c r="P128" s="22">
        <f>+$BR128*Sheet1!P128</f>
        <v>0</v>
      </c>
      <c r="Q128" s="22">
        <f>+$BR128*Sheet1!Q128</f>
        <v>0</v>
      </c>
      <c r="R128" s="22">
        <f>+$BR128*Sheet1!R128</f>
        <v>5319.1489361702124</v>
      </c>
      <c r="S128" s="22">
        <f>+$BR128*Sheet1!S128</f>
        <v>5319.1489361702124</v>
      </c>
      <c r="T128" s="22">
        <f>+$BR128*Sheet1!T128</f>
        <v>5319.1489361702124</v>
      </c>
      <c r="U128" s="22">
        <f>+$BR128*Sheet1!U128</f>
        <v>5319.1489361702124</v>
      </c>
      <c r="V128" s="22">
        <f>+$BR128*Sheet1!V128</f>
        <v>5319.1489361702124</v>
      </c>
      <c r="W128" s="22">
        <f>+$BR128*Sheet1!W128</f>
        <v>5319.1489361702124</v>
      </c>
      <c r="X128" s="22">
        <f>+$BR128*Sheet1!X128</f>
        <v>5319.1489361702124</v>
      </c>
      <c r="Y128" s="22">
        <f>+$BR128*Sheet1!Y128</f>
        <v>5319.1489361702124</v>
      </c>
      <c r="Z128" s="22">
        <f>+$BR128*Sheet1!Z128</f>
        <v>5319.1489361702124</v>
      </c>
      <c r="AA128" s="22">
        <f>+$BR128*Sheet1!AA128</f>
        <v>5319.1489361702124</v>
      </c>
      <c r="AB128" s="22">
        <f>+$BR128*Sheet1!AB128</f>
        <v>5319.1489361702124</v>
      </c>
      <c r="AC128" s="22">
        <f>+$BR128*Sheet1!AC128</f>
        <v>58510.638297872334</v>
      </c>
      <c r="AD128" s="22">
        <f>+$BR128*Sheet1!AD128</f>
        <v>5319.1489361702124</v>
      </c>
      <c r="AE128" s="22">
        <f>+$BR128*Sheet1!AE128</f>
        <v>5319.1489361702124</v>
      </c>
      <c r="AF128" s="22">
        <f>+$BR128*Sheet1!AF128</f>
        <v>5319.1489361702124</v>
      </c>
      <c r="AG128" s="22">
        <f>+$BR128*Sheet1!AG128</f>
        <v>5319.1489361702124</v>
      </c>
      <c r="AH128" s="22">
        <f>+$BR128*Sheet1!AH128</f>
        <v>5319.1489361702124</v>
      </c>
      <c r="AI128" s="22">
        <f>+$BR128*Sheet1!AI128</f>
        <v>5319.1489361702124</v>
      </c>
      <c r="AJ128" s="22">
        <f>+$BR128*Sheet1!AJ128</f>
        <v>5319.1489361702124</v>
      </c>
      <c r="AK128" s="22">
        <f>+$BR128*Sheet1!AK128</f>
        <v>5319.1489361702124</v>
      </c>
      <c r="AL128" s="22">
        <f>+$BR128*Sheet1!AL128</f>
        <v>5319.1489361702124</v>
      </c>
      <c r="AM128" s="22">
        <f>+$BR128*Sheet1!AM128</f>
        <v>5319.1489361702124</v>
      </c>
      <c r="AN128" s="22">
        <f>+$BR128*Sheet1!AN128</f>
        <v>5319.1489361702124</v>
      </c>
      <c r="AO128" s="22">
        <f>+$BR128*Sheet1!AO128</f>
        <v>5319.1489361702124</v>
      </c>
      <c r="AP128" s="22">
        <f>+$BR128*Sheet1!AP128</f>
        <v>63829.787234042538</v>
      </c>
      <c r="AQ128" s="22">
        <f>+$BR128*Sheet1!AQ128</f>
        <v>5319.1489361702124</v>
      </c>
      <c r="AR128" s="22">
        <f>+$BR128*Sheet1!AR128</f>
        <v>5319.1489361702124</v>
      </c>
      <c r="AS128" s="22">
        <f>+$BR128*Sheet1!AS128</f>
        <v>5319.1489361702124</v>
      </c>
      <c r="AT128" s="22">
        <f>+$BR128*Sheet1!AT128</f>
        <v>5319.1489361702124</v>
      </c>
      <c r="AU128" s="22">
        <f>+$BR128*Sheet1!AU128</f>
        <v>5319.1489361702124</v>
      </c>
      <c r="AV128" s="22">
        <f>+$BR128*Sheet1!AV128</f>
        <v>5319.1489361702124</v>
      </c>
      <c r="AW128" s="22">
        <f>+$BR128*Sheet1!AW128</f>
        <v>5319.1489361702124</v>
      </c>
      <c r="AX128" s="22">
        <f>+$BR128*Sheet1!AX128</f>
        <v>5319.1489361702124</v>
      </c>
      <c r="AY128" s="22">
        <f>+$BR128*Sheet1!AY128</f>
        <v>5319.1489361702124</v>
      </c>
      <c r="AZ128" s="22">
        <f>+$BR128*Sheet1!AZ128</f>
        <v>5319.1489361702124</v>
      </c>
      <c r="BA128" s="22">
        <f>+$BR128*Sheet1!BA128</f>
        <v>5319.1489361702124</v>
      </c>
      <c r="BB128" s="22">
        <f>+$BR128*Sheet1!BB128</f>
        <v>5319.1489361702124</v>
      </c>
      <c r="BC128" s="22">
        <f>+$BR128*Sheet1!BC128</f>
        <v>63829.787234042538</v>
      </c>
      <c r="BD128" s="22">
        <f>+$BR128*Sheet1!BD128</f>
        <v>5319.1489361702124</v>
      </c>
      <c r="BE128" s="22">
        <f>+$BR128*Sheet1!BE128</f>
        <v>5319.1489361702124</v>
      </c>
      <c r="BF128" s="22">
        <f>+$BR128*Sheet1!BF128</f>
        <v>5319.1489361702124</v>
      </c>
      <c r="BG128" s="22">
        <f>+$BR128*Sheet1!BG128</f>
        <v>5319.1489361702124</v>
      </c>
      <c r="BH128" s="22">
        <f>+$BR128*Sheet1!BH128</f>
        <v>5319.1489361702124</v>
      </c>
      <c r="BI128" s="22">
        <f>+$BR128*Sheet1!BI128</f>
        <v>5319.1489361702124</v>
      </c>
      <c r="BJ128" s="22">
        <f>+$BR128*Sheet1!BJ128</f>
        <v>5319.1489361702124</v>
      </c>
      <c r="BK128" s="22">
        <f>+$BR128*Sheet1!BK128</f>
        <v>5319.1489361702124</v>
      </c>
      <c r="BL128" s="22">
        <f>+$BR128*Sheet1!BL128</f>
        <v>5319.1489361702124</v>
      </c>
      <c r="BM128" s="22">
        <f>+$BR128*Sheet1!BM128</f>
        <v>5319.1489361702124</v>
      </c>
      <c r="BN128" s="22">
        <f>+$BR128*Sheet1!BN128</f>
        <v>5319.1489361702124</v>
      </c>
      <c r="BO128" s="22">
        <f>+$BR128*Sheet1!BO128</f>
        <v>5319.1489361702124</v>
      </c>
      <c r="BP128" s="22">
        <f>+$BR128*Sheet1!BP128</f>
        <v>63829.787234042538</v>
      </c>
      <c r="BQ128" s="24">
        <f t="shared" si="88"/>
        <v>249999.99999999994</v>
      </c>
      <c r="BR128" s="24">
        <v>249999.99999999997</v>
      </c>
      <c r="BS128" s="12"/>
      <c r="BT128" s="12"/>
    </row>
    <row r="129" spans="1:72" s="13" customFormat="1" ht="14.25" customHeight="1" x14ac:dyDescent="0.2">
      <c r="A129" s="43" t="s">
        <v>225</v>
      </c>
      <c r="B129" s="44" t="s">
        <v>226</v>
      </c>
      <c r="C129" s="45">
        <v>200000</v>
      </c>
      <c r="D129" s="46">
        <f>+D130</f>
        <v>0</v>
      </c>
      <c r="E129" s="46">
        <f t="shared" ref="E129:BP129" si="99">+E130</f>
        <v>0</v>
      </c>
      <c r="F129" s="46">
        <f t="shared" si="99"/>
        <v>0</v>
      </c>
      <c r="G129" s="46">
        <f t="shared" si="99"/>
        <v>0</v>
      </c>
      <c r="H129" s="46">
        <f t="shared" si="99"/>
        <v>0</v>
      </c>
      <c r="I129" s="46">
        <f t="shared" si="99"/>
        <v>8333.3333333333339</v>
      </c>
      <c r="J129" s="46">
        <f t="shared" si="99"/>
        <v>8333.3333333333339</v>
      </c>
      <c r="K129" s="46">
        <f t="shared" si="99"/>
        <v>8333.3333333333339</v>
      </c>
      <c r="L129" s="46">
        <f t="shared" si="99"/>
        <v>0</v>
      </c>
      <c r="M129" s="46">
        <f t="shared" si="99"/>
        <v>20000</v>
      </c>
      <c r="N129" s="46">
        <f t="shared" si="99"/>
        <v>3636.3636363636369</v>
      </c>
      <c r="O129" s="46">
        <f t="shared" si="99"/>
        <v>3636.3636363636369</v>
      </c>
      <c r="P129" s="45">
        <f t="shared" si="99"/>
        <v>52272.727272727279</v>
      </c>
      <c r="Q129" s="45">
        <f t="shared" si="99"/>
        <v>3636.3636363636369</v>
      </c>
      <c r="R129" s="45">
        <f t="shared" si="99"/>
        <v>5779.2207792207801</v>
      </c>
      <c r="S129" s="45">
        <f t="shared" si="99"/>
        <v>5779.2207792207801</v>
      </c>
      <c r="T129" s="45">
        <f t="shared" si="99"/>
        <v>5779.2207792207801</v>
      </c>
      <c r="U129" s="45">
        <f t="shared" si="99"/>
        <v>5779.2207792207801</v>
      </c>
      <c r="V129" s="45">
        <f t="shared" si="99"/>
        <v>5779.2207792207801</v>
      </c>
      <c r="W129" s="45">
        <f t="shared" si="99"/>
        <v>5779.2207792207801</v>
      </c>
      <c r="X129" s="45">
        <f t="shared" si="99"/>
        <v>5779.2207792207801</v>
      </c>
      <c r="Y129" s="45">
        <f t="shared" si="99"/>
        <v>5779.2207792207801</v>
      </c>
      <c r="Z129" s="45">
        <f t="shared" si="99"/>
        <v>5779.2207792207801</v>
      </c>
      <c r="AA129" s="45">
        <f t="shared" si="99"/>
        <v>5779.2207792207801</v>
      </c>
      <c r="AB129" s="45">
        <f t="shared" si="99"/>
        <v>5779.2207792207801</v>
      </c>
      <c r="AC129" s="45">
        <f t="shared" si="99"/>
        <v>67207.792207792227</v>
      </c>
      <c r="AD129" s="45">
        <f t="shared" si="99"/>
        <v>5779.2207792207801</v>
      </c>
      <c r="AE129" s="45">
        <f t="shared" si="99"/>
        <v>5779.2207792207801</v>
      </c>
      <c r="AF129" s="45">
        <f t="shared" si="99"/>
        <v>5779.2207792207801</v>
      </c>
      <c r="AG129" s="45">
        <f t="shared" si="99"/>
        <v>5779.2207792207801</v>
      </c>
      <c r="AH129" s="45">
        <f t="shared" si="99"/>
        <v>5779.2207792207801</v>
      </c>
      <c r="AI129" s="45">
        <f t="shared" si="99"/>
        <v>5779.2207792207801</v>
      </c>
      <c r="AJ129" s="45">
        <f t="shared" si="99"/>
        <v>5779.2207792207801</v>
      </c>
      <c r="AK129" s="45">
        <f t="shared" si="99"/>
        <v>5779.2207792207801</v>
      </c>
      <c r="AL129" s="45">
        <f t="shared" si="99"/>
        <v>2142.8571428571431</v>
      </c>
      <c r="AM129" s="45">
        <f t="shared" si="99"/>
        <v>2142.8571428571431</v>
      </c>
      <c r="AN129" s="45">
        <f t="shared" si="99"/>
        <v>2142.8571428571431</v>
      </c>
      <c r="AO129" s="45">
        <f t="shared" si="99"/>
        <v>2142.8571428571431</v>
      </c>
      <c r="AP129" s="45">
        <f t="shared" si="99"/>
        <v>54805.19480519482</v>
      </c>
      <c r="AQ129" s="45">
        <f t="shared" si="99"/>
        <v>2142.8571428571431</v>
      </c>
      <c r="AR129" s="45">
        <f t="shared" si="99"/>
        <v>2142.8571428571431</v>
      </c>
      <c r="AS129" s="45">
        <f t="shared" si="99"/>
        <v>2142.8571428571431</v>
      </c>
      <c r="AT129" s="45">
        <f t="shared" si="99"/>
        <v>2142.8571428571431</v>
      </c>
      <c r="AU129" s="45">
        <f t="shared" si="99"/>
        <v>2142.8571428571431</v>
      </c>
      <c r="AV129" s="45">
        <f t="shared" si="99"/>
        <v>2142.8571428571431</v>
      </c>
      <c r="AW129" s="45">
        <f t="shared" si="99"/>
        <v>2142.8571428571431</v>
      </c>
      <c r="AX129" s="45">
        <f t="shared" si="99"/>
        <v>2142.8571428571431</v>
      </c>
      <c r="AY129" s="45">
        <f t="shared" si="99"/>
        <v>2142.8571428571431</v>
      </c>
      <c r="AZ129" s="45">
        <f t="shared" si="99"/>
        <v>2142.8571428571431</v>
      </c>
      <c r="BA129" s="45">
        <f t="shared" si="99"/>
        <v>2142.8571428571431</v>
      </c>
      <c r="BB129" s="45">
        <f t="shared" si="99"/>
        <v>2142.8571428571431</v>
      </c>
      <c r="BC129" s="45">
        <f t="shared" si="99"/>
        <v>25714.285714285725</v>
      </c>
      <c r="BD129" s="45">
        <f t="shared" si="99"/>
        <v>0</v>
      </c>
      <c r="BE129" s="45">
        <f t="shared" si="99"/>
        <v>0</v>
      </c>
      <c r="BF129" s="45">
        <f t="shared" si="99"/>
        <v>0</v>
      </c>
      <c r="BG129" s="45">
        <f t="shared" si="99"/>
        <v>0</v>
      </c>
      <c r="BH129" s="45">
        <f t="shared" si="99"/>
        <v>0</v>
      </c>
      <c r="BI129" s="45">
        <f t="shared" si="99"/>
        <v>0</v>
      </c>
      <c r="BJ129" s="45">
        <f t="shared" si="99"/>
        <v>0</v>
      </c>
      <c r="BK129" s="45">
        <f t="shared" si="99"/>
        <v>0</v>
      </c>
      <c r="BL129" s="45">
        <f t="shared" si="99"/>
        <v>0</v>
      </c>
      <c r="BM129" s="45">
        <f t="shared" si="99"/>
        <v>0</v>
      </c>
      <c r="BN129" s="45">
        <f t="shared" si="99"/>
        <v>0</v>
      </c>
      <c r="BO129" s="45">
        <f t="shared" si="99"/>
        <v>0</v>
      </c>
      <c r="BP129" s="45">
        <f t="shared" si="99"/>
        <v>0</v>
      </c>
      <c r="BQ129" s="45">
        <f t="shared" si="88"/>
        <v>200000.00000000006</v>
      </c>
      <c r="BR129" s="45">
        <v>200000.00000000003</v>
      </c>
      <c r="BS129" s="12"/>
      <c r="BT129" s="12"/>
    </row>
    <row r="130" spans="1:72" s="13" customFormat="1" ht="14.25" customHeight="1" outlineLevel="1" x14ac:dyDescent="0.2">
      <c r="A130" s="18" t="s">
        <v>227</v>
      </c>
      <c r="B130" s="19" t="s">
        <v>228</v>
      </c>
      <c r="C130" s="18">
        <v>200000</v>
      </c>
      <c r="D130" s="18">
        <f>+D131+D133</f>
        <v>0</v>
      </c>
      <c r="E130" s="18">
        <f t="shared" ref="E130:BP130" si="100">+E131+E133</f>
        <v>0</v>
      </c>
      <c r="F130" s="18">
        <f t="shared" si="100"/>
        <v>0</v>
      </c>
      <c r="G130" s="18">
        <f t="shared" si="100"/>
        <v>0</v>
      </c>
      <c r="H130" s="18">
        <f t="shared" si="100"/>
        <v>0</v>
      </c>
      <c r="I130" s="18">
        <f t="shared" si="100"/>
        <v>8333.3333333333339</v>
      </c>
      <c r="J130" s="18">
        <f t="shared" si="100"/>
        <v>8333.3333333333339</v>
      </c>
      <c r="K130" s="18">
        <f t="shared" si="100"/>
        <v>8333.3333333333339</v>
      </c>
      <c r="L130" s="18">
        <f t="shared" si="100"/>
        <v>0</v>
      </c>
      <c r="M130" s="18">
        <f t="shared" si="100"/>
        <v>20000</v>
      </c>
      <c r="N130" s="18">
        <f t="shared" si="100"/>
        <v>3636.3636363636369</v>
      </c>
      <c r="O130" s="18">
        <f t="shared" si="100"/>
        <v>3636.3636363636369</v>
      </c>
      <c r="P130" s="18">
        <f t="shared" si="100"/>
        <v>52272.727272727279</v>
      </c>
      <c r="Q130" s="18">
        <f t="shared" si="100"/>
        <v>3636.3636363636369</v>
      </c>
      <c r="R130" s="18">
        <f t="shared" si="100"/>
        <v>5779.2207792207801</v>
      </c>
      <c r="S130" s="18">
        <f t="shared" si="100"/>
        <v>5779.2207792207801</v>
      </c>
      <c r="T130" s="18">
        <f t="shared" si="100"/>
        <v>5779.2207792207801</v>
      </c>
      <c r="U130" s="18">
        <f t="shared" si="100"/>
        <v>5779.2207792207801</v>
      </c>
      <c r="V130" s="18">
        <f t="shared" si="100"/>
        <v>5779.2207792207801</v>
      </c>
      <c r="W130" s="18">
        <f t="shared" si="100"/>
        <v>5779.2207792207801</v>
      </c>
      <c r="X130" s="18">
        <f t="shared" si="100"/>
        <v>5779.2207792207801</v>
      </c>
      <c r="Y130" s="18">
        <f t="shared" si="100"/>
        <v>5779.2207792207801</v>
      </c>
      <c r="Z130" s="18">
        <f t="shared" si="100"/>
        <v>5779.2207792207801</v>
      </c>
      <c r="AA130" s="18">
        <f t="shared" si="100"/>
        <v>5779.2207792207801</v>
      </c>
      <c r="AB130" s="18">
        <f t="shared" si="100"/>
        <v>5779.2207792207801</v>
      </c>
      <c r="AC130" s="18">
        <f t="shared" si="100"/>
        <v>67207.792207792227</v>
      </c>
      <c r="AD130" s="18">
        <f t="shared" si="100"/>
        <v>5779.2207792207801</v>
      </c>
      <c r="AE130" s="18">
        <f t="shared" si="100"/>
        <v>5779.2207792207801</v>
      </c>
      <c r="AF130" s="18">
        <f t="shared" si="100"/>
        <v>5779.2207792207801</v>
      </c>
      <c r="AG130" s="18">
        <f t="shared" si="100"/>
        <v>5779.2207792207801</v>
      </c>
      <c r="AH130" s="18">
        <f t="shared" si="100"/>
        <v>5779.2207792207801</v>
      </c>
      <c r="AI130" s="18">
        <f t="shared" si="100"/>
        <v>5779.2207792207801</v>
      </c>
      <c r="AJ130" s="18">
        <f t="shared" si="100"/>
        <v>5779.2207792207801</v>
      </c>
      <c r="AK130" s="18">
        <f t="shared" si="100"/>
        <v>5779.2207792207801</v>
      </c>
      <c r="AL130" s="18">
        <f t="shared" si="100"/>
        <v>2142.8571428571431</v>
      </c>
      <c r="AM130" s="18">
        <f t="shared" si="100"/>
        <v>2142.8571428571431</v>
      </c>
      <c r="AN130" s="18">
        <f t="shared" si="100"/>
        <v>2142.8571428571431</v>
      </c>
      <c r="AO130" s="18">
        <f t="shared" si="100"/>
        <v>2142.8571428571431</v>
      </c>
      <c r="AP130" s="18">
        <f t="shared" si="100"/>
        <v>54805.19480519482</v>
      </c>
      <c r="AQ130" s="18">
        <f t="shared" si="100"/>
        <v>2142.8571428571431</v>
      </c>
      <c r="AR130" s="18">
        <f t="shared" si="100"/>
        <v>2142.8571428571431</v>
      </c>
      <c r="AS130" s="18">
        <f t="shared" si="100"/>
        <v>2142.8571428571431</v>
      </c>
      <c r="AT130" s="18">
        <f t="shared" si="100"/>
        <v>2142.8571428571431</v>
      </c>
      <c r="AU130" s="18">
        <f t="shared" si="100"/>
        <v>2142.8571428571431</v>
      </c>
      <c r="AV130" s="18">
        <f t="shared" si="100"/>
        <v>2142.8571428571431</v>
      </c>
      <c r="AW130" s="18">
        <f t="shared" si="100"/>
        <v>2142.8571428571431</v>
      </c>
      <c r="AX130" s="18">
        <f t="shared" si="100"/>
        <v>2142.8571428571431</v>
      </c>
      <c r="AY130" s="18">
        <f t="shared" si="100"/>
        <v>2142.8571428571431</v>
      </c>
      <c r="AZ130" s="18">
        <f t="shared" si="100"/>
        <v>2142.8571428571431</v>
      </c>
      <c r="BA130" s="18">
        <f t="shared" si="100"/>
        <v>2142.8571428571431</v>
      </c>
      <c r="BB130" s="18">
        <f t="shared" si="100"/>
        <v>2142.8571428571431</v>
      </c>
      <c r="BC130" s="18">
        <f t="shared" si="100"/>
        <v>25714.285714285725</v>
      </c>
      <c r="BD130" s="18">
        <f t="shared" si="100"/>
        <v>0</v>
      </c>
      <c r="BE130" s="18">
        <f t="shared" si="100"/>
        <v>0</v>
      </c>
      <c r="BF130" s="18">
        <f t="shared" si="100"/>
        <v>0</v>
      </c>
      <c r="BG130" s="18">
        <f t="shared" si="100"/>
        <v>0</v>
      </c>
      <c r="BH130" s="18">
        <f t="shared" si="100"/>
        <v>0</v>
      </c>
      <c r="BI130" s="18">
        <f t="shared" si="100"/>
        <v>0</v>
      </c>
      <c r="BJ130" s="18">
        <f t="shared" si="100"/>
        <v>0</v>
      </c>
      <c r="BK130" s="18">
        <f t="shared" si="100"/>
        <v>0</v>
      </c>
      <c r="BL130" s="18">
        <f t="shared" si="100"/>
        <v>0</v>
      </c>
      <c r="BM130" s="18">
        <f t="shared" si="100"/>
        <v>0</v>
      </c>
      <c r="BN130" s="18">
        <f t="shared" si="100"/>
        <v>0</v>
      </c>
      <c r="BO130" s="18">
        <f t="shared" si="100"/>
        <v>0</v>
      </c>
      <c r="BP130" s="18">
        <f t="shared" si="100"/>
        <v>0</v>
      </c>
      <c r="BQ130" s="18">
        <f t="shared" si="88"/>
        <v>200000.00000000006</v>
      </c>
      <c r="BR130" s="18">
        <v>200000.00000000003</v>
      </c>
      <c r="BS130" s="12"/>
      <c r="BT130" s="12"/>
    </row>
    <row r="131" spans="1:72" s="13" customFormat="1" ht="14.25" customHeight="1" outlineLevel="1" x14ac:dyDescent="0.2">
      <c r="A131" s="20" t="s">
        <v>229</v>
      </c>
      <c r="B131" s="21" t="s">
        <v>230</v>
      </c>
      <c r="C131" s="20">
        <v>100000</v>
      </c>
      <c r="D131" s="20">
        <f>+D132</f>
        <v>0</v>
      </c>
      <c r="E131" s="20">
        <f t="shared" ref="E131:BP131" si="101">+E132</f>
        <v>0</v>
      </c>
      <c r="F131" s="20">
        <f t="shared" si="101"/>
        <v>0</v>
      </c>
      <c r="G131" s="20">
        <f t="shared" si="101"/>
        <v>0</v>
      </c>
      <c r="H131" s="20">
        <f t="shared" si="101"/>
        <v>0</v>
      </c>
      <c r="I131" s="20">
        <f t="shared" si="101"/>
        <v>0</v>
      </c>
      <c r="J131" s="20">
        <f t="shared" si="101"/>
        <v>0</v>
      </c>
      <c r="K131" s="20">
        <f t="shared" si="101"/>
        <v>0</v>
      </c>
      <c r="L131" s="20">
        <f t="shared" si="101"/>
        <v>0</v>
      </c>
      <c r="M131" s="20">
        <f t="shared" si="101"/>
        <v>20000</v>
      </c>
      <c r="N131" s="20">
        <f t="shared" si="101"/>
        <v>3636.3636363636369</v>
      </c>
      <c r="O131" s="20">
        <f t="shared" si="101"/>
        <v>3636.3636363636369</v>
      </c>
      <c r="P131" s="20">
        <f t="shared" si="101"/>
        <v>27272.727272727276</v>
      </c>
      <c r="Q131" s="20">
        <f t="shared" si="101"/>
        <v>3636.3636363636369</v>
      </c>
      <c r="R131" s="20">
        <f t="shared" si="101"/>
        <v>3636.3636363636369</v>
      </c>
      <c r="S131" s="20">
        <f t="shared" si="101"/>
        <v>3636.3636363636369</v>
      </c>
      <c r="T131" s="20">
        <f t="shared" si="101"/>
        <v>3636.3636363636369</v>
      </c>
      <c r="U131" s="20">
        <f t="shared" si="101"/>
        <v>3636.3636363636369</v>
      </c>
      <c r="V131" s="20">
        <f t="shared" si="101"/>
        <v>3636.3636363636369</v>
      </c>
      <c r="W131" s="20">
        <f t="shared" si="101"/>
        <v>3636.3636363636369</v>
      </c>
      <c r="X131" s="20">
        <f t="shared" si="101"/>
        <v>3636.3636363636369</v>
      </c>
      <c r="Y131" s="20">
        <f t="shared" si="101"/>
        <v>3636.3636363636369</v>
      </c>
      <c r="Z131" s="20">
        <f t="shared" si="101"/>
        <v>3636.3636363636369</v>
      </c>
      <c r="AA131" s="20">
        <f t="shared" si="101"/>
        <v>3636.3636363636369</v>
      </c>
      <c r="AB131" s="20">
        <f t="shared" si="101"/>
        <v>3636.3636363636369</v>
      </c>
      <c r="AC131" s="20">
        <f t="shared" si="101"/>
        <v>43636.363636363647</v>
      </c>
      <c r="AD131" s="20">
        <f t="shared" si="101"/>
        <v>3636.3636363636369</v>
      </c>
      <c r="AE131" s="20">
        <f t="shared" si="101"/>
        <v>3636.3636363636369</v>
      </c>
      <c r="AF131" s="20">
        <f t="shared" si="101"/>
        <v>3636.3636363636369</v>
      </c>
      <c r="AG131" s="20">
        <f t="shared" si="101"/>
        <v>3636.3636363636369</v>
      </c>
      <c r="AH131" s="20">
        <f t="shared" si="101"/>
        <v>3636.3636363636369</v>
      </c>
      <c r="AI131" s="20">
        <f t="shared" si="101"/>
        <v>3636.3636363636369</v>
      </c>
      <c r="AJ131" s="20">
        <f t="shared" si="101"/>
        <v>3636.3636363636369</v>
      </c>
      <c r="AK131" s="20">
        <f t="shared" si="101"/>
        <v>3636.3636363636369</v>
      </c>
      <c r="AL131" s="20">
        <f t="shared" si="101"/>
        <v>0</v>
      </c>
      <c r="AM131" s="20">
        <f t="shared" si="101"/>
        <v>0</v>
      </c>
      <c r="AN131" s="20">
        <f t="shared" si="101"/>
        <v>0</v>
      </c>
      <c r="AO131" s="20">
        <f t="shared" si="101"/>
        <v>0</v>
      </c>
      <c r="AP131" s="20">
        <f t="shared" si="101"/>
        <v>29090.909090909096</v>
      </c>
      <c r="AQ131" s="20">
        <f t="shared" si="101"/>
        <v>0</v>
      </c>
      <c r="AR131" s="20">
        <f t="shared" si="101"/>
        <v>0</v>
      </c>
      <c r="AS131" s="20">
        <f t="shared" si="101"/>
        <v>0</v>
      </c>
      <c r="AT131" s="20">
        <f t="shared" si="101"/>
        <v>0</v>
      </c>
      <c r="AU131" s="20">
        <f t="shared" si="101"/>
        <v>0</v>
      </c>
      <c r="AV131" s="20">
        <f t="shared" si="101"/>
        <v>0</v>
      </c>
      <c r="AW131" s="20">
        <f t="shared" si="101"/>
        <v>0</v>
      </c>
      <c r="AX131" s="20">
        <f t="shared" si="101"/>
        <v>0</v>
      </c>
      <c r="AY131" s="20">
        <f t="shared" si="101"/>
        <v>0</v>
      </c>
      <c r="AZ131" s="20">
        <f t="shared" si="101"/>
        <v>0</v>
      </c>
      <c r="BA131" s="20">
        <f t="shared" si="101"/>
        <v>0</v>
      </c>
      <c r="BB131" s="20">
        <f t="shared" si="101"/>
        <v>0</v>
      </c>
      <c r="BC131" s="20">
        <f t="shared" si="101"/>
        <v>0</v>
      </c>
      <c r="BD131" s="20">
        <f t="shared" si="101"/>
        <v>0</v>
      </c>
      <c r="BE131" s="20">
        <f t="shared" si="101"/>
        <v>0</v>
      </c>
      <c r="BF131" s="20">
        <f t="shared" si="101"/>
        <v>0</v>
      </c>
      <c r="BG131" s="20">
        <f t="shared" si="101"/>
        <v>0</v>
      </c>
      <c r="BH131" s="20">
        <f t="shared" si="101"/>
        <v>0</v>
      </c>
      <c r="BI131" s="20">
        <f t="shared" si="101"/>
        <v>0</v>
      </c>
      <c r="BJ131" s="20">
        <f t="shared" si="101"/>
        <v>0</v>
      </c>
      <c r="BK131" s="20">
        <f t="shared" si="101"/>
        <v>0</v>
      </c>
      <c r="BL131" s="20">
        <f t="shared" si="101"/>
        <v>0</v>
      </c>
      <c r="BM131" s="20">
        <f t="shared" si="101"/>
        <v>0</v>
      </c>
      <c r="BN131" s="20">
        <f t="shared" si="101"/>
        <v>0</v>
      </c>
      <c r="BO131" s="20">
        <f t="shared" si="101"/>
        <v>0</v>
      </c>
      <c r="BP131" s="20">
        <f t="shared" si="101"/>
        <v>0</v>
      </c>
      <c r="BQ131" s="20">
        <f t="shared" si="88"/>
        <v>100000.00000000001</v>
      </c>
      <c r="BR131" s="20">
        <v>100000.00000000001</v>
      </c>
      <c r="BS131" s="12"/>
      <c r="BT131" s="12"/>
    </row>
    <row r="132" spans="1:72" s="13" customFormat="1" ht="14.25" customHeight="1" outlineLevel="1" x14ac:dyDescent="0.2">
      <c r="A132" s="29" t="s">
        <v>231</v>
      </c>
      <c r="B132" s="23" t="s">
        <v>14</v>
      </c>
      <c r="C132" s="29">
        <v>100000</v>
      </c>
      <c r="D132" s="22">
        <f>+$BR132*Sheet1!D132</f>
        <v>0</v>
      </c>
      <c r="E132" s="22">
        <f>+$BR132*Sheet1!E132</f>
        <v>0</v>
      </c>
      <c r="F132" s="22">
        <f>+$BR132*Sheet1!F132</f>
        <v>0</v>
      </c>
      <c r="G132" s="22">
        <f>+$BR132*Sheet1!G132</f>
        <v>0</v>
      </c>
      <c r="H132" s="22">
        <f>+$BR132*Sheet1!H132</f>
        <v>0</v>
      </c>
      <c r="I132" s="22">
        <f>+$BR132*Sheet1!I132</f>
        <v>0</v>
      </c>
      <c r="J132" s="22">
        <f>+$BR132*Sheet1!J132</f>
        <v>0</v>
      </c>
      <c r="K132" s="22">
        <f>+$BR132*Sheet1!K132</f>
        <v>0</v>
      </c>
      <c r="L132" s="22">
        <f>+$BR132*Sheet1!L132</f>
        <v>0</v>
      </c>
      <c r="M132" s="22">
        <f>+$BR132*Sheet1!M132</f>
        <v>20000</v>
      </c>
      <c r="N132" s="22">
        <f>+$BR132*Sheet1!N132</f>
        <v>3636.3636363636369</v>
      </c>
      <c r="O132" s="22">
        <f>+$BR132*Sheet1!O132</f>
        <v>3636.3636363636369</v>
      </c>
      <c r="P132" s="22">
        <f>+$BR132*Sheet1!P132</f>
        <v>27272.727272727276</v>
      </c>
      <c r="Q132" s="22">
        <f>+$BR132*Sheet1!Q132</f>
        <v>3636.3636363636369</v>
      </c>
      <c r="R132" s="22">
        <f>+$BR132*Sheet1!R132</f>
        <v>3636.3636363636369</v>
      </c>
      <c r="S132" s="22">
        <f>+$BR132*Sheet1!S132</f>
        <v>3636.3636363636369</v>
      </c>
      <c r="T132" s="22">
        <f>+$BR132*Sheet1!T132</f>
        <v>3636.3636363636369</v>
      </c>
      <c r="U132" s="22">
        <f>+$BR132*Sheet1!U132</f>
        <v>3636.3636363636369</v>
      </c>
      <c r="V132" s="22">
        <f>+$BR132*Sheet1!V132</f>
        <v>3636.3636363636369</v>
      </c>
      <c r="W132" s="22">
        <f>+$BR132*Sheet1!W132</f>
        <v>3636.3636363636369</v>
      </c>
      <c r="X132" s="22">
        <f>+$BR132*Sheet1!X132</f>
        <v>3636.3636363636369</v>
      </c>
      <c r="Y132" s="22">
        <f>+$BR132*Sheet1!Y132</f>
        <v>3636.3636363636369</v>
      </c>
      <c r="Z132" s="22">
        <f>+$BR132*Sheet1!Z132</f>
        <v>3636.3636363636369</v>
      </c>
      <c r="AA132" s="22">
        <f>+$BR132*Sheet1!AA132</f>
        <v>3636.3636363636369</v>
      </c>
      <c r="AB132" s="22">
        <f>+$BR132*Sheet1!AB132</f>
        <v>3636.3636363636369</v>
      </c>
      <c r="AC132" s="22">
        <f>+$BR132*Sheet1!AC132</f>
        <v>43636.363636363647</v>
      </c>
      <c r="AD132" s="22">
        <f>+$BR132*Sheet1!AD132</f>
        <v>3636.3636363636369</v>
      </c>
      <c r="AE132" s="22">
        <f>+$BR132*Sheet1!AE132</f>
        <v>3636.3636363636369</v>
      </c>
      <c r="AF132" s="22">
        <f>+$BR132*Sheet1!AF132</f>
        <v>3636.3636363636369</v>
      </c>
      <c r="AG132" s="22">
        <f>+$BR132*Sheet1!AG132</f>
        <v>3636.3636363636369</v>
      </c>
      <c r="AH132" s="22">
        <f>+$BR132*Sheet1!AH132</f>
        <v>3636.3636363636369</v>
      </c>
      <c r="AI132" s="22">
        <f>+$BR132*Sheet1!AI132</f>
        <v>3636.3636363636369</v>
      </c>
      <c r="AJ132" s="22">
        <f>+$BR132*Sheet1!AJ132</f>
        <v>3636.3636363636369</v>
      </c>
      <c r="AK132" s="22">
        <f>+$BR132*Sheet1!AK132</f>
        <v>3636.3636363636369</v>
      </c>
      <c r="AL132" s="22">
        <f>+$BR132*Sheet1!AL132</f>
        <v>0</v>
      </c>
      <c r="AM132" s="22">
        <f>+$BR132*Sheet1!AM132</f>
        <v>0</v>
      </c>
      <c r="AN132" s="22">
        <f>+$BR132*Sheet1!AN132</f>
        <v>0</v>
      </c>
      <c r="AO132" s="22">
        <f>+$BR132*Sheet1!AO132</f>
        <v>0</v>
      </c>
      <c r="AP132" s="22">
        <f>+$BR132*Sheet1!AP132</f>
        <v>29090.909090909096</v>
      </c>
      <c r="AQ132" s="22">
        <f>+$BR132*Sheet1!AQ132</f>
        <v>0</v>
      </c>
      <c r="AR132" s="22">
        <f>+$BR132*Sheet1!AR132</f>
        <v>0</v>
      </c>
      <c r="AS132" s="22">
        <f>+$BR132*Sheet1!AS132</f>
        <v>0</v>
      </c>
      <c r="AT132" s="22">
        <f>+$BR132*Sheet1!AT132</f>
        <v>0</v>
      </c>
      <c r="AU132" s="22">
        <f>+$BR132*Sheet1!AU132</f>
        <v>0</v>
      </c>
      <c r="AV132" s="22">
        <f>+$BR132*Sheet1!AV132</f>
        <v>0</v>
      </c>
      <c r="AW132" s="22">
        <f>+$BR132*Sheet1!AW132</f>
        <v>0</v>
      </c>
      <c r="AX132" s="22">
        <f>+$BR132*Sheet1!AX132</f>
        <v>0</v>
      </c>
      <c r="AY132" s="22">
        <f>+$BR132*Sheet1!AY132</f>
        <v>0</v>
      </c>
      <c r="AZ132" s="22">
        <f>+$BR132*Sheet1!AZ132</f>
        <v>0</v>
      </c>
      <c r="BA132" s="22">
        <f>+$BR132*Sheet1!BA132</f>
        <v>0</v>
      </c>
      <c r="BB132" s="22">
        <f>+$BR132*Sheet1!BB132</f>
        <v>0</v>
      </c>
      <c r="BC132" s="22">
        <f>+$BR132*Sheet1!BC132</f>
        <v>0</v>
      </c>
      <c r="BD132" s="22">
        <f>+$BR132*Sheet1!BD132</f>
        <v>0</v>
      </c>
      <c r="BE132" s="22">
        <f>+$BR132*Sheet1!BE132</f>
        <v>0</v>
      </c>
      <c r="BF132" s="22">
        <f>+$BR132*Sheet1!BF132</f>
        <v>0</v>
      </c>
      <c r="BG132" s="22">
        <f>+$BR132*Sheet1!BG132</f>
        <v>0</v>
      </c>
      <c r="BH132" s="22">
        <f>+$BR132*Sheet1!BH132</f>
        <v>0</v>
      </c>
      <c r="BI132" s="22">
        <f>+$BR132*Sheet1!BI132</f>
        <v>0</v>
      </c>
      <c r="BJ132" s="22">
        <f>+$BR132*Sheet1!BJ132</f>
        <v>0</v>
      </c>
      <c r="BK132" s="22">
        <f>+$BR132*Sheet1!BK132</f>
        <v>0</v>
      </c>
      <c r="BL132" s="22">
        <f>+$BR132*Sheet1!BL132</f>
        <v>0</v>
      </c>
      <c r="BM132" s="22">
        <f>+$BR132*Sheet1!BM132</f>
        <v>0</v>
      </c>
      <c r="BN132" s="22">
        <f>+$BR132*Sheet1!BN132</f>
        <v>0</v>
      </c>
      <c r="BO132" s="22">
        <f>+$BR132*Sheet1!BO132</f>
        <v>0</v>
      </c>
      <c r="BP132" s="22">
        <f>+$BR132*Sheet1!BP132</f>
        <v>0</v>
      </c>
      <c r="BQ132" s="29">
        <f t="shared" si="88"/>
        <v>100000.00000000001</v>
      </c>
      <c r="BR132" s="29">
        <v>100000.00000000001</v>
      </c>
      <c r="BS132" s="12"/>
      <c r="BT132" s="12"/>
    </row>
    <row r="133" spans="1:72" s="13" customFormat="1" ht="14.25" customHeight="1" outlineLevel="1" x14ac:dyDescent="0.2">
      <c r="A133" s="39" t="s">
        <v>232</v>
      </c>
      <c r="B133" s="40" t="s">
        <v>233</v>
      </c>
      <c r="C133" s="39">
        <v>100000</v>
      </c>
      <c r="D133" s="39">
        <f>+D134</f>
        <v>0</v>
      </c>
      <c r="E133" s="39">
        <f t="shared" ref="E133:BP133" si="102">+E134</f>
        <v>0</v>
      </c>
      <c r="F133" s="39">
        <f t="shared" si="102"/>
        <v>0</v>
      </c>
      <c r="G133" s="39">
        <f t="shared" si="102"/>
        <v>0</v>
      </c>
      <c r="H133" s="39">
        <f t="shared" si="102"/>
        <v>0</v>
      </c>
      <c r="I133" s="39">
        <f t="shared" si="102"/>
        <v>8333.3333333333339</v>
      </c>
      <c r="J133" s="39">
        <f t="shared" si="102"/>
        <v>8333.3333333333339</v>
      </c>
      <c r="K133" s="39">
        <f t="shared" si="102"/>
        <v>8333.3333333333339</v>
      </c>
      <c r="L133" s="39">
        <f t="shared" si="102"/>
        <v>0</v>
      </c>
      <c r="M133" s="39">
        <f t="shared" si="102"/>
        <v>0</v>
      </c>
      <c r="N133" s="39">
        <f t="shared" si="102"/>
        <v>0</v>
      </c>
      <c r="O133" s="39">
        <f t="shared" si="102"/>
        <v>0</v>
      </c>
      <c r="P133" s="39">
        <f t="shared" si="102"/>
        <v>25000</v>
      </c>
      <c r="Q133" s="39">
        <f t="shared" si="102"/>
        <v>0</v>
      </c>
      <c r="R133" s="39">
        <f t="shared" si="102"/>
        <v>2142.8571428571431</v>
      </c>
      <c r="S133" s="39">
        <f t="shared" si="102"/>
        <v>2142.8571428571431</v>
      </c>
      <c r="T133" s="39">
        <f t="shared" si="102"/>
        <v>2142.8571428571431</v>
      </c>
      <c r="U133" s="39">
        <f t="shared" si="102"/>
        <v>2142.8571428571431</v>
      </c>
      <c r="V133" s="39">
        <f t="shared" si="102"/>
        <v>2142.8571428571431</v>
      </c>
      <c r="W133" s="39">
        <f t="shared" si="102"/>
        <v>2142.8571428571431</v>
      </c>
      <c r="X133" s="39">
        <f t="shared" si="102"/>
        <v>2142.8571428571431</v>
      </c>
      <c r="Y133" s="39">
        <f t="shared" si="102"/>
        <v>2142.8571428571431</v>
      </c>
      <c r="Z133" s="39">
        <f t="shared" si="102"/>
        <v>2142.8571428571431</v>
      </c>
      <c r="AA133" s="39">
        <f t="shared" si="102"/>
        <v>2142.8571428571431</v>
      </c>
      <c r="AB133" s="39">
        <f t="shared" si="102"/>
        <v>2142.8571428571431</v>
      </c>
      <c r="AC133" s="39">
        <f t="shared" si="102"/>
        <v>23571.42857142858</v>
      </c>
      <c r="AD133" s="39">
        <f t="shared" si="102"/>
        <v>2142.8571428571431</v>
      </c>
      <c r="AE133" s="39">
        <f t="shared" si="102"/>
        <v>2142.8571428571431</v>
      </c>
      <c r="AF133" s="39">
        <f t="shared" si="102"/>
        <v>2142.8571428571431</v>
      </c>
      <c r="AG133" s="39">
        <f t="shared" si="102"/>
        <v>2142.8571428571431</v>
      </c>
      <c r="AH133" s="39">
        <f t="shared" si="102"/>
        <v>2142.8571428571431</v>
      </c>
      <c r="AI133" s="39">
        <f t="shared" si="102"/>
        <v>2142.8571428571431</v>
      </c>
      <c r="AJ133" s="39">
        <f t="shared" si="102"/>
        <v>2142.8571428571431</v>
      </c>
      <c r="AK133" s="39">
        <f t="shared" si="102"/>
        <v>2142.8571428571431</v>
      </c>
      <c r="AL133" s="39">
        <f t="shared" si="102"/>
        <v>2142.8571428571431</v>
      </c>
      <c r="AM133" s="39">
        <f t="shared" si="102"/>
        <v>2142.8571428571431</v>
      </c>
      <c r="AN133" s="39">
        <f t="shared" si="102"/>
        <v>2142.8571428571431</v>
      </c>
      <c r="AO133" s="39">
        <f t="shared" si="102"/>
        <v>2142.8571428571431</v>
      </c>
      <c r="AP133" s="39">
        <f t="shared" si="102"/>
        <v>25714.285714285725</v>
      </c>
      <c r="AQ133" s="39">
        <f t="shared" si="102"/>
        <v>2142.8571428571431</v>
      </c>
      <c r="AR133" s="39">
        <f t="shared" si="102"/>
        <v>2142.8571428571431</v>
      </c>
      <c r="AS133" s="39">
        <f t="shared" si="102"/>
        <v>2142.8571428571431</v>
      </c>
      <c r="AT133" s="39">
        <f t="shared" si="102"/>
        <v>2142.8571428571431</v>
      </c>
      <c r="AU133" s="39">
        <f t="shared" si="102"/>
        <v>2142.8571428571431</v>
      </c>
      <c r="AV133" s="39">
        <f t="shared" si="102"/>
        <v>2142.8571428571431</v>
      </c>
      <c r="AW133" s="39">
        <f t="shared" si="102"/>
        <v>2142.8571428571431</v>
      </c>
      <c r="AX133" s="39">
        <f t="shared" si="102"/>
        <v>2142.8571428571431</v>
      </c>
      <c r="AY133" s="39">
        <f t="shared" si="102"/>
        <v>2142.8571428571431</v>
      </c>
      <c r="AZ133" s="39">
        <f t="shared" si="102"/>
        <v>2142.8571428571431</v>
      </c>
      <c r="BA133" s="39">
        <f t="shared" si="102"/>
        <v>2142.8571428571431</v>
      </c>
      <c r="BB133" s="39">
        <f t="shared" si="102"/>
        <v>2142.8571428571431</v>
      </c>
      <c r="BC133" s="39">
        <f t="shared" si="102"/>
        <v>25714.285714285725</v>
      </c>
      <c r="BD133" s="39">
        <f t="shared" si="102"/>
        <v>0</v>
      </c>
      <c r="BE133" s="39">
        <f t="shared" si="102"/>
        <v>0</v>
      </c>
      <c r="BF133" s="39">
        <f t="shared" si="102"/>
        <v>0</v>
      </c>
      <c r="BG133" s="39">
        <f t="shared" si="102"/>
        <v>0</v>
      </c>
      <c r="BH133" s="39">
        <f t="shared" si="102"/>
        <v>0</v>
      </c>
      <c r="BI133" s="39">
        <f t="shared" si="102"/>
        <v>0</v>
      </c>
      <c r="BJ133" s="39">
        <f t="shared" si="102"/>
        <v>0</v>
      </c>
      <c r="BK133" s="39">
        <f t="shared" si="102"/>
        <v>0</v>
      </c>
      <c r="BL133" s="39">
        <f t="shared" si="102"/>
        <v>0</v>
      </c>
      <c r="BM133" s="39">
        <f t="shared" si="102"/>
        <v>0</v>
      </c>
      <c r="BN133" s="39">
        <f t="shared" si="102"/>
        <v>0</v>
      </c>
      <c r="BO133" s="39">
        <f t="shared" si="102"/>
        <v>0</v>
      </c>
      <c r="BP133" s="39">
        <f t="shared" si="102"/>
        <v>0</v>
      </c>
      <c r="BQ133" s="39">
        <f t="shared" si="88"/>
        <v>100000.00000000003</v>
      </c>
      <c r="BR133" s="39">
        <v>100000.00000000003</v>
      </c>
      <c r="BS133" s="12"/>
      <c r="BT133" s="12"/>
    </row>
    <row r="134" spans="1:72" s="13" customFormat="1" ht="14.25" customHeight="1" outlineLevel="1" x14ac:dyDescent="0.2">
      <c r="A134" s="24" t="s">
        <v>234</v>
      </c>
      <c r="B134" s="23" t="s">
        <v>14</v>
      </c>
      <c r="C134" s="24">
        <v>100000</v>
      </c>
      <c r="D134" s="22">
        <f>+$BR134*Sheet1!D134</f>
        <v>0</v>
      </c>
      <c r="E134" s="22">
        <f>+$BR134*Sheet1!E134</f>
        <v>0</v>
      </c>
      <c r="F134" s="22">
        <f>+$BR134*Sheet1!F134</f>
        <v>0</v>
      </c>
      <c r="G134" s="22">
        <f>+$BR134*Sheet1!G134</f>
        <v>0</v>
      </c>
      <c r="H134" s="22">
        <f>+$BR134*Sheet1!H134</f>
        <v>0</v>
      </c>
      <c r="I134" s="22">
        <f>+$BR134*Sheet1!I134</f>
        <v>8333.3333333333339</v>
      </c>
      <c r="J134" s="22">
        <f>+$BR134*Sheet1!J134</f>
        <v>8333.3333333333339</v>
      </c>
      <c r="K134" s="22">
        <f>+$BR134*Sheet1!K134</f>
        <v>8333.3333333333339</v>
      </c>
      <c r="L134" s="22">
        <f>+$BR134*Sheet1!L134</f>
        <v>0</v>
      </c>
      <c r="M134" s="22">
        <f>+$BR134*Sheet1!M134</f>
        <v>0</v>
      </c>
      <c r="N134" s="22">
        <f>+$BR134*Sheet1!N134</f>
        <v>0</v>
      </c>
      <c r="O134" s="22">
        <f>+$BR134*Sheet1!O134</f>
        <v>0</v>
      </c>
      <c r="P134" s="22">
        <f>+$BR134*Sheet1!P134</f>
        <v>25000</v>
      </c>
      <c r="Q134" s="22">
        <f>+$BR134*Sheet1!Q134</f>
        <v>0</v>
      </c>
      <c r="R134" s="22">
        <f>+$BR134*Sheet1!R134</f>
        <v>2142.8571428571431</v>
      </c>
      <c r="S134" s="22">
        <f>+$BR134*Sheet1!S134</f>
        <v>2142.8571428571431</v>
      </c>
      <c r="T134" s="22">
        <f>+$BR134*Sheet1!T134</f>
        <v>2142.8571428571431</v>
      </c>
      <c r="U134" s="22">
        <f>+$BR134*Sheet1!U134</f>
        <v>2142.8571428571431</v>
      </c>
      <c r="V134" s="22">
        <f>+$BR134*Sheet1!V134</f>
        <v>2142.8571428571431</v>
      </c>
      <c r="W134" s="22">
        <f>+$BR134*Sheet1!W134</f>
        <v>2142.8571428571431</v>
      </c>
      <c r="X134" s="22">
        <f>+$BR134*Sheet1!X134</f>
        <v>2142.8571428571431</v>
      </c>
      <c r="Y134" s="22">
        <f>+$BR134*Sheet1!Y134</f>
        <v>2142.8571428571431</v>
      </c>
      <c r="Z134" s="22">
        <f>+$BR134*Sheet1!Z134</f>
        <v>2142.8571428571431</v>
      </c>
      <c r="AA134" s="22">
        <f>+$BR134*Sheet1!AA134</f>
        <v>2142.8571428571431</v>
      </c>
      <c r="AB134" s="22">
        <f>+$BR134*Sheet1!AB134</f>
        <v>2142.8571428571431</v>
      </c>
      <c r="AC134" s="22">
        <f>+$BR134*Sheet1!AC134</f>
        <v>23571.42857142858</v>
      </c>
      <c r="AD134" s="22">
        <f>+$BR134*Sheet1!AD134</f>
        <v>2142.8571428571431</v>
      </c>
      <c r="AE134" s="22">
        <f>+$BR134*Sheet1!AE134</f>
        <v>2142.8571428571431</v>
      </c>
      <c r="AF134" s="22">
        <f>+$BR134*Sheet1!AF134</f>
        <v>2142.8571428571431</v>
      </c>
      <c r="AG134" s="22">
        <f>+$BR134*Sheet1!AG134</f>
        <v>2142.8571428571431</v>
      </c>
      <c r="AH134" s="22">
        <f>+$BR134*Sheet1!AH134</f>
        <v>2142.8571428571431</v>
      </c>
      <c r="AI134" s="22">
        <f>+$BR134*Sheet1!AI134</f>
        <v>2142.8571428571431</v>
      </c>
      <c r="AJ134" s="22">
        <f>+$BR134*Sheet1!AJ134</f>
        <v>2142.8571428571431</v>
      </c>
      <c r="AK134" s="22">
        <f>+$BR134*Sheet1!AK134</f>
        <v>2142.8571428571431</v>
      </c>
      <c r="AL134" s="22">
        <f>+$BR134*Sheet1!AL134</f>
        <v>2142.8571428571431</v>
      </c>
      <c r="AM134" s="22">
        <f>+$BR134*Sheet1!AM134</f>
        <v>2142.8571428571431</v>
      </c>
      <c r="AN134" s="22">
        <f>+$BR134*Sheet1!AN134</f>
        <v>2142.8571428571431</v>
      </c>
      <c r="AO134" s="22">
        <f>+$BR134*Sheet1!AO134</f>
        <v>2142.8571428571431</v>
      </c>
      <c r="AP134" s="22">
        <f>+$BR134*Sheet1!AP134</f>
        <v>25714.285714285725</v>
      </c>
      <c r="AQ134" s="22">
        <f>+$BR134*Sheet1!AQ134</f>
        <v>2142.8571428571431</v>
      </c>
      <c r="AR134" s="22">
        <f>+$BR134*Sheet1!AR134</f>
        <v>2142.8571428571431</v>
      </c>
      <c r="AS134" s="22">
        <f>+$BR134*Sheet1!AS134</f>
        <v>2142.8571428571431</v>
      </c>
      <c r="AT134" s="22">
        <f>+$BR134*Sheet1!AT134</f>
        <v>2142.8571428571431</v>
      </c>
      <c r="AU134" s="22">
        <f>+$BR134*Sheet1!AU134</f>
        <v>2142.8571428571431</v>
      </c>
      <c r="AV134" s="22">
        <f>+$BR134*Sheet1!AV134</f>
        <v>2142.8571428571431</v>
      </c>
      <c r="AW134" s="22">
        <f>+$BR134*Sheet1!AW134</f>
        <v>2142.8571428571431</v>
      </c>
      <c r="AX134" s="22">
        <f>+$BR134*Sheet1!AX134</f>
        <v>2142.8571428571431</v>
      </c>
      <c r="AY134" s="22">
        <f>+$BR134*Sheet1!AY134</f>
        <v>2142.8571428571431</v>
      </c>
      <c r="AZ134" s="22">
        <f>+$BR134*Sheet1!AZ134</f>
        <v>2142.8571428571431</v>
      </c>
      <c r="BA134" s="22">
        <f>+$BR134*Sheet1!BA134</f>
        <v>2142.8571428571431</v>
      </c>
      <c r="BB134" s="22">
        <f>+$BR134*Sheet1!BB134</f>
        <v>2142.8571428571431</v>
      </c>
      <c r="BC134" s="22">
        <f>+$BR134*Sheet1!BC134</f>
        <v>25714.285714285725</v>
      </c>
      <c r="BD134" s="22">
        <f>+$BR134*Sheet1!BD134</f>
        <v>0</v>
      </c>
      <c r="BE134" s="22">
        <f>+$BR134*Sheet1!BE134</f>
        <v>0</v>
      </c>
      <c r="BF134" s="22">
        <f>+$BR134*Sheet1!BF134</f>
        <v>0</v>
      </c>
      <c r="BG134" s="22">
        <f>+$BR134*Sheet1!BG134</f>
        <v>0</v>
      </c>
      <c r="BH134" s="22">
        <f>+$BR134*Sheet1!BH134</f>
        <v>0</v>
      </c>
      <c r="BI134" s="22">
        <f>+$BR134*Sheet1!BI134</f>
        <v>0</v>
      </c>
      <c r="BJ134" s="22">
        <f>+$BR134*Sheet1!BJ134</f>
        <v>0</v>
      </c>
      <c r="BK134" s="22">
        <f>+$BR134*Sheet1!BK134</f>
        <v>0</v>
      </c>
      <c r="BL134" s="22">
        <f>+$BR134*Sheet1!BL134</f>
        <v>0</v>
      </c>
      <c r="BM134" s="22">
        <f>+$BR134*Sheet1!BM134</f>
        <v>0</v>
      </c>
      <c r="BN134" s="22">
        <f>+$BR134*Sheet1!BN134</f>
        <v>0</v>
      </c>
      <c r="BO134" s="22">
        <f>+$BR134*Sheet1!BO134</f>
        <v>0</v>
      </c>
      <c r="BP134" s="22">
        <f>+$BR134*Sheet1!BP134</f>
        <v>0</v>
      </c>
      <c r="BQ134" s="24">
        <f t="shared" si="88"/>
        <v>100000.00000000003</v>
      </c>
      <c r="BR134" s="24">
        <v>100000.00000000003</v>
      </c>
      <c r="BS134" s="12"/>
      <c r="BT134" s="12"/>
    </row>
    <row r="135" spans="1:72" s="13" customFormat="1" ht="14.25" customHeight="1" x14ac:dyDescent="0.2">
      <c r="A135" s="43"/>
      <c r="B135" s="44" t="s">
        <v>235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>
        <v>7216910.5702480972</v>
      </c>
      <c r="BR135" s="45"/>
      <c r="BS135" s="12"/>
      <c r="BT135" s="12"/>
    </row>
    <row r="136" spans="1:72" s="13" customFormat="1" ht="14.25" customHeight="1" x14ac:dyDescent="0.2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49"/>
      <c r="BT136" s="49"/>
    </row>
    <row r="137" spans="1:72" s="13" customFormat="1" ht="14.25" customHeight="1" x14ac:dyDescent="0.2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49"/>
      <c r="BT137" s="49"/>
    </row>
    <row r="138" spans="1:72" s="13" customFormat="1" ht="14.25" customHeight="1" x14ac:dyDescent="0.2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49"/>
      <c r="BT138" s="49"/>
    </row>
    <row r="139" spans="1:72" s="13" customFormat="1" ht="14.25" customHeight="1" x14ac:dyDescent="0.2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49"/>
      <c r="BT139" s="49"/>
    </row>
    <row r="140" spans="1:72" s="13" customFormat="1" ht="14.25" customHeight="1" x14ac:dyDescent="0.2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49"/>
      <c r="BT140" s="49"/>
    </row>
    <row r="141" spans="1:72" s="13" customFormat="1" ht="14.25" customHeight="1" x14ac:dyDescent="0.2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49"/>
      <c r="BT141" s="49"/>
    </row>
    <row r="142" spans="1:72" s="13" customFormat="1" ht="14.25" customHeight="1" x14ac:dyDescent="0.2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49"/>
      <c r="BT142" s="49"/>
    </row>
    <row r="143" spans="1:72" s="13" customFormat="1" ht="14.25" customHeight="1" x14ac:dyDescent="0.2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49"/>
      <c r="BT143" s="49"/>
    </row>
    <row r="144" spans="1:72" s="13" customFormat="1" ht="14.25" customHeight="1" x14ac:dyDescent="0.2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49"/>
      <c r="BT144" s="49"/>
    </row>
    <row r="145" spans="3:72" s="13" customFormat="1" ht="14.25" customHeight="1" x14ac:dyDescent="0.2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49"/>
      <c r="BT145" s="49"/>
    </row>
    <row r="146" spans="3:72" s="13" customFormat="1" ht="14.25" customHeight="1" x14ac:dyDescent="0.2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49"/>
      <c r="BT146" s="49"/>
    </row>
    <row r="147" spans="3:72" s="13" customFormat="1" ht="14.25" customHeight="1" x14ac:dyDescent="0.2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49"/>
      <c r="BT147" s="49"/>
    </row>
    <row r="148" spans="3:72" s="13" customFormat="1" ht="14.25" customHeight="1" x14ac:dyDescent="0.2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49"/>
      <c r="BT148" s="49"/>
    </row>
    <row r="149" spans="3:72" s="13" customFormat="1" ht="14.25" customHeight="1" x14ac:dyDescent="0.2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49"/>
      <c r="BT149" s="49"/>
    </row>
    <row r="150" spans="3:72" s="13" customFormat="1" ht="14.25" customHeight="1" x14ac:dyDescent="0.2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49"/>
      <c r="BT150" s="49"/>
    </row>
    <row r="151" spans="3:72" s="13" customFormat="1" ht="14.25" customHeight="1" x14ac:dyDescent="0.2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49"/>
      <c r="BT151" s="49"/>
    </row>
    <row r="152" spans="3:72" s="13" customFormat="1" ht="14.25" customHeight="1" x14ac:dyDescent="0.2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49"/>
      <c r="BT152" s="49"/>
    </row>
    <row r="153" spans="3:72" s="13" customFormat="1" ht="14.25" customHeight="1" x14ac:dyDescent="0.2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49"/>
      <c r="BT153" s="49"/>
    </row>
    <row r="154" spans="3:72" s="13" customFormat="1" ht="14.25" customHeight="1" x14ac:dyDescent="0.2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49"/>
      <c r="BT154" s="49"/>
    </row>
    <row r="155" spans="3:72" s="13" customFormat="1" ht="14.25" customHeight="1" x14ac:dyDescent="0.2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49"/>
      <c r="BT155" s="49"/>
    </row>
    <row r="156" spans="3:72" s="13" customFormat="1" ht="14.25" customHeight="1" x14ac:dyDescent="0.2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49"/>
      <c r="BT156" s="49"/>
    </row>
    <row r="157" spans="3:72" s="13" customFormat="1" ht="14.25" customHeight="1" x14ac:dyDescent="0.2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49"/>
      <c r="BT157" s="49"/>
    </row>
    <row r="158" spans="3:72" s="13" customFormat="1" ht="14.25" customHeight="1" x14ac:dyDescent="0.2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49"/>
      <c r="BT158" s="49"/>
    </row>
    <row r="159" spans="3:72" s="13" customFormat="1" ht="14.25" customHeight="1" x14ac:dyDescent="0.2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49"/>
      <c r="BT159" s="49"/>
    </row>
    <row r="160" spans="3:72" s="13" customFormat="1" ht="14.25" customHeight="1" x14ac:dyDescent="0.2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49"/>
      <c r="BT160" s="49"/>
    </row>
    <row r="161" spans="3:72" s="13" customFormat="1" ht="14.25" customHeight="1" x14ac:dyDescent="0.2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49"/>
      <c r="BT161" s="49"/>
    </row>
    <row r="162" spans="3:72" s="13" customFormat="1" ht="14.25" customHeight="1" x14ac:dyDescent="0.2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49"/>
      <c r="BT162" s="49"/>
    </row>
    <row r="163" spans="3:72" s="13" customFormat="1" ht="14.25" customHeight="1" x14ac:dyDescent="0.2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49"/>
      <c r="BT163" s="49"/>
    </row>
    <row r="164" spans="3:72" s="13" customFormat="1" ht="14.25" customHeight="1" x14ac:dyDescent="0.2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49"/>
      <c r="BT164" s="49"/>
    </row>
    <row r="165" spans="3:72" s="13" customFormat="1" ht="14.25" customHeight="1" x14ac:dyDescent="0.2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49"/>
      <c r="BT165" s="49"/>
    </row>
    <row r="166" spans="3:72" s="13" customFormat="1" ht="14.25" customHeight="1" x14ac:dyDescent="0.2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49"/>
      <c r="BT166" s="49"/>
    </row>
    <row r="167" spans="3:72" s="13" customFormat="1" ht="14.25" customHeight="1" x14ac:dyDescent="0.2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49"/>
      <c r="BT167" s="49"/>
    </row>
    <row r="168" spans="3:72" s="13" customFormat="1" ht="14.25" customHeight="1" x14ac:dyDescent="0.2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49"/>
      <c r="BT168" s="49"/>
    </row>
    <row r="169" spans="3:72" ht="14.25" customHeight="1" x14ac:dyDescent="0.2"/>
    <row r="170" spans="3:72" ht="14.25" customHeight="1" x14ac:dyDescent="0.2"/>
    <row r="171" spans="3:72" ht="14.25" customHeight="1" x14ac:dyDescent="0.2"/>
    <row r="172" spans="3:72" ht="14.25" customHeight="1" x14ac:dyDescent="0.2"/>
    <row r="173" spans="3:72" ht="14.25" customHeight="1" x14ac:dyDescent="0.2"/>
    <row r="174" spans="3:72" ht="14.25" customHeight="1" x14ac:dyDescent="0.2"/>
    <row r="175" spans="3:72" ht="14.25" customHeight="1" x14ac:dyDescent="0.2"/>
    <row r="176" spans="3:72" ht="14.25" customHeight="1" x14ac:dyDescent="0.2"/>
    <row r="177" s="3" customFormat="1" ht="14.25" customHeight="1" x14ac:dyDescent="0.2"/>
    <row r="178" s="3" customFormat="1" ht="14.25" customHeight="1" x14ac:dyDescent="0.2"/>
    <row r="179" s="3" customFormat="1" ht="14.25" customHeight="1" x14ac:dyDescent="0.2"/>
    <row r="180" s="3" customFormat="1" ht="14.25" customHeight="1" x14ac:dyDescent="0.2"/>
    <row r="181" s="3" customFormat="1" ht="14.25" customHeight="1" x14ac:dyDescent="0.2"/>
    <row r="182" s="3" customFormat="1" ht="14.25" customHeight="1" x14ac:dyDescent="0.2"/>
    <row r="183" s="3" customFormat="1" ht="14.25" customHeight="1" x14ac:dyDescent="0.2"/>
    <row r="184" s="3" customFormat="1" ht="14.25" customHeight="1" x14ac:dyDescent="0.2"/>
    <row r="185" s="3" customFormat="1" ht="14.25" customHeight="1" x14ac:dyDescent="0.2"/>
    <row r="186" s="3" customFormat="1" ht="14.25" customHeight="1" x14ac:dyDescent="0.2"/>
    <row r="187" s="3" customFormat="1" ht="14.25" customHeight="1" x14ac:dyDescent="0.2"/>
    <row r="188" s="3" customFormat="1" ht="14.25" customHeight="1" x14ac:dyDescent="0.2"/>
    <row r="189" s="3" customFormat="1" ht="14.25" customHeight="1" x14ac:dyDescent="0.2"/>
    <row r="190" s="3" customFormat="1" ht="14.25" customHeight="1" x14ac:dyDescent="0.2"/>
    <row r="191" s="3" customFormat="1" ht="14.25" customHeight="1" x14ac:dyDescent="0.2"/>
    <row r="192" s="3" customFormat="1" ht="14.25" customHeight="1" x14ac:dyDescent="0.2"/>
    <row r="193" s="3" customFormat="1" ht="14.25" customHeight="1" x14ac:dyDescent="0.2"/>
    <row r="194" s="3" customFormat="1" ht="14.25" customHeight="1" x14ac:dyDescent="0.2"/>
    <row r="195" s="3" customFormat="1" ht="14.25" customHeight="1" x14ac:dyDescent="0.2"/>
    <row r="196" s="3" customFormat="1" ht="14.25" customHeight="1" x14ac:dyDescent="0.2"/>
    <row r="197" s="3" customFormat="1" ht="14.25" customHeight="1" x14ac:dyDescent="0.2"/>
    <row r="198" s="3" customFormat="1" ht="14.25" customHeight="1" x14ac:dyDescent="0.2"/>
    <row r="199" s="3" customFormat="1" ht="14.25" customHeight="1" x14ac:dyDescent="0.2"/>
    <row r="200" s="3" customFormat="1" ht="14.25" customHeight="1" x14ac:dyDescent="0.2"/>
    <row r="201" s="3" customFormat="1" ht="14.25" customHeight="1" x14ac:dyDescent="0.2"/>
    <row r="202" s="3" customFormat="1" ht="14.25" customHeight="1" x14ac:dyDescent="0.2"/>
    <row r="203" s="3" customFormat="1" ht="14.25" customHeight="1" x14ac:dyDescent="0.2"/>
    <row r="204" s="3" customFormat="1" ht="14.25" customHeight="1" x14ac:dyDescent="0.2"/>
    <row r="205" s="3" customFormat="1" ht="14.25" customHeight="1" x14ac:dyDescent="0.2"/>
    <row r="206" s="3" customFormat="1" ht="14.25" customHeight="1" x14ac:dyDescent="0.2"/>
    <row r="207" s="3" customFormat="1" ht="14.25" customHeight="1" x14ac:dyDescent="0.2"/>
    <row r="208" s="3" customFormat="1" ht="14.25" customHeight="1" x14ac:dyDescent="0.2"/>
    <row r="209" s="3" customFormat="1" ht="14.25" customHeight="1" x14ac:dyDescent="0.2"/>
    <row r="210" s="3" customFormat="1" ht="14.25" customHeight="1" x14ac:dyDescent="0.2"/>
    <row r="211" s="3" customFormat="1" ht="14.25" customHeight="1" x14ac:dyDescent="0.2"/>
    <row r="212" s="3" customFormat="1" ht="14.25" customHeight="1" x14ac:dyDescent="0.2"/>
    <row r="213" s="3" customFormat="1" ht="14.25" customHeight="1" x14ac:dyDescent="0.2"/>
    <row r="214" s="3" customFormat="1" ht="14.25" customHeight="1" x14ac:dyDescent="0.2"/>
    <row r="215" s="3" customFormat="1" ht="14.25" customHeight="1" x14ac:dyDescent="0.2"/>
    <row r="216" s="3" customFormat="1" ht="14.25" customHeight="1" x14ac:dyDescent="0.2"/>
    <row r="217" s="3" customFormat="1" ht="14.25" customHeight="1" x14ac:dyDescent="0.2"/>
    <row r="218" s="3" customFormat="1" ht="14.25" customHeight="1" x14ac:dyDescent="0.2"/>
    <row r="219" s="3" customFormat="1" ht="14.25" customHeight="1" x14ac:dyDescent="0.2"/>
    <row r="220" s="3" customFormat="1" ht="14.25" customHeight="1" x14ac:dyDescent="0.2"/>
    <row r="221" s="3" customFormat="1" ht="14.25" customHeight="1" x14ac:dyDescent="0.2"/>
    <row r="222" s="3" customFormat="1" ht="14.25" customHeight="1" x14ac:dyDescent="0.2"/>
    <row r="223" s="3" customFormat="1" ht="14.25" customHeight="1" x14ac:dyDescent="0.2"/>
    <row r="224" s="3" customFormat="1" ht="14.25" customHeight="1" x14ac:dyDescent="0.2"/>
    <row r="225" s="3" customFormat="1" ht="14.25" customHeight="1" x14ac:dyDescent="0.2"/>
    <row r="226" s="3" customFormat="1" ht="14.25" customHeight="1" x14ac:dyDescent="0.2"/>
    <row r="227" s="3" customFormat="1" ht="14.25" customHeight="1" x14ac:dyDescent="0.2"/>
    <row r="228" s="3" customFormat="1" ht="14.25" customHeight="1" x14ac:dyDescent="0.2"/>
    <row r="229" s="3" customFormat="1" ht="14.25" customHeight="1" x14ac:dyDescent="0.2"/>
    <row r="230" s="3" customFormat="1" ht="14.25" customHeight="1" x14ac:dyDescent="0.2"/>
    <row r="231" s="3" customFormat="1" ht="14.25" customHeight="1" x14ac:dyDescent="0.2"/>
    <row r="232" s="3" customFormat="1" ht="14.25" customHeight="1" x14ac:dyDescent="0.2"/>
    <row r="233" s="3" customFormat="1" ht="14.25" customHeight="1" x14ac:dyDescent="0.2"/>
    <row r="234" s="3" customFormat="1" ht="14.25" customHeight="1" x14ac:dyDescent="0.2"/>
    <row r="235" s="3" customFormat="1" ht="14.25" customHeight="1" x14ac:dyDescent="0.2"/>
    <row r="236" s="3" customFormat="1" ht="14.25" customHeight="1" x14ac:dyDescent="0.2"/>
    <row r="237" s="3" customFormat="1" ht="14.25" customHeight="1" x14ac:dyDescent="0.2"/>
    <row r="238" s="3" customFormat="1" ht="14.25" customHeight="1" x14ac:dyDescent="0.2"/>
    <row r="239" s="3" customFormat="1" ht="14.25" customHeight="1" x14ac:dyDescent="0.2"/>
    <row r="240" s="3" customFormat="1" ht="14.25" customHeight="1" x14ac:dyDescent="0.2"/>
    <row r="241" s="3" customFormat="1" ht="14.25" customHeight="1" x14ac:dyDescent="0.2"/>
    <row r="242" s="3" customFormat="1" ht="14.25" customHeight="1" x14ac:dyDescent="0.2"/>
    <row r="243" s="3" customFormat="1" ht="14.25" customHeight="1" x14ac:dyDescent="0.2"/>
    <row r="244" s="3" customFormat="1" ht="14.25" customHeight="1" x14ac:dyDescent="0.2"/>
  </sheetData>
  <mergeCells count="1">
    <mergeCell ref="A1:B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44"/>
  <sheetViews>
    <sheetView zoomScaleNormal="100" workbookViewId="0">
      <pane xSplit="3" ySplit="2" topLeftCell="D87" activePane="bottomRight" state="frozen"/>
      <selection pane="topRight" activeCell="D1" sqref="D1"/>
      <selection pane="bottomLeft" activeCell="A3" sqref="A3"/>
      <selection pane="bottomRight" activeCell="B18" sqref="B18"/>
    </sheetView>
  </sheetViews>
  <sheetFormatPr defaultColWidth="11.42578125" defaultRowHeight="12.75" outlineLevelRow="1" x14ac:dyDescent="0.2"/>
  <cols>
    <col min="1" max="1" width="11.85546875" style="3" customWidth="1"/>
    <col min="2" max="2" width="50.7109375" style="3" customWidth="1"/>
    <col min="3" max="3" width="14.42578125" style="50" customWidth="1"/>
    <col min="4" max="9" width="13.28515625" style="50" customWidth="1"/>
    <col min="10" max="11" width="13" style="2" customWidth="1"/>
    <col min="12" max="12" width="11.42578125" style="3"/>
    <col min="13" max="13" width="12.85546875" style="3" bestFit="1" customWidth="1"/>
    <col min="14" max="16384" width="11.42578125" style="3"/>
  </cols>
  <sheetData>
    <row r="1" spans="1:11" ht="25.5" customHeight="1" x14ac:dyDescent="0.2">
      <c r="A1" s="76" t="s">
        <v>0</v>
      </c>
      <c r="B1" s="77"/>
      <c r="C1" s="1" t="s">
        <v>1</v>
      </c>
      <c r="D1" s="1"/>
      <c r="E1" s="1"/>
      <c r="F1" s="1"/>
      <c r="G1" s="1"/>
      <c r="H1" s="1"/>
      <c r="I1" s="1" t="s">
        <v>1</v>
      </c>
    </row>
    <row r="2" spans="1:11" ht="14.25" customHeight="1" x14ac:dyDescent="0.2">
      <c r="A2" s="78"/>
      <c r="B2" s="79"/>
      <c r="C2" s="4" t="s">
        <v>2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1" t="s">
        <v>2</v>
      </c>
    </row>
    <row r="3" spans="1:11" ht="30.75" customHeight="1" x14ac:dyDescent="0.2">
      <c r="A3" s="5" t="s">
        <v>3</v>
      </c>
      <c r="B3" s="6" t="s">
        <v>236</v>
      </c>
      <c r="C3" s="7">
        <v>100000000</v>
      </c>
      <c r="D3" s="7">
        <f>SUM('PFM BID (3)'!D3:O3)+D135</f>
        <v>2478344.2163880202</v>
      </c>
      <c r="E3" s="7">
        <f>SUM('PFM BID (3)'!Q3:AB3)+E135</f>
        <v>18911889.335210785</v>
      </c>
      <c r="F3" s="7">
        <f>SUM('PFM BID (3)'!AD3:AO3)+F135</f>
        <v>28157276.717466868</v>
      </c>
      <c r="G3" s="7">
        <f>SUM('PFM BID (3)'!AQ3:BB3)+G135</f>
        <v>30082824.714520086</v>
      </c>
      <c r="H3" s="7">
        <f>SUM('PFM BID (3)'!BD3:BO3)+H135</f>
        <v>20369665.016414229</v>
      </c>
      <c r="I3" s="7">
        <f>+H3+G3+F3+E3+D3</f>
        <v>99999999.999999985</v>
      </c>
      <c r="J3" s="8"/>
      <c r="K3" s="8"/>
    </row>
    <row r="4" spans="1:11" s="13" customFormat="1" ht="14.25" customHeight="1" x14ac:dyDescent="0.2">
      <c r="A4" s="9" t="s">
        <v>5</v>
      </c>
      <c r="B4" s="10" t="s">
        <v>6</v>
      </c>
      <c r="C4" s="11">
        <v>73633089.429751888</v>
      </c>
      <c r="D4" s="11">
        <f>SUM('PFM BID (3)'!D4:O4)</f>
        <v>1359645.0992975307</v>
      </c>
      <c r="E4" s="11">
        <f>SUM('PFM BID (3)'!Q4:AB4)</f>
        <v>16276871.645576015</v>
      </c>
      <c r="F4" s="11">
        <f>SUM('PFM BID (3)'!AD4:AO4)</f>
        <v>22759851.760118157</v>
      </c>
      <c r="G4" s="11">
        <f>SUM('PFM BID (3)'!AQ4:BB4)</f>
        <v>20764344.239569217</v>
      </c>
      <c r="H4" s="11">
        <f>SUM('PFM BID (3)'!BD4:BO4)</f>
        <v>12472376.685190974</v>
      </c>
      <c r="I4" s="11">
        <f t="shared" ref="I4:I67" si="0">+H4+G4+F4+E4+D4</f>
        <v>73633089.429751888</v>
      </c>
      <c r="J4" s="12"/>
      <c r="K4" s="12"/>
    </row>
    <row r="5" spans="1:11" s="13" customFormat="1" ht="14.25" customHeight="1" x14ac:dyDescent="0.2">
      <c r="A5" s="14" t="s">
        <v>7</v>
      </c>
      <c r="B5" s="15" t="s">
        <v>8</v>
      </c>
      <c r="C5" s="16">
        <v>25802484.807180863</v>
      </c>
      <c r="D5" s="16">
        <f>SUM('PFM BID (3)'!D5:O5)</f>
        <v>451428.97236621514</v>
      </c>
      <c r="E5" s="16">
        <f>SUM('PFM BID (3)'!Q5:AB5)</f>
        <v>8557034.5666598342</v>
      </c>
      <c r="F5" s="16">
        <f>SUM('PFM BID (3)'!AD5:AO5)</f>
        <v>16253080.91292198</v>
      </c>
      <c r="G5" s="16">
        <f>SUM('PFM BID (3)'!AQ5:BB5)</f>
        <v>329481.38361462113</v>
      </c>
      <c r="H5" s="16">
        <f>SUM('PFM BID (3)'!BD5:BO5)</f>
        <v>211458.9716182152</v>
      </c>
      <c r="I5" s="16">
        <f t="shared" si="0"/>
        <v>25802484.807180863</v>
      </c>
      <c r="J5" s="12"/>
      <c r="K5" s="12"/>
    </row>
    <row r="6" spans="1:11" s="13" customFormat="1" ht="14.25" customHeight="1" outlineLevel="1" x14ac:dyDescent="0.2">
      <c r="A6" s="18" t="s">
        <v>9</v>
      </c>
      <c r="B6" s="19" t="s">
        <v>10</v>
      </c>
      <c r="C6" s="18">
        <v>1074651.5598110599</v>
      </c>
      <c r="D6" s="18">
        <f>SUM('PFM BID (3)'!D6:O6)</f>
        <v>104502.04952251738</v>
      </c>
      <c r="E6" s="18">
        <f>SUM('PFM BID (3)'!Q6:AB6)</f>
        <v>227237.42237645472</v>
      </c>
      <c r="F6" s="18">
        <f>SUM('PFM BID (3)'!AD6:AO6)</f>
        <v>742912.08791208779</v>
      </c>
      <c r="G6" s="18">
        <f>SUM('PFM BID (3)'!AQ6:BB6)</f>
        <v>0</v>
      </c>
      <c r="H6" s="18">
        <f>SUM('PFM BID (3)'!BD6:BO6)</f>
        <v>0</v>
      </c>
      <c r="I6" s="18">
        <f t="shared" si="0"/>
        <v>1074651.5598110599</v>
      </c>
      <c r="J6" s="58"/>
      <c r="K6" s="12"/>
    </row>
    <row r="7" spans="1:11" s="13" customFormat="1" ht="14.25" customHeight="1" outlineLevel="1" x14ac:dyDescent="0.2">
      <c r="A7" s="20" t="s">
        <v>11</v>
      </c>
      <c r="B7" s="21" t="s">
        <v>12</v>
      </c>
      <c r="C7" s="20">
        <v>742912.08791208779</v>
      </c>
      <c r="D7" s="20">
        <f>SUM('PFM BID (3)'!D7:O7)</f>
        <v>0</v>
      </c>
      <c r="E7" s="20">
        <f>SUM('PFM BID (3)'!Q7:AB7)</f>
        <v>0</v>
      </c>
      <c r="F7" s="20">
        <f>SUM('PFM BID (3)'!AD7:AO7)</f>
        <v>742912.08791208779</v>
      </c>
      <c r="G7" s="20">
        <f>SUM('PFM BID (3)'!AQ7:BB7)</f>
        <v>0</v>
      </c>
      <c r="H7" s="20">
        <f>SUM('PFM BID (3)'!BD7:BO7)</f>
        <v>0</v>
      </c>
      <c r="I7" s="20">
        <f t="shared" si="0"/>
        <v>742912.08791208779</v>
      </c>
      <c r="J7"/>
      <c r="K7" s="12"/>
    </row>
    <row r="8" spans="1:11" s="13" customFormat="1" ht="14.25" customHeight="1" outlineLevel="1" x14ac:dyDescent="0.2">
      <c r="A8" s="22" t="s">
        <v>13</v>
      </c>
      <c r="B8" s="23" t="s">
        <v>14</v>
      </c>
      <c r="C8" s="22">
        <v>742912.08791208779</v>
      </c>
      <c r="D8" s="22">
        <f>SUM('PFM BID (3)'!D8:O8)</f>
        <v>0</v>
      </c>
      <c r="E8" s="22">
        <f>SUM('PFM BID (3)'!Q8:AB8)</f>
        <v>0</v>
      </c>
      <c r="F8" s="22">
        <f>SUM('PFM BID (3)'!AD8:AO8)</f>
        <v>742912.08791208779</v>
      </c>
      <c r="G8" s="22">
        <f>SUM('PFM BID (3)'!AQ8:BB8)</f>
        <v>0</v>
      </c>
      <c r="H8" s="22">
        <f>SUM('PFM BID (3)'!BD8:BO8)</f>
        <v>0</v>
      </c>
      <c r="I8" s="22">
        <f t="shared" si="0"/>
        <v>742912.08791208779</v>
      </c>
      <c r="J8" s="12"/>
      <c r="K8" s="12"/>
    </row>
    <row r="9" spans="1:11" s="13" customFormat="1" ht="14.25" customHeight="1" outlineLevel="1" x14ac:dyDescent="0.2">
      <c r="A9" s="20" t="s">
        <v>11</v>
      </c>
      <c r="B9" s="21" t="s">
        <v>15</v>
      </c>
      <c r="C9" s="20">
        <v>331739.47189897212</v>
      </c>
      <c r="D9" s="20">
        <f>SUM('PFM BID (3)'!D9:O9)</f>
        <v>104502.04952251738</v>
      </c>
      <c r="E9" s="20">
        <f>SUM('PFM BID (3)'!Q9:AB9)</f>
        <v>227237.42237645472</v>
      </c>
      <c r="F9" s="20">
        <f>SUM('PFM BID (3)'!AD9:AO9)</f>
        <v>0</v>
      </c>
      <c r="G9" s="20">
        <f>SUM('PFM BID (3)'!AQ9:BB9)</f>
        <v>0</v>
      </c>
      <c r="H9" s="20">
        <f>SUM('PFM BID (3)'!BD9:BO9)</f>
        <v>0</v>
      </c>
      <c r="I9" s="20">
        <f t="shared" si="0"/>
        <v>331739.47189897212</v>
      </c>
      <c r="J9" s="12"/>
      <c r="K9" s="12"/>
    </row>
    <row r="10" spans="1:11" s="13" customFormat="1" ht="14.25" customHeight="1" outlineLevel="1" x14ac:dyDescent="0.2">
      <c r="A10" s="22" t="s">
        <v>13</v>
      </c>
      <c r="B10" s="23" t="s">
        <v>14</v>
      </c>
      <c r="C10" s="22">
        <v>331739.47189897212</v>
      </c>
      <c r="D10" s="22">
        <f>SUM('PFM BID (3)'!D10:O10)</f>
        <v>104502.04952251738</v>
      </c>
      <c r="E10" s="22">
        <f>SUM('PFM BID (3)'!Q10:AB10)</f>
        <v>227237.42237645472</v>
      </c>
      <c r="F10" s="22">
        <f>SUM('PFM BID (3)'!AD10:AO10)</f>
        <v>0</v>
      </c>
      <c r="G10" s="22">
        <f>SUM('PFM BID (3)'!AQ10:BB10)</f>
        <v>0</v>
      </c>
      <c r="H10" s="22">
        <f>SUM('PFM BID (3)'!BD10:BO10)</f>
        <v>0</v>
      </c>
      <c r="I10" s="22">
        <f t="shared" si="0"/>
        <v>331739.47189897212</v>
      </c>
      <c r="J10" s="12"/>
      <c r="K10" s="12"/>
    </row>
    <row r="11" spans="1:11" s="13" customFormat="1" ht="14.25" customHeight="1" outlineLevel="1" x14ac:dyDescent="0.2">
      <c r="A11" s="18" t="s">
        <v>16</v>
      </c>
      <c r="B11" s="19" t="s">
        <v>17</v>
      </c>
      <c r="C11" s="18">
        <v>22809969.052428212</v>
      </c>
      <c r="D11" s="18">
        <f>SUM('PFM BID (3)'!D11:O11)</f>
        <v>346926.92284369771</v>
      </c>
      <c r="E11" s="18">
        <f>SUM('PFM BID (3)'!Q11:AB11)</f>
        <v>7946224.3052950613</v>
      </c>
      <c r="F11" s="18">
        <f>SUM('PFM BID (3)'!AD11:AO11)</f>
        <v>14093899.881053019</v>
      </c>
      <c r="G11" s="18">
        <f>SUM('PFM BID (3)'!AQ11:BB11)</f>
        <v>211458.9716182152</v>
      </c>
      <c r="H11" s="18">
        <f>SUM('PFM BID (3)'!BD11:BO11)</f>
        <v>211458.9716182152</v>
      </c>
      <c r="I11" s="18">
        <f t="shared" si="0"/>
        <v>22809969.052428212</v>
      </c>
      <c r="J11" s="12"/>
      <c r="K11" s="12"/>
    </row>
    <row r="12" spans="1:11" s="13" customFormat="1" ht="14.25" customHeight="1" outlineLevel="1" x14ac:dyDescent="0.2">
      <c r="A12" s="20" t="s">
        <v>18</v>
      </c>
      <c r="B12" s="21" t="s">
        <v>19</v>
      </c>
      <c r="C12" s="20">
        <v>21858403.68014624</v>
      </c>
      <c r="D12" s="20">
        <f>SUM('PFM BID (3)'!D12:O12)</f>
        <v>241197.43703459014</v>
      </c>
      <c r="E12" s="20">
        <f>SUM('PFM BID (3)'!Q12:AB12)</f>
        <v>7734765.3336768448</v>
      </c>
      <c r="F12" s="20">
        <f>SUM('PFM BID (3)'!AD12:AO12)</f>
        <v>13882440.909434807</v>
      </c>
      <c r="G12" s="20">
        <f>SUM('PFM BID (3)'!AQ12:BB12)</f>
        <v>0</v>
      </c>
      <c r="H12" s="20">
        <f>SUM('PFM BID (3)'!BD12:BO12)</f>
        <v>0</v>
      </c>
      <c r="I12" s="20">
        <f>+H12+G12+F12+E12+D12</f>
        <v>21858403.68014624</v>
      </c>
      <c r="J12" s="12"/>
      <c r="K12" s="12"/>
    </row>
    <row r="13" spans="1:11" s="13" customFormat="1" ht="14.25" customHeight="1" outlineLevel="1" x14ac:dyDescent="0.2">
      <c r="A13" s="26" t="s">
        <v>20</v>
      </c>
      <c r="B13" s="27" t="s">
        <v>21</v>
      </c>
      <c r="C13" s="26">
        <v>1607982.9135639344</v>
      </c>
      <c r="D13" s="26">
        <f>SUM('PFM BID (3)'!D13:O13)</f>
        <v>241197.43703459014</v>
      </c>
      <c r="E13" s="26">
        <f>SUM('PFM BID (3)'!Q13:AB13)</f>
        <v>723592.31110377039</v>
      </c>
      <c r="F13" s="26">
        <f>SUM('PFM BID (3)'!AD13:AO13)</f>
        <v>643193.16542557382</v>
      </c>
      <c r="G13" s="26">
        <f>SUM('PFM BID (3)'!AQ13:BB13)</f>
        <v>0</v>
      </c>
      <c r="H13" s="26">
        <f>SUM('PFM BID (3)'!BD13:BO13)</f>
        <v>0</v>
      </c>
      <c r="I13" s="26">
        <f t="shared" si="0"/>
        <v>1607982.9135639344</v>
      </c>
      <c r="J13" s="12"/>
      <c r="K13" s="12"/>
    </row>
    <row r="14" spans="1:11" s="13" customFormat="1" ht="14.25" customHeight="1" outlineLevel="1" x14ac:dyDescent="0.2">
      <c r="A14" s="24" t="s">
        <v>22</v>
      </c>
      <c r="B14" s="23" t="s">
        <v>14</v>
      </c>
      <c r="C14" s="24">
        <v>1607982.9135639344</v>
      </c>
      <c r="D14" s="24">
        <f>SUM('PFM BID (3)'!D14:O14)</f>
        <v>241197.43703459014</v>
      </c>
      <c r="E14" s="24">
        <f>SUM('PFM BID (3)'!Q14:AB14)</f>
        <v>723592.31110377039</v>
      </c>
      <c r="F14" s="24">
        <f>SUM('PFM BID (3)'!AD14:AO14)</f>
        <v>643193.16542557382</v>
      </c>
      <c r="G14" s="24">
        <f>SUM('PFM BID (3)'!AQ14:BB14)</f>
        <v>0</v>
      </c>
      <c r="H14" s="24">
        <f>SUM('PFM BID (3)'!BD14:BO14)</f>
        <v>0</v>
      </c>
      <c r="I14" s="24">
        <f t="shared" si="0"/>
        <v>1607982.9135639344</v>
      </c>
      <c r="J14" s="12"/>
      <c r="K14" s="12"/>
    </row>
    <row r="15" spans="1:11" s="13" customFormat="1" ht="14.25" customHeight="1" outlineLevel="1" x14ac:dyDescent="0.2">
      <c r="A15" s="26" t="s">
        <v>23</v>
      </c>
      <c r="B15" s="27" t="s">
        <v>24</v>
      </c>
      <c r="C15" s="26">
        <v>7679898.623519998</v>
      </c>
      <c r="D15" s="26">
        <f>SUM('PFM BID (3)'!D15:O15)</f>
        <v>0</v>
      </c>
      <c r="E15" s="26">
        <f>SUM('PFM BID (3)'!Q15:AB15)</f>
        <v>2792690.4085527267</v>
      </c>
      <c r="F15" s="26">
        <f>SUM('PFM BID (3)'!AD15:AO15)</f>
        <v>4887208.2149672713</v>
      </c>
      <c r="G15" s="26">
        <f>SUM('PFM BID (3)'!AQ15:BB15)</f>
        <v>0</v>
      </c>
      <c r="H15" s="26">
        <f>SUM('PFM BID (3)'!BD15:BO15)</f>
        <v>0</v>
      </c>
      <c r="I15" s="26">
        <f t="shared" si="0"/>
        <v>7679898.623519998</v>
      </c>
      <c r="J15" s="12"/>
      <c r="K15" s="12"/>
    </row>
    <row r="16" spans="1:11" s="13" customFormat="1" ht="14.25" customHeight="1" outlineLevel="1" x14ac:dyDescent="0.2">
      <c r="A16" s="22" t="s">
        <v>25</v>
      </c>
      <c r="B16" s="23" t="s">
        <v>26</v>
      </c>
      <c r="C16" s="22">
        <v>1878395.9096220341</v>
      </c>
      <c r="D16" s="22">
        <f>SUM('PFM BID (3)'!D16:O16)</f>
        <v>0</v>
      </c>
      <c r="E16" s="22">
        <f>SUM('PFM BID (3)'!Q16:AB16)</f>
        <v>683053.05804437608</v>
      </c>
      <c r="F16" s="22">
        <f>SUM('PFM BID (3)'!AD16:AO16)</f>
        <v>1195342.851577658</v>
      </c>
      <c r="G16" s="22">
        <f>SUM('PFM BID (3)'!AQ16:BB16)</f>
        <v>0</v>
      </c>
      <c r="H16" s="22">
        <f>SUM('PFM BID (3)'!BD16:BO16)</f>
        <v>0</v>
      </c>
      <c r="I16" s="22">
        <f t="shared" si="0"/>
        <v>1878395.9096220341</v>
      </c>
      <c r="J16" s="12"/>
      <c r="K16" s="12"/>
    </row>
    <row r="17" spans="1:11" s="13" customFormat="1" ht="14.25" customHeight="1" outlineLevel="1" x14ac:dyDescent="0.2">
      <c r="A17" s="22" t="s">
        <v>27</v>
      </c>
      <c r="B17" s="23" t="s">
        <v>28</v>
      </c>
      <c r="C17" s="22">
        <v>789658.13173198816</v>
      </c>
      <c r="D17" s="22">
        <f>SUM('PFM BID (3)'!D17:O17)</f>
        <v>0</v>
      </c>
      <c r="E17" s="22">
        <f>SUM('PFM BID (3)'!Q17:AB17)</f>
        <v>287148.41153890477</v>
      </c>
      <c r="F17" s="22">
        <f>SUM('PFM BID (3)'!AD17:AO17)</f>
        <v>502509.72019308334</v>
      </c>
      <c r="G17" s="22">
        <f>SUM('PFM BID (3)'!AQ17:BB17)</f>
        <v>0</v>
      </c>
      <c r="H17" s="22">
        <f>SUM('PFM BID (3)'!BD17:BO17)</f>
        <v>0</v>
      </c>
      <c r="I17" s="22">
        <f t="shared" si="0"/>
        <v>789658.13173198816</v>
      </c>
      <c r="J17" s="12"/>
      <c r="K17" s="12"/>
    </row>
    <row r="18" spans="1:11" s="13" customFormat="1" ht="14.25" customHeight="1" outlineLevel="1" x14ac:dyDescent="0.2">
      <c r="A18" s="22" t="s">
        <v>29</v>
      </c>
      <c r="B18" s="23" t="s">
        <v>30</v>
      </c>
      <c r="C18" s="22">
        <v>3719179.65144245</v>
      </c>
      <c r="D18" s="22">
        <f>SUM('PFM BID (3)'!D18:O18)</f>
        <v>0</v>
      </c>
      <c r="E18" s="22">
        <f>SUM('PFM BID (3)'!Q18:AB18)</f>
        <v>1352428.9641608908</v>
      </c>
      <c r="F18" s="22">
        <f>SUM('PFM BID (3)'!AD18:AO18)</f>
        <v>2366750.6872815592</v>
      </c>
      <c r="G18" s="22">
        <f>SUM('PFM BID (3)'!AQ18:BB18)</f>
        <v>0</v>
      </c>
      <c r="H18" s="22">
        <f>SUM('PFM BID (3)'!BD18:BO18)</f>
        <v>0</v>
      </c>
      <c r="I18" s="22">
        <f t="shared" si="0"/>
        <v>3719179.65144245</v>
      </c>
      <c r="J18" s="12"/>
      <c r="K18" s="12"/>
    </row>
    <row r="19" spans="1:11" s="13" customFormat="1" ht="14.25" customHeight="1" outlineLevel="1" x14ac:dyDescent="0.2">
      <c r="A19" s="22" t="s">
        <v>31</v>
      </c>
      <c r="B19" s="23" t="s">
        <v>32</v>
      </c>
      <c r="C19" s="22">
        <v>461718.07134334848</v>
      </c>
      <c r="D19" s="22">
        <f>SUM('PFM BID (3)'!D19:O19)</f>
        <v>0</v>
      </c>
      <c r="E19" s="22">
        <f>SUM('PFM BID (3)'!Q19:AB19)</f>
        <v>167897.48048849034</v>
      </c>
      <c r="F19" s="22">
        <f>SUM('PFM BID (3)'!AD19:AO19)</f>
        <v>293820.59085485811</v>
      </c>
      <c r="G19" s="22">
        <f>SUM('PFM BID (3)'!AQ19:BB19)</f>
        <v>0</v>
      </c>
      <c r="H19" s="22">
        <f>SUM('PFM BID (3)'!BD19:BO19)</f>
        <v>0</v>
      </c>
      <c r="I19" s="22">
        <f t="shared" si="0"/>
        <v>461718.07134334848</v>
      </c>
      <c r="J19" s="12"/>
      <c r="K19" s="12"/>
    </row>
    <row r="20" spans="1:11" s="13" customFormat="1" ht="14.25" customHeight="1" outlineLevel="1" x14ac:dyDescent="0.2">
      <c r="A20" s="22" t="s">
        <v>33</v>
      </c>
      <c r="B20" s="23" t="s">
        <v>34</v>
      </c>
      <c r="C20" s="22">
        <v>830946.85938017839</v>
      </c>
      <c r="D20" s="22">
        <f>SUM('PFM BID (3)'!D20:O20)</f>
        <v>0</v>
      </c>
      <c r="E20" s="22">
        <f>SUM('PFM BID (3)'!Q20:AB20)</f>
        <v>302162.4943200649</v>
      </c>
      <c r="F20" s="22">
        <f>SUM('PFM BID (3)'!AD20:AO20)</f>
        <v>528784.36506011349</v>
      </c>
      <c r="G20" s="22">
        <f>SUM('PFM BID (3)'!AQ20:BB20)</f>
        <v>0</v>
      </c>
      <c r="H20" s="22">
        <f>SUM('PFM BID (3)'!BD20:BO20)</f>
        <v>0</v>
      </c>
      <c r="I20" s="22">
        <f t="shared" si="0"/>
        <v>830946.85938017839</v>
      </c>
      <c r="J20" s="12"/>
      <c r="K20" s="12"/>
    </row>
    <row r="21" spans="1:11" s="13" customFormat="1" ht="14.25" customHeight="1" outlineLevel="1" x14ac:dyDescent="0.2">
      <c r="A21" s="26" t="s">
        <v>35</v>
      </c>
      <c r="B21" s="27" t="s">
        <v>36</v>
      </c>
      <c r="C21" s="26">
        <v>5096251.6294515645</v>
      </c>
      <c r="D21" s="26">
        <f>SUM('PFM BID (3)'!D21:O21)</f>
        <v>0</v>
      </c>
      <c r="E21" s="26">
        <f>SUM('PFM BID (3)'!Q21:AB21)</f>
        <v>1132500.3621003476</v>
      </c>
      <c r="F21" s="26">
        <f>SUM('PFM BID (3)'!AD21:AO21)</f>
        <v>3963751.2673512171</v>
      </c>
      <c r="G21" s="26">
        <f>SUM('PFM BID (3)'!AQ21:BB21)</f>
        <v>0</v>
      </c>
      <c r="H21" s="26">
        <f>SUM('PFM BID (3)'!BD21:BO21)</f>
        <v>0</v>
      </c>
      <c r="I21" s="26">
        <f t="shared" si="0"/>
        <v>5096251.6294515645</v>
      </c>
      <c r="J21" s="12"/>
      <c r="K21" s="12"/>
    </row>
    <row r="22" spans="1:11" s="13" customFormat="1" ht="14.25" customHeight="1" outlineLevel="1" x14ac:dyDescent="0.2">
      <c r="A22" s="22" t="s">
        <v>37</v>
      </c>
      <c r="B22" s="23" t="s">
        <v>38</v>
      </c>
      <c r="C22" s="22">
        <v>3971402.0677247811</v>
      </c>
      <c r="D22" s="22">
        <f>SUM('PFM BID (3)'!D22:O22)</f>
        <v>0</v>
      </c>
      <c r="E22" s="22">
        <f>SUM('PFM BID (3)'!Q22:AB22)</f>
        <v>882533.79282772914</v>
      </c>
      <c r="F22" s="22">
        <f>SUM('PFM BID (3)'!AD22:AO22)</f>
        <v>3088868.274897052</v>
      </c>
      <c r="G22" s="22">
        <f>SUM('PFM BID (3)'!AQ22:BB22)</f>
        <v>0</v>
      </c>
      <c r="H22" s="22">
        <f>SUM('PFM BID (3)'!BD22:BO22)</f>
        <v>0</v>
      </c>
      <c r="I22" s="22">
        <f t="shared" si="0"/>
        <v>3971402.0677247811</v>
      </c>
      <c r="J22" s="12"/>
      <c r="K22" s="12"/>
    </row>
    <row r="23" spans="1:11" s="13" customFormat="1" ht="14.25" customHeight="1" outlineLevel="1" x14ac:dyDescent="0.2">
      <c r="A23" s="22" t="s">
        <v>39</v>
      </c>
      <c r="B23" s="23" t="s">
        <v>40</v>
      </c>
      <c r="C23" s="22">
        <v>87340.095819371185</v>
      </c>
      <c r="D23" s="22">
        <f>SUM('PFM BID (3)'!D23:O23)</f>
        <v>0</v>
      </c>
      <c r="E23" s="22">
        <f>SUM('PFM BID (3)'!Q23:AB23)</f>
        <v>19408.910182082487</v>
      </c>
      <c r="F23" s="22">
        <f>SUM('PFM BID (3)'!AD23:AO23)</f>
        <v>67931.185637288698</v>
      </c>
      <c r="G23" s="22">
        <f>SUM('PFM BID (3)'!AQ23:BB23)</f>
        <v>0</v>
      </c>
      <c r="H23" s="22">
        <f>SUM('PFM BID (3)'!BD23:BO23)</f>
        <v>0</v>
      </c>
      <c r="I23" s="22">
        <f t="shared" si="0"/>
        <v>87340.095819371185</v>
      </c>
      <c r="J23" s="12"/>
      <c r="K23" s="12"/>
    </row>
    <row r="24" spans="1:11" s="13" customFormat="1" ht="14.25" customHeight="1" outlineLevel="1" x14ac:dyDescent="0.2">
      <c r="A24" s="22" t="s">
        <v>41</v>
      </c>
      <c r="B24" s="23" t="s">
        <v>42</v>
      </c>
      <c r="C24" s="22">
        <v>18885.365496873812</v>
      </c>
      <c r="D24" s="22">
        <f>SUM('PFM BID (3)'!D24:O24)</f>
        <v>0</v>
      </c>
      <c r="E24" s="22">
        <f>SUM('PFM BID (3)'!Q24:AB24)</f>
        <v>4196.7478881941806</v>
      </c>
      <c r="F24" s="22">
        <f>SUM('PFM BID (3)'!AD24:AO24)</f>
        <v>14688.617608679629</v>
      </c>
      <c r="G24" s="22">
        <f>SUM('PFM BID (3)'!AQ24:BB24)</f>
        <v>0</v>
      </c>
      <c r="H24" s="22">
        <f>SUM('PFM BID (3)'!BD24:BO24)</f>
        <v>0</v>
      </c>
      <c r="I24" s="22">
        <f t="shared" si="0"/>
        <v>18885.365496873812</v>
      </c>
      <c r="J24" s="12"/>
      <c r="K24" s="12"/>
    </row>
    <row r="25" spans="1:11" s="13" customFormat="1" ht="14.25" customHeight="1" outlineLevel="1" x14ac:dyDescent="0.2">
      <c r="A25" s="22" t="s">
        <v>43</v>
      </c>
      <c r="B25" s="23" t="s">
        <v>44</v>
      </c>
      <c r="C25" s="22">
        <v>245509.75145935957</v>
      </c>
      <c r="D25" s="22">
        <f>SUM('PFM BID (3)'!D25:O25)</f>
        <v>0</v>
      </c>
      <c r="E25" s="22">
        <f>SUM('PFM BID (3)'!Q25:AB25)</f>
        <v>54557.722546524339</v>
      </c>
      <c r="F25" s="22">
        <f>SUM('PFM BID (3)'!AD25:AO25)</f>
        <v>190952.02891283523</v>
      </c>
      <c r="G25" s="22">
        <f>SUM('PFM BID (3)'!AQ25:BB25)</f>
        <v>0</v>
      </c>
      <c r="H25" s="22">
        <f>SUM('PFM BID (3)'!BD25:BO25)</f>
        <v>0</v>
      </c>
      <c r="I25" s="22">
        <f t="shared" si="0"/>
        <v>245509.75145935957</v>
      </c>
      <c r="J25" s="12"/>
      <c r="K25" s="12"/>
    </row>
    <row r="26" spans="1:11" s="13" customFormat="1" ht="14.25" customHeight="1" outlineLevel="1" x14ac:dyDescent="0.2">
      <c r="A26" s="22" t="s">
        <v>45</v>
      </c>
      <c r="B26" s="23" t="s">
        <v>46</v>
      </c>
      <c r="C26" s="22">
        <v>219447.94707367371</v>
      </c>
      <c r="D26" s="22">
        <f>SUM('PFM BID (3)'!D26:O26)</f>
        <v>0</v>
      </c>
      <c r="E26" s="22">
        <f>SUM('PFM BID (3)'!Q26:AB26)</f>
        <v>48766.210460816379</v>
      </c>
      <c r="F26" s="22">
        <f>SUM('PFM BID (3)'!AD26:AO26)</f>
        <v>170681.73661285735</v>
      </c>
      <c r="G26" s="22">
        <f>SUM('PFM BID (3)'!AQ26:BB26)</f>
        <v>0</v>
      </c>
      <c r="H26" s="22">
        <f>SUM('PFM BID (3)'!BD26:BO26)</f>
        <v>0</v>
      </c>
      <c r="I26" s="22">
        <f t="shared" si="0"/>
        <v>219447.94707367371</v>
      </c>
      <c r="J26" s="12"/>
      <c r="K26" s="12"/>
    </row>
    <row r="27" spans="1:11" s="13" customFormat="1" ht="14.25" customHeight="1" outlineLevel="1" x14ac:dyDescent="0.2">
      <c r="A27" s="22" t="s">
        <v>47</v>
      </c>
      <c r="B27" s="23" t="s">
        <v>48</v>
      </c>
      <c r="C27" s="22">
        <v>210440.51730232919</v>
      </c>
      <c r="D27" s="22">
        <f>SUM('PFM BID (3)'!D27:O27)</f>
        <v>0</v>
      </c>
      <c r="E27" s="22">
        <f>SUM('PFM BID (3)'!Q27:AB27)</f>
        <v>46764.559400517595</v>
      </c>
      <c r="F27" s="22">
        <f>SUM('PFM BID (3)'!AD27:AO27)</f>
        <v>163675.95790181161</v>
      </c>
      <c r="G27" s="22">
        <f>SUM('PFM BID (3)'!AQ27:BB27)</f>
        <v>0</v>
      </c>
      <c r="H27" s="22">
        <f>SUM('PFM BID (3)'!BD27:BO27)</f>
        <v>0</v>
      </c>
      <c r="I27" s="22">
        <f t="shared" si="0"/>
        <v>210440.51730232919</v>
      </c>
      <c r="J27" s="12"/>
      <c r="K27" s="12"/>
    </row>
    <row r="28" spans="1:11" s="13" customFormat="1" ht="14.25" customHeight="1" outlineLevel="1" x14ac:dyDescent="0.2">
      <c r="A28" s="22" t="s">
        <v>49</v>
      </c>
      <c r="B28" s="23" t="s">
        <v>50</v>
      </c>
      <c r="C28" s="22">
        <v>343225.88457517629</v>
      </c>
      <c r="D28" s="22">
        <f>SUM('PFM BID (3)'!D28:O28)</f>
        <v>0</v>
      </c>
      <c r="E28" s="22">
        <f>SUM('PFM BID (3)'!Q28:AB28)</f>
        <v>76272.418794483616</v>
      </c>
      <c r="F28" s="22">
        <f>SUM('PFM BID (3)'!AD28:AO28)</f>
        <v>266953.4657806927</v>
      </c>
      <c r="G28" s="22">
        <f>SUM('PFM BID (3)'!AQ28:BB28)</f>
        <v>0</v>
      </c>
      <c r="H28" s="22">
        <f>SUM('PFM BID (3)'!BD28:BO28)</f>
        <v>0</v>
      </c>
      <c r="I28" s="22">
        <f t="shared" si="0"/>
        <v>343225.88457517629</v>
      </c>
      <c r="J28" s="12"/>
      <c r="K28" s="12"/>
    </row>
    <row r="29" spans="1:11" s="13" customFormat="1" ht="14.25" customHeight="1" outlineLevel="1" x14ac:dyDescent="0.2">
      <c r="A29" s="26" t="s">
        <v>51</v>
      </c>
      <c r="B29" s="27" t="s">
        <v>52</v>
      </c>
      <c r="C29" s="26">
        <v>108945.735696</v>
      </c>
      <c r="D29" s="26">
        <f>SUM('PFM BID (3)'!D29:O29)</f>
        <v>0</v>
      </c>
      <c r="E29" s="26">
        <f>SUM('PFM BID (3)'!Q29:AB29)</f>
        <v>0</v>
      </c>
      <c r="F29" s="26">
        <f>SUM('PFM BID (3)'!AD29:AO29)</f>
        <v>108945.735696</v>
      </c>
      <c r="G29" s="26">
        <f>SUM('PFM BID (3)'!AQ29:BB29)</f>
        <v>0</v>
      </c>
      <c r="H29" s="26">
        <f>SUM('PFM BID (3)'!BD29:BO29)</f>
        <v>0</v>
      </c>
      <c r="I29" s="26">
        <f t="shared" si="0"/>
        <v>108945.735696</v>
      </c>
      <c r="J29" s="12"/>
      <c r="K29" s="12"/>
    </row>
    <row r="30" spans="1:11" s="13" customFormat="1" ht="14.25" customHeight="1" outlineLevel="1" x14ac:dyDescent="0.2">
      <c r="A30" s="22" t="s">
        <v>53</v>
      </c>
      <c r="B30" s="23" t="s">
        <v>54</v>
      </c>
      <c r="C30" s="22">
        <v>499.73205337691138</v>
      </c>
      <c r="D30" s="22">
        <f>SUM('PFM BID (3)'!D30:O30)</f>
        <v>0</v>
      </c>
      <c r="E30" s="22">
        <f>SUM('PFM BID (3)'!Q30:AB30)</f>
        <v>0</v>
      </c>
      <c r="F30" s="22">
        <f>SUM('PFM BID (3)'!AD30:AO30)</f>
        <v>499.73205337691138</v>
      </c>
      <c r="G30" s="22">
        <f>SUM('PFM BID (3)'!AQ30:BB30)</f>
        <v>0</v>
      </c>
      <c r="H30" s="22">
        <f>SUM('PFM BID (3)'!BD30:BO30)</f>
        <v>0</v>
      </c>
      <c r="I30" s="22">
        <f t="shared" si="0"/>
        <v>499.73205337691138</v>
      </c>
      <c r="J30" s="12"/>
      <c r="K30" s="12"/>
    </row>
    <row r="31" spans="1:11" s="13" customFormat="1" ht="14.25" customHeight="1" outlineLevel="1" x14ac:dyDescent="0.2">
      <c r="A31" s="22" t="s">
        <v>55</v>
      </c>
      <c r="B31" s="23" t="s">
        <v>56</v>
      </c>
      <c r="C31" s="22">
        <v>79275.145460925138</v>
      </c>
      <c r="D31" s="22">
        <f>SUM('PFM BID (3)'!D31:O31)</f>
        <v>0</v>
      </c>
      <c r="E31" s="22">
        <f>SUM('PFM BID (3)'!Q31:AB31)</f>
        <v>0</v>
      </c>
      <c r="F31" s="22">
        <f>SUM('PFM BID (3)'!AD31:AO31)</f>
        <v>79275.145460925138</v>
      </c>
      <c r="G31" s="22">
        <f>SUM('PFM BID (3)'!AQ31:BB31)</f>
        <v>0</v>
      </c>
      <c r="H31" s="22">
        <f>SUM('PFM BID (3)'!BD31:BO31)</f>
        <v>0</v>
      </c>
      <c r="I31" s="22">
        <f t="shared" si="0"/>
        <v>79275.145460925138</v>
      </c>
      <c r="J31" s="12"/>
      <c r="K31" s="12"/>
    </row>
    <row r="32" spans="1:11" s="13" customFormat="1" ht="14.25" customHeight="1" outlineLevel="1" x14ac:dyDescent="0.2">
      <c r="A32" s="22" t="s">
        <v>57</v>
      </c>
      <c r="B32" s="23" t="s">
        <v>58</v>
      </c>
      <c r="C32" s="22">
        <v>29170.858181697982</v>
      </c>
      <c r="D32" s="22">
        <f>SUM('PFM BID (3)'!D32:O32)</f>
        <v>0</v>
      </c>
      <c r="E32" s="22">
        <f>SUM('PFM BID (3)'!Q32:AB32)</f>
        <v>0</v>
      </c>
      <c r="F32" s="22">
        <f>SUM('PFM BID (3)'!AD32:AO32)</f>
        <v>29170.858181697982</v>
      </c>
      <c r="G32" s="22">
        <f>SUM('PFM BID (3)'!AQ32:BB32)</f>
        <v>0</v>
      </c>
      <c r="H32" s="22">
        <f>SUM('PFM BID (3)'!BD32:BO32)</f>
        <v>0</v>
      </c>
      <c r="I32" s="22">
        <f t="shared" si="0"/>
        <v>29170.858181697982</v>
      </c>
      <c r="J32" s="12"/>
      <c r="K32" s="12"/>
    </row>
    <row r="33" spans="1:11" s="13" customFormat="1" ht="14.25" customHeight="1" outlineLevel="1" x14ac:dyDescent="0.2">
      <c r="A33" s="26" t="s">
        <v>59</v>
      </c>
      <c r="B33" s="27" t="s">
        <v>60</v>
      </c>
      <c r="C33" s="26">
        <v>3085982.2519199997</v>
      </c>
      <c r="D33" s="26">
        <f>SUM('PFM BID (3)'!D33:O33)</f>
        <v>0</v>
      </c>
      <c r="E33" s="26">
        <f>SUM('PFM BID (3)'!Q33:AB33)</f>
        <v>3085982.2519199997</v>
      </c>
      <c r="F33" s="26">
        <f>SUM('PFM BID (3)'!AD33:AO33)</f>
        <v>0</v>
      </c>
      <c r="G33" s="26">
        <f>SUM('PFM BID (3)'!AQ33:BB33)</f>
        <v>0</v>
      </c>
      <c r="H33" s="26">
        <f>SUM('PFM BID (3)'!BD33:BO33)</f>
        <v>0</v>
      </c>
      <c r="I33" s="26">
        <f t="shared" si="0"/>
        <v>3085982.2519199997</v>
      </c>
      <c r="J33" s="12"/>
      <c r="K33" s="12"/>
    </row>
    <row r="34" spans="1:11" s="13" customFormat="1" ht="14.25" customHeight="1" outlineLevel="1" x14ac:dyDescent="0.2">
      <c r="A34" s="22" t="s">
        <v>61</v>
      </c>
      <c r="B34" s="23" t="s">
        <v>62</v>
      </c>
      <c r="C34" s="22">
        <v>1624146.1896955939</v>
      </c>
      <c r="D34" s="22">
        <f>SUM('PFM BID (3)'!D34:O34)</f>
        <v>0</v>
      </c>
      <c r="E34" s="22">
        <f>SUM('PFM BID (3)'!Q34:AB34)</f>
        <v>1624146.1896955939</v>
      </c>
      <c r="F34" s="22">
        <f>SUM('PFM BID (3)'!AD34:AO34)</f>
        <v>0</v>
      </c>
      <c r="G34" s="22">
        <f>SUM('PFM BID (3)'!AQ34:BB34)</f>
        <v>0</v>
      </c>
      <c r="H34" s="22">
        <f>SUM('PFM BID (3)'!BD34:BO34)</f>
        <v>0</v>
      </c>
      <c r="I34" s="22">
        <f t="shared" si="0"/>
        <v>1624146.1896955939</v>
      </c>
      <c r="J34" s="12"/>
      <c r="K34" s="12"/>
    </row>
    <row r="35" spans="1:11" s="13" customFormat="1" ht="14.25" customHeight="1" outlineLevel="1" x14ac:dyDescent="0.2">
      <c r="A35" s="22" t="s">
        <v>63</v>
      </c>
      <c r="B35" s="23" t="s">
        <v>64</v>
      </c>
      <c r="C35" s="22">
        <v>156040.6375688668</v>
      </c>
      <c r="D35" s="22">
        <f>SUM('PFM BID (3)'!D35:O35)</f>
        <v>0</v>
      </c>
      <c r="E35" s="22">
        <f>SUM('PFM BID (3)'!Q35:AB35)</f>
        <v>156040.6375688668</v>
      </c>
      <c r="F35" s="22">
        <f>SUM('PFM BID (3)'!AD35:AO35)</f>
        <v>0</v>
      </c>
      <c r="G35" s="22">
        <f>SUM('PFM BID (3)'!AQ35:BB35)</f>
        <v>0</v>
      </c>
      <c r="H35" s="22">
        <f>SUM('PFM BID (3)'!BD35:BO35)</f>
        <v>0</v>
      </c>
      <c r="I35" s="22">
        <f t="shared" si="0"/>
        <v>156040.6375688668</v>
      </c>
      <c r="J35" s="12"/>
      <c r="K35" s="12"/>
    </row>
    <row r="36" spans="1:11" s="13" customFormat="1" ht="14.25" customHeight="1" outlineLevel="1" x14ac:dyDescent="0.2">
      <c r="A36" s="22" t="s">
        <v>65</v>
      </c>
      <c r="B36" s="23" t="s">
        <v>66</v>
      </c>
      <c r="C36" s="22">
        <v>762091.3281265191</v>
      </c>
      <c r="D36" s="22">
        <f>SUM('PFM BID (3)'!D36:O36)</f>
        <v>0</v>
      </c>
      <c r="E36" s="22">
        <f>SUM('PFM BID (3)'!Q36:AB36)</f>
        <v>762091.3281265191</v>
      </c>
      <c r="F36" s="22">
        <f>SUM('PFM BID (3)'!AD36:AO36)</f>
        <v>0</v>
      </c>
      <c r="G36" s="22">
        <f>SUM('PFM BID (3)'!AQ36:BB36)</f>
        <v>0</v>
      </c>
      <c r="H36" s="22">
        <f>SUM('PFM BID (3)'!BD36:BO36)</f>
        <v>0</v>
      </c>
      <c r="I36" s="22">
        <f t="shared" si="0"/>
        <v>762091.3281265191</v>
      </c>
      <c r="J36" s="12"/>
      <c r="K36" s="12"/>
    </row>
    <row r="37" spans="1:11" s="13" customFormat="1" ht="14.25" customHeight="1" outlineLevel="1" x14ac:dyDescent="0.2">
      <c r="A37" s="22" t="s">
        <v>67</v>
      </c>
      <c r="B37" s="23" t="s">
        <v>68</v>
      </c>
      <c r="C37" s="22">
        <v>543704.09652902035</v>
      </c>
      <c r="D37" s="22">
        <f>SUM('PFM BID (3)'!D37:O37)</f>
        <v>0</v>
      </c>
      <c r="E37" s="22">
        <f>SUM('PFM BID (3)'!Q37:AB37)</f>
        <v>543704.09652902035</v>
      </c>
      <c r="F37" s="22">
        <f>SUM('PFM BID (3)'!AD37:AO37)</f>
        <v>0</v>
      </c>
      <c r="G37" s="22">
        <f>SUM('PFM BID (3)'!AQ37:BB37)</f>
        <v>0</v>
      </c>
      <c r="H37" s="22">
        <f>SUM('PFM BID (3)'!BD37:BO37)</f>
        <v>0</v>
      </c>
      <c r="I37" s="22">
        <f t="shared" si="0"/>
        <v>543704.09652902035</v>
      </c>
      <c r="J37" s="12"/>
      <c r="K37" s="12"/>
    </row>
    <row r="38" spans="1:11" s="13" customFormat="1" ht="14.25" customHeight="1" outlineLevel="1" x14ac:dyDescent="0.2">
      <c r="A38" s="26" t="s">
        <v>69</v>
      </c>
      <c r="B38" s="27" t="s">
        <v>70</v>
      </c>
      <c r="C38" s="26">
        <v>2687530.5259947432</v>
      </c>
      <c r="D38" s="26">
        <f>SUM('PFM BID (3)'!D38:O38)</f>
        <v>0</v>
      </c>
      <c r="E38" s="26">
        <f>SUM('PFM BID (3)'!Q38:AB38)</f>
        <v>0</v>
      </c>
      <c r="F38" s="26">
        <f>SUM('PFM BID (3)'!AD38:AO38)</f>
        <v>2687530.5259947432</v>
      </c>
      <c r="G38" s="26">
        <f>SUM('PFM BID (3)'!AQ38:BB38)</f>
        <v>0</v>
      </c>
      <c r="H38" s="26">
        <f>SUM('PFM BID (3)'!BD38:BO38)</f>
        <v>0</v>
      </c>
      <c r="I38" s="26">
        <f t="shared" si="0"/>
        <v>2687530.5259947432</v>
      </c>
      <c r="J38" s="12"/>
      <c r="K38" s="12"/>
    </row>
    <row r="39" spans="1:11" s="13" customFormat="1" ht="14.25" customHeight="1" outlineLevel="1" x14ac:dyDescent="0.2">
      <c r="A39" s="22" t="s">
        <v>71</v>
      </c>
      <c r="B39" s="23" t="s">
        <v>72</v>
      </c>
      <c r="C39" s="22">
        <v>414610.33992220752</v>
      </c>
      <c r="D39" s="22">
        <f>SUM('PFM BID (3)'!D39:O39)</f>
        <v>0</v>
      </c>
      <c r="E39" s="22">
        <f>SUM('PFM BID (3)'!Q39:AB39)</f>
        <v>0</v>
      </c>
      <c r="F39" s="22">
        <f>SUM('PFM BID (3)'!AD39:AO39)</f>
        <v>414610.33992220752</v>
      </c>
      <c r="G39" s="22">
        <f>SUM('PFM BID (3)'!AQ39:BB39)</f>
        <v>0</v>
      </c>
      <c r="H39" s="22">
        <f>SUM('PFM BID (3)'!BD39:BO39)</f>
        <v>0</v>
      </c>
      <c r="I39" s="22">
        <f t="shared" si="0"/>
        <v>414610.33992220752</v>
      </c>
      <c r="J39" s="12"/>
      <c r="K39" s="12"/>
    </row>
    <row r="40" spans="1:11" s="13" customFormat="1" ht="14.25" customHeight="1" outlineLevel="1" x14ac:dyDescent="0.2">
      <c r="A40" s="22" t="s">
        <v>73</v>
      </c>
      <c r="B40" s="23" t="s">
        <v>74</v>
      </c>
      <c r="C40" s="22">
        <v>1006910.8255253613</v>
      </c>
      <c r="D40" s="22">
        <f>SUM('PFM BID (3)'!D40:O40)</f>
        <v>0</v>
      </c>
      <c r="E40" s="22">
        <f>SUM('PFM BID (3)'!Q40:AB40)</f>
        <v>0</v>
      </c>
      <c r="F40" s="22">
        <f>SUM('PFM BID (3)'!AD40:AO40)</f>
        <v>1006910.8255253613</v>
      </c>
      <c r="G40" s="22">
        <f>SUM('PFM BID (3)'!AQ40:BB40)</f>
        <v>0</v>
      </c>
      <c r="H40" s="22">
        <f>SUM('PFM BID (3)'!BD40:BO40)</f>
        <v>0</v>
      </c>
      <c r="I40" s="22">
        <f t="shared" si="0"/>
        <v>1006910.8255253613</v>
      </c>
      <c r="J40" s="12"/>
      <c r="K40" s="12"/>
    </row>
    <row r="41" spans="1:11" s="13" customFormat="1" ht="14.25" customHeight="1" outlineLevel="1" x14ac:dyDescent="0.2">
      <c r="A41" s="22" t="s">
        <v>75</v>
      </c>
      <c r="B41" s="23" t="s">
        <v>76</v>
      </c>
      <c r="C41" s="22">
        <v>266535.21852141916</v>
      </c>
      <c r="D41" s="22">
        <f>SUM('PFM BID (3)'!D41:O41)</f>
        <v>0</v>
      </c>
      <c r="E41" s="22">
        <f>SUM('PFM BID (3)'!Q41:AB41)</f>
        <v>0</v>
      </c>
      <c r="F41" s="22">
        <f>SUM('PFM BID (3)'!AD41:AO41)</f>
        <v>266535.21852141916</v>
      </c>
      <c r="G41" s="22">
        <f>SUM('PFM BID (3)'!AQ41:BB41)</f>
        <v>0</v>
      </c>
      <c r="H41" s="22">
        <f>SUM('PFM BID (3)'!BD41:BO41)</f>
        <v>0</v>
      </c>
      <c r="I41" s="22">
        <f t="shared" si="0"/>
        <v>266535.21852141916</v>
      </c>
      <c r="J41" s="12"/>
      <c r="K41" s="12"/>
    </row>
    <row r="42" spans="1:11" s="13" customFormat="1" ht="14.25" customHeight="1" outlineLevel="1" x14ac:dyDescent="0.2">
      <c r="A42" s="22" t="s">
        <v>77</v>
      </c>
      <c r="B42" s="23" t="s">
        <v>78</v>
      </c>
      <c r="C42" s="22">
        <v>0</v>
      </c>
      <c r="D42" s="22">
        <f>SUM('PFM BID (3)'!D42:O42)</f>
        <v>0</v>
      </c>
      <c r="E42" s="22">
        <f>SUM('PFM BID (3)'!Q42:AB42)</f>
        <v>0</v>
      </c>
      <c r="F42" s="22">
        <f>SUM('PFM BID (3)'!AD42:AO42)</f>
        <v>0</v>
      </c>
      <c r="G42" s="22">
        <f>SUM('PFM BID (3)'!AQ42:BB42)</f>
        <v>0</v>
      </c>
      <c r="H42" s="22">
        <f>SUM('PFM BID (3)'!BD42:BO42)</f>
        <v>0</v>
      </c>
      <c r="I42" s="22">
        <f t="shared" si="0"/>
        <v>0</v>
      </c>
      <c r="J42" s="12"/>
      <c r="K42" s="12"/>
    </row>
    <row r="43" spans="1:11" s="13" customFormat="1" ht="14.25" customHeight="1" outlineLevel="1" x14ac:dyDescent="0.2">
      <c r="A43" s="22" t="s">
        <v>79</v>
      </c>
      <c r="B43" s="23" t="s">
        <v>80</v>
      </c>
      <c r="C43" s="22">
        <v>502557.98778449401</v>
      </c>
      <c r="D43" s="22">
        <f>SUM('PFM BID (3)'!D43:O43)</f>
        <v>0</v>
      </c>
      <c r="E43" s="22">
        <f>SUM('PFM BID (3)'!Q43:AB43)</f>
        <v>0</v>
      </c>
      <c r="F43" s="22">
        <f>SUM('PFM BID (3)'!AD43:AO43)</f>
        <v>502557.98778449401</v>
      </c>
      <c r="G43" s="22">
        <f>SUM('PFM BID (3)'!AQ43:BB43)</f>
        <v>0</v>
      </c>
      <c r="H43" s="22">
        <f>SUM('PFM BID (3)'!BD43:BO43)</f>
        <v>0</v>
      </c>
      <c r="I43" s="22">
        <f t="shared" si="0"/>
        <v>502557.98778449401</v>
      </c>
      <c r="J43" s="12"/>
      <c r="K43" s="12"/>
    </row>
    <row r="44" spans="1:11" s="13" customFormat="1" ht="14.25" customHeight="1" outlineLevel="1" x14ac:dyDescent="0.2">
      <c r="A44" s="22" t="s">
        <v>81</v>
      </c>
      <c r="B44" s="23" t="s">
        <v>82</v>
      </c>
      <c r="C44" s="22">
        <v>259995.95999999993</v>
      </c>
      <c r="D44" s="22">
        <f>SUM('PFM BID (3)'!D44:O44)</f>
        <v>0</v>
      </c>
      <c r="E44" s="22">
        <f>SUM('PFM BID (3)'!Q44:AB44)</f>
        <v>0</v>
      </c>
      <c r="F44" s="22">
        <f>SUM('PFM BID (3)'!AD44:AO44)</f>
        <v>259995.95999999993</v>
      </c>
      <c r="G44" s="22">
        <f>SUM('PFM BID (3)'!AQ44:BB44)</f>
        <v>0</v>
      </c>
      <c r="H44" s="22">
        <f>SUM('PFM BID (3)'!BD44:BO44)</f>
        <v>0</v>
      </c>
      <c r="I44" s="22">
        <f t="shared" si="0"/>
        <v>259995.95999999993</v>
      </c>
      <c r="J44" s="12"/>
      <c r="K44" s="12"/>
    </row>
    <row r="45" spans="1:11" s="13" customFormat="1" ht="14.25" customHeight="1" outlineLevel="1" x14ac:dyDescent="0.2">
      <c r="A45" s="22" t="s">
        <v>83</v>
      </c>
      <c r="B45" s="23" t="s">
        <v>84</v>
      </c>
      <c r="C45" s="22">
        <v>236920.19424126158</v>
      </c>
      <c r="D45" s="22">
        <f>SUM('PFM BID (3)'!D45:O45)</f>
        <v>0</v>
      </c>
      <c r="E45" s="22">
        <f>SUM('PFM BID (3)'!Q45:AB45)</f>
        <v>0</v>
      </c>
      <c r="F45" s="22">
        <f>SUM('PFM BID (3)'!AD45:AO45)</f>
        <v>236920.19424126158</v>
      </c>
      <c r="G45" s="22">
        <f>SUM('PFM BID (3)'!AQ45:BB45)</f>
        <v>0</v>
      </c>
      <c r="H45" s="22">
        <f>SUM('PFM BID (3)'!BD45:BO45)</f>
        <v>0</v>
      </c>
      <c r="I45" s="22">
        <f t="shared" si="0"/>
        <v>236920.19424126158</v>
      </c>
      <c r="J45" s="12"/>
      <c r="K45" s="12"/>
    </row>
    <row r="46" spans="1:11" s="13" customFormat="1" ht="11.25" outlineLevel="1" x14ac:dyDescent="0.2">
      <c r="A46" s="26" t="s">
        <v>85</v>
      </c>
      <c r="B46" s="27" t="s">
        <v>86</v>
      </c>
      <c r="C46" s="26">
        <v>0</v>
      </c>
      <c r="D46" s="26">
        <f>SUM('PFM BID (3)'!D46:O46)</f>
        <v>0</v>
      </c>
      <c r="E46" s="26">
        <f>SUM('PFM BID (3)'!Q46:AB46)</f>
        <v>0</v>
      </c>
      <c r="F46" s="26">
        <f>SUM('PFM BID (3)'!AD46:AO46)</f>
        <v>0</v>
      </c>
      <c r="G46" s="26">
        <f>SUM('PFM BID (3)'!AQ46:BB46)</f>
        <v>0</v>
      </c>
      <c r="H46" s="26">
        <f>SUM('PFM BID (3)'!BD46:BO46)</f>
        <v>0</v>
      </c>
      <c r="I46" s="26">
        <f t="shared" si="0"/>
        <v>0</v>
      </c>
      <c r="J46" s="12"/>
      <c r="K46" s="12"/>
    </row>
    <row r="47" spans="1:11" s="13" customFormat="1" ht="14.25" customHeight="1" outlineLevel="1" x14ac:dyDescent="0.2">
      <c r="A47" s="22" t="s">
        <v>87</v>
      </c>
      <c r="B47" s="23" t="s">
        <v>14</v>
      </c>
      <c r="C47" s="22">
        <v>0</v>
      </c>
      <c r="D47" s="22">
        <f>SUM('PFM BID (3)'!D47:O47)</f>
        <v>0</v>
      </c>
      <c r="E47" s="22">
        <f>SUM('PFM BID (3)'!Q47:AB47)</f>
        <v>0</v>
      </c>
      <c r="F47" s="22">
        <f>SUM('PFM BID (3)'!AD47:AO47)</f>
        <v>0</v>
      </c>
      <c r="G47" s="22">
        <f>SUM('PFM BID (3)'!AQ47:BB47)</f>
        <v>0</v>
      </c>
      <c r="H47" s="22">
        <f>SUM('PFM BID (3)'!BD47:BO47)</f>
        <v>0</v>
      </c>
      <c r="I47" s="22">
        <f t="shared" si="0"/>
        <v>0</v>
      </c>
      <c r="J47" s="12"/>
      <c r="K47" s="12"/>
    </row>
    <row r="48" spans="1:11" s="13" customFormat="1" ht="11.25" outlineLevel="1" x14ac:dyDescent="0.2">
      <c r="A48" s="26" t="s">
        <v>88</v>
      </c>
      <c r="B48" s="27" t="s">
        <v>89</v>
      </c>
      <c r="C48" s="26">
        <v>1591812</v>
      </c>
      <c r="D48" s="26">
        <f>SUM('PFM BID (3)'!D48:O48)</f>
        <v>0</v>
      </c>
      <c r="E48" s="26">
        <f>SUM('PFM BID (3)'!Q48:AB48)</f>
        <v>0</v>
      </c>
      <c r="F48" s="26">
        <f>SUM('PFM BID (3)'!AD48:AO48)</f>
        <v>1591812</v>
      </c>
      <c r="G48" s="26">
        <f>SUM('PFM BID (3)'!AQ48:BB48)</f>
        <v>0</v>
      </c>
      <c r="H48" s="26">
        <f>SUM('PFM BID (3)'!BD48:BO48)</f>
        <v>0</v>
      </c>
      <c r="I48" s="26">
        <f t="shared" si="0"/>
        <v>1591812</v>
      </c>
      <c r="J48" s="12"/>
      <c r="K48" s="12"/>
    </row>
    <row r="49" spans="1:13" s="13" customFormat="1" ht="14.25" customHeight="1" outlineLevel="1" x14ac:dyDescent="0.2">
      <c r="A49" s="22" t="s">
        <v>90</v>
      </c>
      <c r="B49" s="23" t="s">
        <v>91</v>
      </c>
      <c r="C49" s="22">
        <v>0</v>
      </c>
      <c r="D49" s="22">
        <f>SUM('PFM BID (3)'!D49:O49)</f>
        <v>0</v>
      </c>
      <c r="E49" s="22">
        <f>SUM('PFM BID (3)'!Q49:AB49)</f>
        <v>0</v>
      </c>
      <c r="F49" s="22">
        <f>SUM('PFM BID (3)'!AD49:AO49)</f>
        <v>0</v>
      </c>
      <c r="G49" s="22">
        <f>SUM('PFM BID (3)'!AQ49:BB49)</f>
        <v>0</v>
      </c>
      <c r="H49" s="22">
        <f>SUM('PFM BID (3)'!BD49:BO49)</f>
        <v>0</v>
      </c>
      <c r="I49" s="22">
        <f t="shared" si="0"/>
        <v>0</v>
      </c>
      <c r="J49" s="12"/>
      <c r="K49" s="12"/>
    </row>
    <row r="50" spans="1:13" s="13" customFormat="1" ht="14.25" customHeight="1" outlineLevel="1" x14ac:dyDescent="0.2">
      <c r="A50" s="22" t="s">
        <v>92</v>
      </c>
      <c r="B50" s="23" t="s">
        <v>93</v>
      </c>
      <c r="C50" s="22">
        <v>0</v>
      </c>
      <c r="D50" s="22">
        <f>SUM('PFM BID (3)'!D50:O50)</f>
        <v>0</v>
      </c>
      <c r="E50" s="22">
        <f>SUM('PFM BID (3)'!Q50:AB50)</f>
        <v>0</v>
      </c>
      <c r="F50" s="22">
        <f>SUM('PFM BID (3)'!AD50:AO50)</f>
        <v>0</v>
      </c>
      <c r="G50" s="22">
        <f>SUM('PFM BID (3)'!AQ50:BB50)</f>
        <v>0</v>
      </c>
      <c r="H50" s="22">
        <f>SUM('PFM BID (3)'!BD50:BO50)</f>
        <v>0</v>
      </c>
      <c r="I50" s="22">
        <f t="shared" si="0"/>
        <v>0</v>
      </c>
      <c r="J50" s="12"/>
      <c r="K50" s="12"/>
    </row>
    <row r="51" spans="1:13" s="13" customFormat="1" ht="13.5" customHeight="1" outlineLevel="1" x14ac:dyDescent="0.2">
      <c r="A51" s="22" t="s">
        <v>94</v>
      </c>
      <c r="B51" s="23" t="s">
        <v>95</v>
      </c>
      <c r="C51" s="22">
        <v>0</v>
      </c>
      <c r="D51" s="22">
        <f>SUM('PFM BID (3)'!D51:O51)</f>
        <v>0</v>
      </c>
      <c r="E51" s="22">
        <f>SUM('PFM BID (3)'!Q51:AB51)</f>
        <v>0</v>
      </c>
      <c r="F51" s="22">
        <f>SUM('PFM BID (3)'!AD51:AO51)</f>
        <v>0</v>
      </c>
      <c r="G51" s="22">
        <f>SUM('PFM BID (3)'!AQ51:BB51)</f>
        <v>0</v>
      </c>
      <c r="H51" s="22">
        <f>SUM('PFM BID (3)'!BD51:BO51)</f>
        <v>0</v>
      </c>
      <c r="I51" s="22">
        <f t="shared" si="0"/>
        <v>0</v>
      </c>
      <c r="J51" s="12"/>
      <c r="K51" s="12"/>
    </row>
    <row r="52" spans="1:13" s="13" customFormat="1" ht="14.25" customHeight="1" outlineLevel="1" x14ac:dyDescent="0.2">
      <c r="A52" s="20" t="s">
        <v>96</v>
      </c>
      <c r="B52" s="21" t="s">
        <v>97</v>
      </c>
      <c r="C52" s="20">
        <v>951565.37228196836</v>
      </c>
      <c r="D52" s="20">
        <f>SUM('PFM BID (3)'!D52:O52)</f>
        <v>105729.4858091076</v>
      </c>
      <c r="E52" s="20">
        <f>SUM('PFM BID (3)'!Q52:AB52)</f>
        <v>211458.9716182152</v>
      </c>
      <c r="F52" s="20">
        <f>SUM('PFM BID (3)'!AD52:AO52)</f>
        <v>211458.9716182152</v>
      </c>
      <c r="G52" s="20">
        <f>SUM('PFM BID (3)'!AQ52:BB52)</f>
        <v>211458.9716182152</v>
      </c>
      <c r="H52" s="20">
        <f>SUM('PFM BID (3)'!BD52:BO52)</f>
        <v>211458.9716182152</v>
      </c>
      <c r="I52" s="20">
        <f t="shared" si="0"/>
        <v>951565.37228196836</v>
      </c>
      <c r="J52" s="12"/>
      <c r="K52" s="12"/>
    </row>
    <row r="53" spans="1:13" s="13" customFormat="1" ht="13.5" customHeight="1" outlineLevel="1" x14ac:dyDescent="0.2">
      <c r="A53" s="22" t="s">
        <v>98</v>
      </c>
      <c r="B53" s="23" t="s">
        <v>14</v>
      </c>
      <c r="C53" s="22">
        <v>951565.37228196836</v>
      </c>
      <c r="D53" s="22">
        <f>SUM('PFM BID (3)'!D53:O53)</f>
        <v>105729.4858091076</v>
      </c>
      <c r="E53" s="22">
        <f>SUM('PFM BID (3)'!Q53:AB53)</f>
        <v>211458.9716182152</v>
      </c>
      <c r="F53" s="22">
        <f>SUM('PFM BID (3)'!AD53:AO53)</f>
        <v>211458.9716182152</v>
      </c>
      <c r="G53" s="22">
        <f>SUM('PFM BID (3)'!AQ53:BB53)</f>
        <v>211458.9716182152</v>
      </c>
      <c r="H53" s="22">
        <f>SUM('PFM BID (3)'!BD53:BO53)</f>
        <v>211458.9716182152</v>
      </c>
      <c r="I53" s="22">
        <f t="shared" si="0"/>
        <v>951565.37228196836</v>
      </c>
      <c r="J53" s="12"/>
      <c r="K53" s="12"/>
    </row>
    <row r="54" spans="1:13" s="13" customFormat="1" ht="14.25" customHeight="1" outlineLevel="1" x14ac:dyDescent="0.2">
      <c r="A54" s="18" t="s">
        <v>99</v>
      </c>
      <c r="B54" s="19" t="s">
        <v>100</v>
      </c>
      <c r="C54" s="18">
        <v>1917864.1949415957</v>
      </c>
      <c r="D54" s="18">
        <f>SUM('PFM BID (3)'!D54:O54)</f>
        <v>0</v>
      </c>
      <c r="E54" s="18">
        <f>SUM('PFM BID (3)'!Q54:AB54)</f>
        <v>383572.83898831921</v>
      </c>
      <c r="F54" s="18">
        <f>SUM('PFM BID (3)'!AD54:AO54)</f>
        <v>1416268.9439568706</v>
      </c>
      <c r="G54" s="18">
        <f>SUM('PFM BID (3)'!AQ54:BB54)</f>
        <v>118022.41199640591</v>
      </c>
      <c r="H54" s="18">
        <f>SUM('PFM BID (3)'!BD54:BO54)</f>
        <v>0</v>
      </c>
      <c r="I54" s="18">
        <f t="shared" si="0"/>
        <v>1917864.1949415957</v>
      </c>
      <c r="J54" s="12"/>
      <c r="K54" s="12"/>
    </row>
    <row r="55" spans="1:13" s="13" customFormat="1" ht="14.25" customHeight="1" outlineLevel="1" x14ac:dyDescent="0.2">
      <c r="A55" s="20" t="s">
        <v>101</v>
      </c>
      <c r="B55" s="21" t="s">
        <v>102</v>
      </c>
      <c r="C55" s="20">
        <v>1917864.1949415957</v>
      </c>
      <c r="D55" s="20">
        <f>SUM('PFM BID (3)'!D55:O55)</f>
        <v>0</v>
      </c>
      <c r="E55" s="20">
        <f>SUM('PFM BID (3)'!Q55:AB55)</f>
        <v>383572.83898831921</v>
      </c>
      <c r="F55" s="20">
        <f>SUM('PFM BID (3)'!AD55:AO55)</f>
        <v>1416268.9439568706</v>
      </c>
      <c r="G55" s="20">
        <f>SUM('PFM BID (3)'!AQ55:BB55)</f>
        <v>118022.41199640591</v>
      </c>
      <c r="H55" s="20">
        <f>SUM('PFM BID (3)'!BD55:BO55)</f>
        <v>0</v>
      </c>
      <c r="I55" s="20">
        <f t="shared" si="0"/>
        <v>1917864.1949415957</v>
      </c>
      <c r="J55" s="12"/>
      <c r="K55" s="12"/>
    </row>
    <row r="56" spans="1:13" s="13" customFormat="1" ht="14.25" customHeight="1" outlineLevel="1" x14ac:dyDescent="0.2">
      <c r="A56" s="24" t="s">
        <v>103</v>
      </c>
      <c r="B56" s="23" t="s">
        <v>14</v>
      </c>
      <c r="C56" s="24">
        <v>1917864.1949415957</v>
      </c>
      <c r="D56" s="24">
        <f>SUM('PFM BID (3)'!D56:O56)</f>
        <v>0</v>
      </c>
      <c r="E56" s="24">
        <f>SUM('PFM BID (3)'!Q56:AB56)</f>
        <v>383572.83898831921</v>
      </c>
      <c r="F56" s="24">
        <f>SUM('PFM BID (3)'!AD56:AO56)</f>
        <v>1416268.9439568706</v>
      </c>
      <c r="G56" s="24">
        <f>SUM('PFM BID (3)'!AQ56:BB56)</f>
        <v>118022.41199640591</v>
      </c>
      <c r="H56" s="24">
        <f>SUM('PFM BID (3)'!BD56:BO56)</f>
        <v>0</v>
      </c>
      <c r="I56" s="24">
        <f t="shared" si="0"/>
        <v>1917864.1949415957</v>
      </c>
      <c r="J56" s="12"/>
      <c r="K56" s="12"/>
    </row>
    <row r="57" spans="1:13" s="13" customFormat="1" ht="14.25" customHeight="1" outlineLevel="1" x14ac:dyDescent="0.2">
      <c r="A57" s="20" t="s">
        <v>104</v>
      </c>
      <c r="B57" s="21" t="s">
        <v>105</v>
      </c>
      <c r="C57" s="20">
        <v>0</v>
      </c>
      <c r="D57" s="20">
        <f>SUM('PFM BID (3)'!D57:O57)</f>
        <v>0</v>
      </c>
      <c r="E57" s="20">
        <f>SUM('PFM BID (3)'!Q57:AB57)</f>
        <v>0</v>
      </c>
      <c r="F57" s="20">
        <f>SUM('PFM BID (3)'!AD57:AO57)</f>
        <v>0</v>
      </c>
      <c r="G57" s="20">
        <f>SUM('PFM BID (3)'!AQ57:BB57)</f>
        <v>0</v>
      </c>
      <c r="H57" s="20">
        <f>SUM('PFM BID (3)'!BD57:BO57)</f>
        <v>0</v>
      </c>
      <c r="I57" s="20">
        <f t="shared" si="0"/>
        <v>0</v>
      </c>
      <c r="J57" s="12"/>
      <c r="K57" s="12"/>
    </row>
    <row r="58" spans="1:13" s="13" customFormat="1" ht="14.25" customHeight="1" outlineLevel="1" x14ac:dyDescent="0.2">
      <c r="A58" s="24" t="s">
        <v>106</v>
      </c>
      <c r="B58" s="23" t="s">
        <v>107</v>
      </c>
      <c r="C58" s="24">
        <v>0</v>
      </c>
      <c r="D58" s="24">
        <f>SUM('PFM BID (3)'!D58:O58)</f>
        <v>0</v>
      </c>
      <c r="E58" s="24">
        <f>SUM('PFM BID (3)'!Q58:AB58)</f>
        <v>0</v>
      </c>
      <c r="F58" s="24">
        <f>SUM('PFM BID (3)'!AD58:AO58)</f>
        <v>0</v>
      </c>
      <c r="G58" s="24">
        <f>SUM('PFM BID (3)'!AQ58:BB58)</f>
        <v>0</v>
      </c>
      <c r="H58" s="24">
        <f>SUM('PFM BID (3)'!BD58:BO58)</f>
        <v>0</v>
      </c>
      <c r="I58" s="24">
        <f t="shared" si="0"/>
        <v>0</v>
      </c>
      <c r="J58" s="12"/>
      <c r="K58" s="12"/>
    </row>
    <row r="59" spans="1:13" s="13" customFormat="1" ht="14.25" customHeight="1" outlineLevel="1" x14ac:dyDescent="0.2">
      <c r="A59" s="30"/>
      <c r="B59" s="31" t="s">
        <v>108</v>
      </c>
      <c r="C59" s="30">
        <v>0</v>
      </c>
      <c r="D59" s="30">
        <f>SUM('PFM BID (3)'!D59:O59)</f>
        <v>0</v>
      </c>
      <c r="E59" s="30">
        <f>SUM('PFM BID (3)'!Q59:AB59)</f>
        <v>0</v>
      </c>
      <c r="F59" s="30">
        <f>SUM('PFM BID (3)'!AD59:AO59)</f>
        <v>0</v>
      </c>
      <c r="G59" s="30">
        <f>SUM('PFM BID (3)'!AQ59:BB59)</f>
        <v>0</v>
      </c>
      <c r="H59" s="30">
        <f>SUM('PFM BID (3)'!BD59:BO59)</f>
        <v>0</v>
      </c>
      <c r="I59" s="30">
        <f t="shared" si="0"/>
        <v>0</v>
      </c>
      <c r="J59" s="12"/>
      <c r="K59" s="12"/>
    </row>
    <row r="60" spans="1:13" s="13" customFormat="1" ht="14.25" customHeight="1" x14ac:dyDescent="0.2">
      <c r="A60" s="14" t="s">
        <v>109</v>
      </c>
      <c r="B60" s="15" t="s">
        <v>110</v>
      </c>
      <c r="C60" s="16">
        <v>2419798.276005256</v>
      </c>
      <c r="D60" s="16">
        <f>SUM('PFM BID (3)'!D60:O60)</f>
        <v>0</v>
      </c>
      <c r="E60" s="16">
        <f>SUM('PFM BID (3)'!Q60:AB60)</f>
        <v>0</v>
      </c>
      <c r="F60" s="16">
        <f>SUM('PFM BID (3)'!AD60:AO60)</f>
        <v>2419798.276005256</v>
      </c>
      <c r="G60" s="16">
        <f>SUM('PFM BID (3)'!AQ60:BB60)</f>
        <v>0</v>
      </c>
      <c r="H60" s="16">
        <f>SUM('PFM BID (3)'!BD60:BO60)</f>
        <v>0</v>
      </c>
      <c r="I60" s="16">
        <f t="shared" si="0"/>
        <v>2419798.276005256</v>
      </c>
      <c r="J60" s="12"/>
      <c r="K60" s="12"/>
      <c r="M60" s="32"/>
    </row>
    <row r="61" spans="1:13" s="13" customFormat="1" ht="14.25" customHeight="1" outlineLevel="1" x14ac:dyDescent="0.2">
      <c r="A61" s="18" t="s">
        <v>111</v>
      </c>
      <c r="B61" s="19" t="s">
        <v>112</v>
      </c>
      <c r="C61" s="18">
        <v>2419798.276005256</v>
      </c>
      <c r="D61" s="18">
        <f>SUM('PFM BID (3)'!D61:O61)</f>
        <v>0</v>
      </c>
      <c r="E61" s="18">
        <f>SUM('PFM BID (3)'!Q61:AB61)</f>
        <v>0</v>
      </c>
      <c r="F61" s="18">
        <f>SUM('PFM BID (3)'!AD61:AO61)</f>
        <v>2419798.276005256</v>
      </c>
      <c r="G61" s="18">
        <f>SUM('PFM BID (3)'!AQ61:BB61)</f>
        <v>0</v>
      </c>
      <c r="H61" s="18">
        <f>SUM('PFM BID (3)'!BD61:BO61)</f>
        <v>0</v>
      </c>
      <c r="I61" s="18">
        <f t="shared" si="0"/>
        <v>2419798.276005256</v>
      </c>
      <c r="J61" s="12"/>
      <c r="K61" s="12"/>
    </row>
    <row r="62" spans="1:13" s="13" customFormat="1" ht="14.25" customHeight="1" outlineLevel="1" x14ac:dyDescent="0.2">
      <c r="A62" s="20" t="s">
        <v>113</v>
      </c>
      <c r="B62" s="21" t="s">
        <v>114</v>
      </c>
      <c r="C62" s="20">
        <v>1114512.4360052561</v>
      </c>
      <c r="D62" s="20">
        <f>SUM('PFM BID (3)'!D62:O62)</f>
        <v>0</v>
      </c>
      <c r="E62" s="20">
        <f>SUM('PFM BID (3)'!Q62:AB62)</f>
        <v>0</v>
      </c>
      <c r="F62" s="20">
        <f>SUM('PFM BID (3)'!AD62:AO62)</f>
        <v>1114512.4360052561</v>
      </c>
      <c r="G62" s="20">
        <f>SUM('PFM BID (3)'!AQ62:BB62)</f>
        <v>0</v>
      </c>
      <c r="H62" s="20">
        <f>SUM('PFM BID (3)'!BD62:BO62)</f>
        <v>0</v>
      </c>
      <c r="I62" s="20">
        <f t="shared" si="0"/>
        <v>1114512.4360052561</v>
      </c>
      <c r="J62" s="12"/>
      <c r="K62" s="12"/>
    </row>
    <row r="63" spans="1:13" s="13" customFormat="1" ht="13.5" customHeight="1" outlineLevel="1" x14ac:dyDescent="0.2">
      <c r="A63" s="22" t="s">
        <v>115</v>
      </c>
      <c r="B63" s="23" t="s">
        <v>116</v>
      </c>
      <c r="C63" s="22">
        <v>789733.98080420506</v>
      </c>
      <c r="D63" s="22">
        <f>SUM('PFM BID (3)'!D63:O63)</f>
        <v>0</v>
      </c>
      <c r="E63" s="22">
        <f>SUM('PFM BID (3)'!Q63:AB63)</f>
        <v>0</v>
      </c>
      <c r="F63" s="22">
        <f>SUM('PFM BID (3)'!AD63:AO63)</f>
        <v>789733.98080420506</v>
      </c>
      <c r="G63" s="22">
        <f>SUM('PFM BID (3)'!AQ63:BB63)</f>
        <v>0</v>
      </c>
      <c r="H63" s="22">
        <f>SUM('PFM BID (3)'!BD63:BO63)</f>
        <v>0</v>
      </c>
      <c r="I63" s="22">
        <f t="shared" si="0"/>
        <v>789733.98080420506</v>
      </c>
      <c r="J63" s="12"/>
      <c r="K63" s="12"/>
    </row>
    <row r="64" spans="1:13" s="13" customFormat="1" ht="13.5" customHeight="1" outlineLevel="1" x14ac:dyDescent="0.2">
      <c r="A64" s="22" t="s">
        <v>117</v>
      </c>
      <c r="B64" s="23" t="s">
        <v>118</v>
      </c>
      <c r="C64" s="22">
        <v>235035.95738239156</v>
      </c>
      <c r="D64" s="22">
        <f>SUM('PFM BID (3)'!D64:O64)</f>
        <v>0</v>
      </c>
      <c r="E64" s="22">
        <f>SUM('PFM BID (3)'!Q64:AB64)</f>
        <v>0</v>
      </c>
      <c r="F64" s="22">
        <f>SUM('PFM BID (3)'!AD64:AO64)</f>
        <v>235035.95738239156</v>
      </c>
      <c r="G64" s="22">
        <f>SUM('PFM BID (3)'!AQ64:BB64)</f>
        <v>0</v>
      </c>
      <c r="H64" s="22">
        <f>SUM('PFM BID (3)'!BD64:BO64)</f>
        <v>0</v>
      </c>
      <c r="I64" s="22">
        <f t="shared" si="0"/>
        <v>235035.95738239156</v>
      </c>
      <c r="J64" s="12"/>
      <c r="K64" s="12"/>
    </row>
    <row r="65" spans="1:13" s="13" customFormat="1" ht="13.5" customHeight="1" outlineLevel="1" x14ac:dyDescent="0.2">
      <c r="A65" s="22" t="s">
        <v>119</v>
      </c>
      <c r="B65" s="23" t="s">
        <v>120</v>
      </c>
      <c r="C65" s="22">
        <v>89742.497818659671</v>
      </c>
      <c r="D65" s="22">
        <f>SUM('PFM BID (3)'!D65:O65)</f>
        <v>0</v>
      </c>
      <c r="E65" s="22">
        <f>SUM('PFM BID (3)'!Q65:AB65)</f>
        <v>0</v>
      </c>
      <c r="F65" s="22">
        <f>SUM('PFM BID (3)'!AD65:AO65)</f>
        <v>89742.497818659671</v>
      </c>
      <c r="G65" s="22">
        <f>SUM('PFM BID (3)'!AQ65:BB65)</f>
        <v>0</v>
      </c>
      <c r="H65" s="22">
        <f>SUM('PFM BID (3)'!BD65:BO65)</f>
        <v>0</v>
      </c>
      <c r="I65" s="22">
        <f t="shared" si="0"/>
        <v>89742.497818659671</v>
      </c>
      <c r="J65" s="12"/>
      <c r="K65" s="12"/>
    </row>
    <row r="66" spans="1:13" s="13" customFormat="1" ht="14.25" customHeight="1" outlineLevel="1" x14ac:dyDescent="0.2">
      <c r="A66" s="26" t="s">
        <v>121</v>
      </c>
      <c r="B66" s="27" t="s">
        <v>95</v>
      </c>
      <c r="C66" s="26">
        <v>1305285.8399999999</v>
      </c>
      <c r="D66" s="26">
        <f>SUM('PFM BID (3)'!D66:O66)</f>
        <v>0</v>
      </c>
      <c r="E66" s="26">
        <f>SUM('PFM BID (3)'!Q66:AB66)</f>
        <v>0</v>
      </c>
      <c r="F66" s="26">
        <f>SUM('PFM BID (3)'!AD66:AO66)</f>
        <v>1305285.8399999999</v>
      </c>
      <c r="G66" s="26">
        <f>SUM('PFM BID (3)'!AQ66:BB66)</f>
        <v>0</v>
      </c>
      <c r="H66" s="26">
        <f>SUM('PFM BID (3)'!BD66:BO66)</f>
        <v>0</v>
      </c>
      <c r="I66" s="26">
        <f t="shared" si="0"/>
        <v>1305285.8399999999</v>
      </c>
      <c r="J66" s="12"/>
      <c r="K66" s="12"/>
    </row>
    <row r="67" spans="1:13" s="13" customFormat="1" ht="13.5" customHeight="1" outlineLevel="1" x14ac:dyDescent="0.2">
      <c r="A67" s="22" t="s">
        <v>122</v>
      </c>
      <c r="B67" s="23" t="s">
        <v>14</v>
      </c>
      <c r="C67" s="22">
        <v>1305285.8399999999</v>
      </c>
      <c r="D67" s="22">
        <f>SUM('PFM BID (3)'!D67:O67)</f>
        <v>0</v>
      </c>
      <c r="E67" s="22">
        <f>SUM('PFM BID (3)'!Q67:AB67)</f>
        <v>0</v>
      </c>
      <c r="F67" s="22">
        <f>SUM('PFM BID (3)'!AD67:AO67)</f>
        <v>1305285.8399999999</v>
      </c>
      <c r="G67" s="22">
        <f>SUM('PFM BID (3)'!AQ67:BB67)</f>
        <v>0</v>
      </c>
      <c r="H67" s="22">
        <f>SUM('PFM BID (3)'!BD67:BO67)</f>
        <v>0</v>
      </c>
      <c r="I67" s="22">
        <f t="shared" si="0"/>
        <v>1305285.8399999999</v>
      </c>
      <c r="J67" s="12"/>
      <c r="K67" s="12"/>
    </row>
    <row r="68" spans="1:13" s="13" customFormat="1" ht="14.25" customHeight="1" outlineLevel="1" x14ac:dyDescent="0.2">
      <c r="A68" s="20" t="s">
        <v>123</v>
      </c>
      <c r="B68" s="21" t="s">
        <v>124</v>
      </c>
      <c r="C68" s="20">
        <v>0</v>
      </c>
      <c r="D68" s="20">
        <f>SUM('PFM BID (3)'!D68:O68)</f>
        <v>0</v>
      </c>
      <c r="E68" s="20">
        <f>SUM('PFM BID (3)'!Q68:AB68)</f>
        <v>0</v>
      </c>
      <c r="F68" s="20">
        <f>SUM('PFM BID (3)'!AD68:AO68)</f>
        <v>0</v>
      </c>
      <c r="G68" s="20">
        <f>SUM('PFM BID (3)'!AQ68:BB68)</f>
        <v>0</v>
      </c>
      <c r="H68" s="20">
        <f>SUM('PFM BID (3)'!BD68:BO68)</f>
        <v>0</v>
      </c>
      <c r="I68" s="20">
        <f t="shared" ref="I68:I113" si="1">+H68+G68+F68+E68+D68</f>
        <v>0</v>
      </c>
      <c r="J68" s="12"/>
      <c r="K68" s="12"/>
    </row>
    <row r="69" spans="1:13" s="13" customFormat="1" ht="14.25" customHeight="1" outlineLevel="1" x14ac:dyDescent="0.2">
      <c r="A69" s="24" t="s">
        <v>125</v>
      </c>
      <c r="B69" s="23" t="s">
        <v>14</v>
      </c>
      <c r="C69" s="24">
        <v>0</v>
      </c>
      <c r="D69" s="24">
        <f>SUM('PFM BID (3)'!D69:O69)</f>
        <v>0</v>
      </c>
      <c r="E69" s="24">
        <f>SUM('PFM BID (3)'!Q69:AB69)</f>
        <v>0</v>
      </c>
      <c r="F69" s="24">
        <f>SUM('PFM BID (3)'!AD69:AO69)</f>
        <v>0</v>
      </c>
      <c r="G69" s="24">
        <f>SUM('PFM BID (3)'!AQ69:BB69)</f>
        <v>0</v>
      </c>
      <c r="H69" s="24">
        <f>SUM('PFM BID (3)'!BD69:BO69)</f>
        <v>0</v>
      </c>
      <c r="I69" s="24">
        <f t="shared" si="1"/>
        <v>0</v>
      </c>
      <c r="J69" s="12"/>
      <c r="K69" s="12"/>
    </row>
    <row r="70" spans="1:13" s="13" customFormat="1" ht="14.25" customHeight="1" x14ac:dyDescent="0.2">
      <c r="A70" s="14" t="s">
        <v>126</v>
      </c>
      <c r="B70" s="15" t="s">
        <v>127</v>
      </c>
      <c r="C70" s="16">
        <v>41617907.162708282</v>
      </c>
      <c r="D70" s="16">
        <f>+'PFM BID (3)'!P70</f>
        <v>832358.14325416554</v>
      </c>
      <c r="E70" s="16">
        <f>+'PFM BID (3)'!AC70</f>
        <v>7075044.2176604066</v>
      </c>
      <c r="F70" s="16">
        <f>+'PFM BID (3)'!AP70</f>
        <v>3745611.6446437449</v>
      </c>
      <c r="G70" s="16">
        <f>+'PFM BID (3)'!BC70</f>
        <v>18728058.223218724</v>
      </c>
      <c r="H70" s="16">
        <f>+'PFM BID (3)'!BP70</f>
        <v>11236834.933931235</v>
      </c>
      <c r="I70" s="16">
        <f t="shared" si="1"/>
        <v>41617907.162708275</v>
      </c>
      <c r="J70" s="12"/>
      <c r="K70" s="12"/>
      <c r="L70" s="32"/>
      <c r="M70" s="32"/>
    </row>
    <row r="71" spans="1:13" s="13" customFormat="1" ht="14.25" customHeight="1" x14ac:dyDescent="0.2">
      <c r="A71" s="14" t="s">
        <v>128</v>
      </c>
      <c r="B71" s="15" t="s">
        <v>129</v>
      </c>
      <c r="C71" s="16">
        <v>3792899.1838575024</v>
      </c>
      <c r="D71" s="16">
        <f>SUM('PFM BID (3)'!D71:O71)</f>
        <v>75857.983677150056</v>
      </c>
      <c r="E71" s="16">
        <f>SUM('PFM BID (3)'!Q71:AB71)</f>
        <v>644792.86125577532</v>
      </c>
      <c r="F71" s="16">
        <f>SUM('PFM BID (3)'!AD71:AO71)</f>
        <v>341360.92654717527</v>
      </c>
      <c r="G71" s="16">
        <f>SUM('PFM BID (3)'!AQ71:BB71)</f>
        <v>1706804.6327358759</v>
      </c>
      <c r="H71" s="16">
        <f>SUM('PFM BID (3)'!BD71:BO71)</f>
        <v>1024082.7796415258</v>
      </c>
      <c r="I71" s="16">
        <f t="shared" si="1"/>
        <v>3792899.1838575024</v>
      </c>
      <c r="L71" s="32"/>
      <c r="M71" s="33"/>
    </row>
    <row r="72" spans="1:13" s="13" customFormat="1" ht="14.25" customHeight="1" x14ac:dyDescent="0.2">
      <c r="A72" s="9" t="s">
        <v>130</v>
      </c>
      <c r="B72" s="10" t="s">
        <v>131</v>
      </c>
      <c r="C72" s="34">
        <v>12580000</v>
      </c>
      <c r="D72" s="34">
        <f>SUM('PFM BID (3)'!D72:O72)</f>
        <v>0</v>
      </c>
      <c r="E72" s="34">
        <f>SUM('PFM BID (3)'!Q72:AB72)</f>
        <v>1297931.0344827587</v>
      </c>
      <c r="F72" s="34">
        <f>SUM('PFM BID (3)'!AD72:AO72)</f>
        <v>3967421.7506631287</v>
      </c>
      <c r="G72" s="34">
        <f>SUM('PFM BID (3)'!AQ72:BB72)</f>
        <v>4409112.8922321415</v>
      </c>
      <c r="H72" s="34">
        <f>SUM('PFM BID (3)'!BD72:BO72)</f>
        <v>2905534.3226219704</v>
      </c>
      <c r="I72" s="34">
        <f t="shared" si="1"/>
        <v>12580000</v>
      </c>
      <c r="J72" s="12">
        <f>+J70-J7</f>
        <v>0</v>
      </c>
      <c r="K72" s="12"/>
      <c r="L72" s="32"/>
      <c r="M72" s="33"/>
    </row>
    <row r="73" spans="1:13" s="13" customFormat="1" ht="14.25" customHeight="1" x14ac:dyDescent="0.2">
      <c r="A73" s="35" t="s">
        <v>132</v>
      </c>
      <c r="B73" s="36" t="s">
        <v>133</v>
      </c>
      <c r="C73" s="37">
        <v>7399999.9999999981</v>
      </c>
      <c r="D73" s="37">
        <f>SUM('PFM BID (3)'!D73:O73)</f>
        <v>0</v>
      </c>
      <c r="E73" s="37">
        <f>SUM('PFM BID (3)'!Q73:AB73)</f>
        <v>1177931.0344827587</v>
      </c>
      <c r="F73" s="37">
        <f>SUM('PFM BID (3)'!AD73:AO73)</f>
        <v>3297421.7506631296</v>
      </c>
      <c r="G73" s="37">
        <f>SUM('PFM BID (3)'!AQ73:BB73)</f>
        <v>2447614.9165236377</v>
      </c>
      <c r="H73" s="37">
        <f>SUM('PFM BID (3)'!BD73:BO73)</f>
        <v>477032.2983304729</v>
      </c>
      <c r="I73" s="37">
        <f t="shared" si="1"/>
        <v>7399999.9999999981</v>
      </c>
      <c r="J73" s="12"/>
      <c r="K73" s="12"/>
      <c r="M73" s="32"/>
    </row>
    <row r="74" spans="1:13" s="13" customFormat="1" ht="14.25" customHeight="1" x14ac:dyDescent="0.2">
      <c r="A74" s="14" t="s">
        <v>134</v>
      </c>
      <c r="B74" s="15" t="s">
        <v>135</v>
      </c>
      <c r="C74" s="16">
        <v>300000.00000000012</v>
      </c>
      <c r="D74" s="16">
        <f>SUM('PFM BID (3)'!D74:O74)</f>
        <v>0</v>
      </c>
      <c r="E74" s="16">
        <f>SUM('PFM BID (3)'!Q74:AB74)</f>
        <v>117931.03448275865</v>
      </c>
      <c r="F74" s="16">
        <f>SUM('PFM BID (3)'!AD74:AO74)</f>
        <v>99310.344827586247</v>
      </c>
      <c r="G74" s="16">
        <f>SUM('PFM BID (3)'!AQ74:BB74)</f>
        <v>82758.620689655203</v>
      </c>
      <c r="H74" s="16">
        <f>SUM('PFM BID (3)'!BD74:BO74)</f>
        <v>0</v>
      </c>
      <c r="I74" s="16">
        <f t="shared" si="1"/>
        <v>300000.00000000012</v>
      </c>
      <c r="J74" s="12"/>
      <c r="K74" s="12"/>
    </row>
    <row r="75" spans="1:13" s="13" customFormat="1" ht="14.25" customHeight="1" outlineLevel="1" x14ac:dyDescent="0.2">
      <c r="A75" s="20" t="s">
        <v>136</v>
      </c>
      <c r="B75" s="21" t="s">
        <v>137</v>
      </c>
      <c r="C75" s="20">
        <v>300000.00000000012</v>
      </c>
      <c r="D75" s="20">
        <f>SUM('PFM BID (3)'!D75:O75)</f>
        <v>0</v>
      </c>
      <c r="E75" s="20">
        <f>SUM('PFM BID (3)'!Q75:AB75)</f>
        <v>117931.03448275865</v>
      </c>
      <c r="F75" s="20">
        <f>SUM('PFM BID (3)'!AD75:AO75)</f>
        <v>99310.344827586247</v>
      </c>
      <c r="G75" s="20">
        <f>SUM('PFM BID (3)'!AQ75:BB75)</f>
        <v>82758.620689655203</v>
      </c>
      <c r="H75" s="20">
        <f>SUM('PFM BID (3)'!BD75:BO75)</f>
        <v>0</v>
      </c>
      <c r="I75" s="20">
        <f t="shared" si="1"/>
        <v>300000.00000000012</v>
      </c>
      <c r="J75" s="12"/>
      <c r="K75" s="12"/>
    </row>
    <row r="76" spans="1:13" s="13" customFormat="1" ht="14.25" customHeight="1" outlineLevel="1" x14ac:dyDescent="0.2">
      <c r="A76" s="22" t="s">
        <v>138</v>
      </c>
      <c r="B76" s="23" t="s">
        <v>14</v>
      </c>
      <c r="C76" s="22">
        <v>300000.00000000012</v>
      </c>
      <c r="D76" s="22">
        <f>SUM('PFM BID (3)'!D76:O76)</f>
        <v>0</v>
      </c>
      <c r="E76" s="22">
        <f>SUM('PFM BID (3)'!Q76:AB76)</f>
        <v>117931.03448275865</v>
      </c>
      <c r="F76" s="22">
        <f>SUM('PFM BID (3)'!AD76:AO76)</f>
        <v>99310.344827586247</v>
      </c>
      <c r="G76" s="22">
        <f>SUM('PFM BID (3)'!AQ76:BB76)</f>
        <v>82758.620689655203</v>
      </c>
      <c r="H76" s="22">
        <f>SUM('PFM BID (3)'!BD76:BO76)</f>
        <v>0</v>
      </c>
      <c r="I76" s="22">
        <f t="shared" si="1"/>
        <v>300000.00000000012</v>
      </c>
      <c r="J76" s="12"/>
      <c r="K76" s="12"/>
    </row>
    <row r="77" spans="1:13" s="13" customFormat="1" ht="14.25" customHeight="1" x14ac:dyDescent="0.2">
      <c r="A77" s="14" t="s">
        <v>139</v>
      </c>
      <c r="B77" s="15" t="s">
        <v>140</v>
      </c>
      <c r="C77" s="16">
        <v>5000000</v>
      </c>
      <c r="D77" s="16">
        <f>SUM('PFM BID (3)'!D77:O77)</f>
        <v>0</v>
      </c>
      <c r="E77" s="16">
        <f>SUM('PFM BID (3)'!Q77:AB77)</f>
        <v>1000000</v>
      </c>
      <c r="F77" s="16">
        <f>SUM('PFM BID (3)'!AD77:AO77)</f>
        <v>2400000</v>
      </c>
      <c r="G77" s="16">
        <f>SUM('PFM BID (3)'!AQ77:BB77)</f>
        <v>1600000</v>
      </c>
      <c r="H77" s="16">
        <f>SUM('PFM BID (3)'!BD77:BO77)</f>
        <v>0</v>
      </c>
      <c r="I77" s="16">
        <f t="shared" si="1"/>
        <v>5000000</v>
      </c>
      <c r="J77" s="12"/>
      <c r="K77" s="12"/>
    </row>
    <row r="78" spans="1:13" s="13" customFormat="1" ht="14.25" customHeight="1" outlineLevel="1" x14ac:dyDescent="0.2">
      <c r="A78" s="39" t="s">
        <v>141</v>
      </c>
      <c r="B78" s="40" t="s">
        <v>142</v>
      </c>
      <c r="C78" s="39">
        <v>5000000</v>
      </c>
      <c r="D78" s="39">
        <f>SUM('PFM BID (3)'!D78:O78)</f>
        <v>0</v>
      </c>
      <c r="E78" s="39">
        <f>SUM('PFM BID (3)'!Q78:AB78)</f>
        <v>1000000</v>
      </c>
      <c r="F78" s="39">
        <f>SUM('PFM BID (3)'!AD78:AO78)</f>
        <v>2400000</v>
      </c>
      <c r="G78" s="39">
        <f>SUM('PFM BID (3)'!AQ78:BB78)</f>
        <v>1600000</v>
      </c>
      <c r="H78" s="39">
        <f>SUM('PFM BID (3)'!BD78:BO78)</f>
        <v>0</v>
      </c>
      <c r="I78" s="39">
        <f t="shared" si="1"/>
        <v>5000000</v>
      </c>
      <c r="J78" s="12"/>
      <c r="K78" s="12"/>
    </row>
    <row r="79" spans="1:13" s="13" customFormat="1" ht="14.25" customHeight="1" outlineLevel="1" x14ac:dyDescent="0.2">
      <c r="A79" s="28" t="s">
        <v>143</v>
      </c>
      <c r="B79" s="41" t="s">
        <v>144</v>
      </c>
      <c r="C79" s="28">
        <v>5000000</v>
      </c>
      <c r="D79" s="28">
        <f>SUM('PFM BID (3)'!D79:O79)</f>
        <v>0</v>
      </c>
      <c r="E79" s="28">
        <f>SUM('PFM BID (3)'!Q79:AB79)</f>
        <v>1000000</v>
      </c>
      <c r="F79" s="28">
        <f>SUM('PFM BID (3)'!AD79:AO79)</f>
        <v>2400000</v>
      </c>
      <c r="G79" s="28">
        <f>SUM('PFM BID (3)'!AQ79:BB79)</f>
        <v>1600000</v>
      </c>
      <c r="H79" s="28">
        <f>SUM('PFM BID (3)'!BD79:BO79)</f>
        <v>0</v>
      </c>
      <c r="I79" s="28">
        <f t="shared" si="1"/>
        <v>5000000</v>
      </c>
      <c r="J79" s="12"/>
      <c r="K79" s="12"/>
    </row>
    <row r="80" spans="1:13" s="13" customFormat="1" ht="14.25" customHeight="1" x14ac:dyDescent="0.2">
      <c r="A80" s="14" t="s">
        <v>145</v>
      </c>
      <c r="B80" s="15" t="s">
        <v>146</v>
      </c>
      <c r="C80" s="16">
        <v>1499999.9999999998</v>
      </c>
      <c r="D80" s="16">
        <f>SUM('PFM BID (3)'!D80:O80)</f>
        <v>0</v>
      </c>
      <c r="E80" s="16">
        <f>SUM('PFM BID (3)'!Q80:AB80)</f>
        <v>0</v>
      </c>
      <c r="F80" s="16">
        <f>SUM('PFM BID (3)'!AD80:AO80)</f>
        <v>623076.92307692289</v>
      </c>
      <c r="G80" s="16">
        <f>SUM('PFM BID (3)'!AQ80:BB80)</f>
        <v>553846.15384615376</v>
      </c>
      <c r="H80" s="16">
        <f>SUM('PFM BID (3)'!BD80:BO80)</f>
        <v>323076.92307692312</v>
      </c>
      <c r="I80" s="16">
        <f t="shared" si="1"/>
        <v>1499999.9999999998</v>
      </c>
      <c r="J80" s="12"/>
      <c r="K80" s="12"/>
    </row>
    <row r="81" spans="1:11" s="13" customFormat="1" ht="14.25" customHeight="1" outlineLevel="1" x14ac:dyDescent="0.2">
      <c r="A81" s="39" t="s">
        <v>147</v>
      </c>
      <c r="B81" s="40" t="s">
        <v>148</v>
      </c>
      <c r="C81" s="39">
        <v>1499999.9999999998</v>
      </c>
      <c r="D81" s="39">
        <f>SUM('PFM BID (3)'!D81:O81)</f>
        <v>0</v>
      </c>
      <c r="E81" s="39">
        <f>SUM('PFM BID (3)'!Q81:AB81)</f>
        <v>0</v>
      </c>
      <c r="F81" s="39">
        <f>SUM('PFM BID (3)'!AD81:AO81)</f>
        <v>623076.92307692289</v>
      </c>
      <c r="G81" s="39">
        <f>SUM('PFM BID (3)'!AQ81:BB81)</f>
        <v>553846.15384615376</v>
      </c>
      <c r="H81" s="39">
        <f>SUM('PFM BID (3)'!BD81:BO81)</f>
        <v>323076.92307692312</v>
      </c>
      <c r="I81" s="39">
        <f t="shared" si="1"/>
        <v>1499999.9999999998</v>
      </c>
      <c r="J81" s="12"/>
      <c r="K81" s="12"/>
    </row>
    <row r="82" spans="1:11" s="13" customFormat="1" ht="14.25" customHeight="1" outlineLevel="1" x14ac:dyDescent="0.2">
      <c r="A82" s="24" t="s">
        <v>149</v>
      </c>
      <c r="B82" s="23" t="s">
        <v>14</v>
      </c>
      <c r="C82" s="24">
        <v>1499999.9999999998</v>
      </c>
      <c r="D82" s="24">
        <f>SUM('PFM BID (3)'!D82:O82)</f>
        <v>0</v>
      </c>
      <c r="E82" s="24">
        <f>SUM('PFM BID (3)'!Q82:AB82)</f>
        <v>0</v>
      </c>
      <c r="F82" s="24">
        <f>SUM('PFM BID (3)'!AD82:AO82)</f>
        <v>623076.92307692289</v>
      </c>
      <c r="G82" s="24">
        <f>SUM('PFM BID (3)'!AQ82:BB82)</f>
        <v>553846.15384615376</v>
      </c>
      <c r="H82" s="24">
        <f>SUM('PFM BID (3)'!BD82:BO82)</f>
        <v>323076.92307692312</v>
      </c>
      <c r="I82" s="24">
        <f t="shared" si="1"/>
        <v>1499999.9999999998</v>
      </c>
      <c r="J82" s="12"/>
      <c r="K82" s="12"/>
    </row>
    <row r="83" spans="1:11" s="13" customFormat="1" ht="14.25" customHeight="1" x14ac:dyDescent="0.2">
      <c r="A83" s="14" t="s">
        <v>150</v>
      </c>
      <c r="B83" s="15" t="s">
        <v>151</v>
      </c>
      <c r="C83" s="16">
        <v>300000</v>
      </c>
      <c r="D83" s="16">
        <f>SUM('PFM BID (3)'!D83:O83)</f>
        <v>0</v>
      </c>
      <c r="E83" s="16">
        <f>SUM('PFM BID (3)'!Q83:AB83)</f>
        <v>60000</v>
      </c>
      <c r="F83" s="16">
        <f>SUM('PFM BID (3)'!AD83:AO83)</f>
        <v>144000</v>
      </c>
      <c r="G83" s="16">
        <f>SUM('PFM BID (3)'!AQ83:BB83)</f>
        <v>96000</v>
      </c>
      <c r="H83" s="16">
        <f>SUM('PFM BID (3)'!BD83:BO83)</f>
        <v>0</v>
      </c>
      <c r="I83" s="16">
        <f t="shared" si="1"/>
        <v>300000</v>
      </c>
      <c r="J83" s="12"/>
      <c r="K83" s="12"/>
    </row>
    <row r="84" spans="1:11" s="13" customFormat="1" ht="14.25" customHeight="1" outlineLevel="1" x14ac:dyDescent="0.2">
      <c r="A84" s="18" t="s">
        <v>152</v>
      </c>
      <c r="B84" s="19" t="s">
        <v>153</v>
      </c>
      <c r="C84" s="18">
        <v>300000</v>
      </c>
      <c r="D84" s="18">
        <f>SUM('PFM BID (3)'!D84:O84)</f>
        <v>0</v>
      </c>
      <c r="E84" s="18">
        <f>SUM('PFM BID (3)'!Q84:AB84)</f>
        <v>60000</v>
      </c>
      <c r="F84" s="18">
        <f>SUM('PFM BID (3)'!AD84:AO84)</f>
        <v>144000</v>
      </c>
      <c r="G84" s="18">
        <f>SUM('PFM BID (3)'!AQ84:BB84)</f>
        <v>96000</v>
      </c>
      <c r="H84" s="18">
        <f>SUM('PFM BID (3)'!BD84:BO84)</f>
        <v>0</v>
      </c>
      <c r="I84" s="18">
        <f t="shared" si="1"/>
        <v>300000</v>
      </c>
      <c r="J84" s="12"/>
      <c r="K84" s="12"/>
    </row>
    <row r="85" spans="1:11" s="13" customFormat="1" ht="14.25" customHeight="1" outlineLevel="1" x14ac:dyDescent="0.2">
      <c r="A85" s="39" t="s">
        <v>154</v>
      </c>
      <c r="B85" s="40" t="s">
        <v>155</v>
      </c>
      <c r="C85" s="39">
        <v>300000</v>
      </c>
      <c r="D85" s="39">
        <f>SUM('PFM BID (3)'!D85:O85)</f>
        <v>0</v>
      </c>
      <c r="E85" s="39">
        <f>SUM('PFM BID (3)'!Q85:AB85)</f>
        <v>60000</v>
      </c>
      <c r="F85" s="39">
        <f>SUM('PFM BID (3)'!AD85:AO85)</f>
        <v>144000</v>
      </c>
      <c r="G85" s="39">
        <f>SUM('PFM BID (3)'!AQ85:BB85)</f>
        <v>96000</v>
      </c>
      <c r="H85" s="39">
        <f>SUM('PFM BID (3)'!BD85:BO85)</f>
        <v>0</v>
      </c>
      <c r="I85" s="39">
        <f t="shared" si="1"/>
        <v>300000</v>
      </c>
      <c r="J85" s="12"/>
      <c r="K85" s="12"/>
    </row>
    <row r="86" spans="1:11" s="13" customFormat="1" ht="14.25" customHeight="1" outlineLevel="1" x14ac:dyDescent="0.2">
      <c r="A86" s="24" t="s">
        <v>156</v>
      </c>
      <c r="B86" s="23" t="s">
        <v>14</v>
      </c>
      <c r="C86" s="24">
        <v>300000</v>
      </c>
      <c r="D86" s="24">
        <f>SUM('PFM BID (3)'!D86:O86)</f>
        <v>0</v>
      </c>
      <c r="E86" s="24">
        <f>SUM('PFM BID (3)'!Q86:AB86)</f>
        <v>60000</v>
      </c>
      <c r="F86" s="24">
        <f>SUM('PFM BID (3)'!AD86:AO86)</f>
        <v>144000</v>
      </c>
      <c r="G86" s="24">
        <f>SUM('PFM BID (3)'!AQ86:BB86)</f>
        <v>96000</v>
      </c>
      <c r="H86" s="24">
        <f>SUM('PFM BID (3)'!BD86:BO86)</f>
        <v>0</v>
      </c>
      <c r="I86" s="24">
        <f t="shared" si="1"/>
        <v>300000</v>
      </c>
      <c r="J86" s="12"/>
      <c r="K86" s="12"/>
    </row>
    <row r="87" spans="1:11" s="13" customFormat="1" ht="14.25" customHeight="1" x14ac:dyDescent="0.2">
      <c r="A87" s="14" t="s">
        <v>157</v>
      </c>
      <c r="B87" s="15" t="s">
        <v>158</v>
      </c>
      <c r="C87" s="16">
        <v>150000</v>
      </c>
      <c r="D87" s="16">
        <f>SUM('PFM BID (3)'!D87:O87)</f>
        <v>0</v>
      </c>
      <c r="E87" s="16">
        <f>SUM('PFM BID (3)'!Q87:AB87)</f>
        <v>0</v>
      </c>
      <c r="F87" s="16">
        <f>SUM('PFM BID (3)'!AD87:AO87)</f>
        <v>31034.482758620692</v>
      </c>
      <c r="G87" s="16">
        <f>SUM('PFM BID (3)'!AQ87:BB87)</f>
        <v>62068.965517241384</v>
      </c>
      <c r="H87" s="16">
        <f>SUM('PFM BID (3)'!BD87:BO87)</f>
        <v>56896.551724137935</v>
      </c>
      <c r="I87" s="16">
        <f t="shared" si="1"/>
        <v>150000</v>
      </c>
      <c r="J87" s="12"/>
      <c r="K87" s="12"/>
    </row>
    <row r="88" spans="1:11" s="13" customFormat="1" ht="14.25" customHeight="1" outlineLevel="1" x14ac:dyDescent="0.2">
      <c r="A88" s="18" t="s">
        <v>159</v>
      </c>
      <c r="B88" s="42" t="s">
        <v>160</v>
      </c>
      <c r="C88" s="18">
        <v>150000</v>
      </c>
      <c r="D88" s="18">
        <f>SUM('PFM BID (3)'!D88:O88)</f>
        <v>0</v>
      </c>
      <c r="E88" s="18">
        <f>SUM('PFM BID (3)'!Q88:AB88)</f>
        <v>0</v>
      </c>
      <c r="F88" s="18">
        <f>SUM('PFM BID (3)'!AD88:AO88)</f>
        <v>31034.482758620692</v>
      </c>
      <c r="G88" s="18">
        <f>SUM('PFM BID (3)'!AQ88:BB88)</f>
        <v>62068.965517241384</v>
      </c>
      <c r="H88" s="18">
        <f>SUM('PFM BID (3)'!BD88:BO88)</f>
        <v>56896.551724137935</v>
      </c>
      <c r="I88" s="18">
        <f t="shared" si="1"/>
        <v>150000</v>
      </c>
      <c r="J88" s="12"/>
      <c r="K88" s="12"/>
    </row>
    <row r="89" spans="1:11" s="13" customFormat="1" ht="14.25" customHeight="1" outlineLevel="1" x14ac:dyDescent="0.2">
      <c r="A89" s="39" t="s">
        <v>161</v>
      </c>
      <c r="B89" s="40" t="s">
        <v>162</v>
      </c>
      <c r="C89" s="39">
        <v>150000</v>
      </c>
      <c r="D89" s="39">
        <f>SUM('PFM BID (3)'!D89:O89)</f>
        <v>0</v>
      </c>
      <c r="E89" s="39">
        <f>SUM('PFM BID (3)'!Q89:AB89)</f>
        <v>0</v>
      </c>
      <c r="F89" s="39">
        <f>SUM('PFM BID (3)'!AD89:AO89)</f>
        <v>31034.482758620692</v>
      </c>
      <c r="G89" s="39">
        <f>SUM('PFM BID (3)'!AQ89:BB89)</f>
        <v>62068.965517241384</v>
      </c>
      <c r="H89" s="39">
        <f>SUM('PFM BID (3)'!BD89:BO89)</f>
        <v>56896.551724137935</v>
      </c>
      <c r="I89" s="39">
        <f t="shared" si="1"/>
        <v>150000</v>
      </c>
      <c r="J89" s="12"/>
      <c r="K89" s="12"/>
    </row>
    <row r="90" spans="1:11" s="13" customFormat="1" ht="14.25" customHeight="1" outlineLevel="1" x14ac:dyDescent="0.2">
      <c r="A90" s="24" t="s">
        <v>163</v>
      </c>
      <c r="B90" s="23" t="s">
        <v>14</v>
      </c>
      <c r="C90" s="24">
        <v>150000</v>
      </c>
      <c r="D90" s="24">
        <f>SUM('PFM BID (3)'!D90:O90)</f>
        <v>0</v>
      </c>
      <c r="E90" s="24">
        <f>SUM('PFM BID (3)'!Q90:AB90)</f>
        <v>0</v>
      </c>
      <c r="F90" s="24">
        <f>SUM('PFM BID (3)'!AD90:AO90)</f>
        <v>31034.482758620692</v>
      </c>
      <c r="G90" s="24">
        <f>SUM('PFM BID (3)'!AQ90:BB90)</f>
        <v>62068.965517241384</v>
      </c>
      <c r="H90" s="24">
        <f>SUM('PFM BID (3)'!BD90:BO90)</f>
        <v>56896.551724137935</v>
      </c>
      <c r="I90" s="24">
        <f t="shared" si="1"/>
        <v>150000</v>
      </c>
      <c r="J90" s="12"/>
      <c r="K90" s="12"/>
    </row>
    <row r="91" spans="1:11" s="13" customFormat="1" ht="14.25" customHeight="1" x14ac:dyDescent="0.2">
      <c r="A91" s="14" t="s">
        <v>164</v>
      </c>
      <c r="B91" s="15" t="s">
        <v>165</v>
      </c>
      <c r="C91" s="16">
        <v>150000</v>
      </c>
      <c r="D91" s="16">
        <f>SUM('PFM BID (3)'!D91:O91)</f>
        <v>0</v>
      </c>
      <c r="E91" s="16">
        <f>SUM('PFM BID (3)'!Q91:AB91)</f>
        <v>0</v>
      </c>
      <c r="F91" s="16">
        <f>SUM('PFM BID (3)'!AD91:AO91)</f>
        <v>0</v>
      </c>
      <c r="G91" s="16">
        <f>SUM('PFM BID (3)'!AQ91:BB91)</f>
        <v>52941.176470588238</v>
      </c>
      <c r="H91" s="16">
        <f>SUM('PFM BID (3)'!BD91:BO91)</f>
        <v>97058.823529411748</v>
      </c>
      <c r="I91" s="16">
        <f t="shared" si="1"/>
        <v>150000</v>
      </c>
      <c r="J91" s="12"/>
      <c r="K91" s="12"/>
    </row>
    <row r="92" spans="1:11" s="13" customFormat="1" ht="14.25" customHeight="1" outlineLevel="1" x14ac:dyDescent="0.2">
      <c r="A92" s="18" t="s">
        <v>166</v>
      </c>
      <c r="B92" s="42" t="s">
        <v>160</v>
      </c>
      <c r="C92" s="18">
        <v>150000</v>
      </c>
      <c r="D92" s="18">
        <f>SUM('PFM BID (3)'!D92:O92)</f>
        <v>0</v>
      </c>
      <c r="E92" s="18">
        <f>SUM('PFM BID (3)'!Q92:AB92)</f>
        <v>0</v>
      </c>
      <c r="F92" s="18">
        <f>SUM('PFM BID (3)'!AD92:AO92)</f>
        <v>0</v>
      </c>
      <c r="G92" s="18">
        <f>SUM('PFM BID (3)'!AQ92:BB92)</f>
        <v>52941.176470588238</v>
      </c>
      <c r="H92" s="18">
        <f>SUM('PFM BID (3)'!BD92:BO92)</f>
        <v>97058.823529411748</v>
      </c>
      <c r="I92" s="18">
        <f t="shared" si="1"/>
        <v>150000</v>
      </c>
      <c r="J92" s="12"/>
      <c r="K92" s="12"/>
    </row>
    <row r="93" spans="1:11" s="13" customFormat="1" ht="14.25" customHeight="1" outlineLevel="1" x14ac:dyDescent="0.2">
      <c r="A93" s="39" t="s">
        <v>167</v>
      </c>
      <c r="B93" s="40" t="s">
        <v>162</v>
      </c>
      <c r="C93" s="39">
        <v>150000</v>
      </c>
      <c r="D93" s="39">
        <f>SUM('PFM BID (3)'!D93:O93)</f>
        <v>0</v>
      </c>
      <c r="E93" s="39">
        <f>SUM('PFM BID (3)'!Q93:AB93)</f>
        <v>0</v>
      </c>
      <c r="F93" s="39">
        <f>SUM('PFM BID (3)'!AD93:AO93)</f>
        <v>0</v>
      </c>
      <c r="G93" s="39">
        <f>SUM('PFM BID (3)'!AQ93:BB93)</f>
        <v>52941.176470588238</v>
      </c>
      <c r="H93" s="39">
        <f>SUM('PFM BID (3)'!BD93:BO93)</f>
        <v>97058.823529411748</v>
      </c>
      <c r="I93" s="39">
        <f t="shared" si="1"/>
        <v>150000</v>
      </c>
      <c r="J93" s="12"/>
      <c r="K93" s="12"/>
    </row>
    <row r="94" spans="1:11" s="13" customFormat="1" ht="14.25" customHeight="1" outlineLevel="1" x14ac:dyDescent="0.2">
      <c r="A94" s="24" t="s">
        <v>168</v>
      </c>
      <c r="B94" s="23" t="s">
        <v>14</v>
      </c>
      <c r="C94" s="24">
        <v>150000</v>
      </c>
      <c r="D94" s="24">
        <f>SUM('PFM BID (3)'!D94:O94)</f>
        <v>0</v>
      </c>
      <c r="E94" s="24">
        <f>SUM('PFM BID (3)'!Q94:AB94)</f>
        <v>0</v>
      </c>
      <c r="F94" s="24">
        <f>SUM('PFM BID (3)'!AD94:AO94)</f>
        <v>0</v>
      </c>
      <c r="G94" s="24">
        <f>SUM('PFM BID (3)'!AQ94:BB94)</f>
        <v>52941.176470588238</v>
      </c>
      <c r="H94" s="24">
        <f>SUM('PFM BID (3)'!BD94:BO94)</f>
        <v>97058.823529411748</v>
      </c>
      <c r="I94" s="24">
        <f t="shared" si="1"/>
        <v>150000</v>
      </c>
      <c r="J94" s="12"/>
      <c r="K94" s="12"/>
    </row>
    <row r="95" spans="1:11" s="13" customFormat="1" ht="14.25" customHeight="1" x14ac:dyDescent="0.2">
      <c r="A95" s="35" t="s">
        <v>169</v>
      </c>
      <c r="B95" s="36" t="s">
        <v>170</v>
      </c>
      <c r="C95" s="37">
        <v>2680000.0000000005</v>
      </c>
      <c r="D95" s="37">
        <f>SUM('PFM BID (3)'!D95:O95)</f>
        <v>0</v>
      </c>
      <c r="E95" s="37">
        <f>SUM('PFM BID (3)'!Q95:AB95)</f>
        <v>0</v>
      </c>
      <c r="F95" s="37">
        <f>SUM('PFM BID (3)'!AD95:AO95)</f>
        <v>0</v>
      </c>
      <c r="G95" s="37">
        <f>SUM('PFM BID (3)'!AQ95:BB95)</f>
        <v>1128421.0526315791</v>
      </c>
      <c r="H95" s="37">
        <f>SUM('PFM BID (3)'!BD95:BO95)</f>
        <v>1551578.9473684214</v>
      </c>
      <c r="I95" s="37">
        <f t="shared" si="1"/>
        <v>2680000.0000000005</v>
      </c>
      <c r="J95" s="12"/>
      <c r="K95" s="12"/>
    </row>
    <row r="96" spans="1:11" s="13" customFormat="1" ht="14.25" customHeight="1" x14ac:dyDescent="0.2">
      <c r="A96" s="14" t="s">
        <v>171</v>
      </c>
      <c r="B96" s="15" t="s">
        <v>172</v>
      </c>
      <c r="C96" s="16">
        <v>2680000.0000000005</v>
      </c>
      <c r="D96" s="16">
        <f>SUM('PFM BID (3)'!D96:O96)</f>
        <v>0</v>
      </c>
      <c r="E96" s="16">
        <f>SUM('PFM BID (3)'!Q96:AB96)</f>
        <v>0</v>
      </c>
      <c r="F96" s="16">
        <f>SUM('PFM BID (3)'!AD96:AO96)</f>
        <v>0</v>
      </c>
      <c r="G96" s="16">
        <f>SUM('PFM BID (3)'!AQ96:BB96)</f>
        <v>1128421.0526315791</v>
      </c>
      <c r="H96" s="16">
        <f>SUM('PFM BID (3)'!BD96:BO96)</f>
        <v>1551578.9473684214</v>
      </c>
      <c r="I96" s="16">
        <f t="shared" si="1"/>
        <v>2680000.0000000005</v>
      </c>
      <c r="J96" s="12"/>
      <c r="K96" s="12"/>
    </row>
    <row r="97" spans="1:11" s="13" customFormat="1" ht="14.25" customHeight="1" outlineLevel="1" x14ac:dyDescent="0.2">
      <c r="A97" s="39" t="s">
        <v>173</v>
      </c>
      <c r="B97" s="40" t="s">
        <v>174</v>
      </c>
      <c r="C97" s="39">
        <v>2680000.0000000005</v>
      </c>
      <c r="D97" s="39">
        <f>SUM('PFM BID (3)'!D97:O97)</f>
        <v>0</v>
      </c>
      <c r="E97" s="39">
        <f>SUM('PFM BID (3)'!Q97:AB97)</f>
        <v>0</v>
      </c>
      <c r="F97" s="39">
        <f>SUM('PFM BID (3)'!AD97:AO97)</f>
        <v>0</v>
      </c>
      <c r="G97" s="39">
        <f>SUM('PFM BID (3)'!AQ97:BB97)</f>
        <v>1128421.0526315791</v>
      </c>
      <c r="H97" s="39">
        <f>SUM('PFM BID (3)'!BD97:BO97)</f>
        <v>1551578.9473684214</v>
      </c>
      <c r="I97" s="39">
        <f t="shared" si="1"/>
        <v>2680000.0000000005</v>
      </c>
      <c r="J97" s="12"/>
      <c r="K97" s="12"/>
    </row>
    <row r="98" spans="1:11" s="13" customFormat="1" ht="14.25" customHeight="1" outlineLevel="1" x14ac:dyDescent="0.2">
      <c r="A98" s="24" t="s">
        <v>175</v>
      </c>
      <c r="B98" s="23" t="s">
        <v>176</v>
      </c>
      <c r="C98" s="24">
        <v>2680000.0000000005</v>
      </c>
      <c r="D98" s="24">
        <f>SUM('PFM BID (3)'!D98:O98)</f>
        <v>0</v>
      </c>
      <c r="E98" s="24">
        <f>SUM('PFM BID (3)'!Q98:AB98)</f>
        <v>0</v>
      </c>
      <c r="F98" s="24">
        <f>SUM('PFM BID (3)'!AD98:AO98)</f>
        <v>0</v>
      </c>
      <c r="G98" s="24">
        <f>SUM('PFM BID (3)'!AQ98:BB98)</f>
        <v>1128421.0526315791</v>
      </c>
      <c r="H98" s="24">
        <f>SUM('PFM BID (3)'!BD98:BO98)</f>
        <v>1551578.9473684214</v>
      </c>
      <c r="I98" s="24">
        <f t="shared" si="1"/>
        <v>2680000.0000000005</v>
      </c>
      <c r="J98" s="12"/>
      <c r="K98" s="12"/>
    </row>
    <row r="99" spans="1:11" s="13" customFormat="1" ht="14.25" customHeight="1" x14ac:dyDescent="0.2">
      <c r="A99" s="35" t="s">
        <v>177</v>
      </c>
      <c r="B99" s="36" t="s">
        <v>178</v>
      </c>
      <c r="C99" s="37">
        <v>2500000.0000000005</v>
      </c>
      <c r="D99" s="37">
        <f>SUM('PFM BID (3)'!D99:O99)</f>
        <v>0</v>
      </c>
      <c r="E99" s="37">
        <f>SUM('PFM BID (3)'!Q99:AB99)</f>
        <v>120000</v>
      </c>
      <c r="F99" s="37">
        <f>SUM('PFM BID (3)'!AD99:AO99)</f>
        <v>670000</v>
      </c>
      <c r="G99" s="37">
        <f>SUM('PFM BID (3)'!AQ99:BB99)</f>
        <v>833076.92307692347</v>
      </c>
      <c r="H99" s="37">
        <f>SUM('PFM BID (3)'!BD99:BO99)</f>
        <v>876923.07692307711</v>
      </c>
      <c r="I99" s="37">
        <f t="shared" si="1"/>
        <v>2500000.0000000005</v>
      </c>
      <c r="J99" s="12"/>
      <c r="K99" s="12"/>
    </row>
    <row r="100" spans="1:11" s="13" customFormat="1" ht="14.25" customHeight="1" x14ac:dyDescent="0.2">
      <c r="A100" s="14" t="s">
        <v>179</v>
      </c>
      <c r="B100" s="15" t="s">
        <v>180</v>
      </c>
      <c r="C100" s="16">
        <v>2500000.0000000005</v>
      </c>
      <c r="D100" s="16">
        <f>SUM('PFM BID (3)'!D100:O100)</f>
        <v>0</v>
      </c>
      <c r="E100" s="16">
        <f>SUM('PFM BID (3)'!Q100:AB100)</f>
        <v>120000</v>
      </c>
      <c r="F100" s="16">
        <f>SUM('PFM BID (3)'!AD100:AO100)</f>
        <v>670000</v>
      </c>
      <c r="G100" s="16">
        <f>SUM('PFM BID (3)'!AQ100:BB100)</f>
        <v>833076.92307692347</v>
      </c>
      <c r="H100" s="16">
        <f>SUM('PFM BID (3)'!BD100:BO100)</f>
        <v>876923.07692307711</v>
      </c>
      <c r="I100" s="16">
        <f t="shared" si="1"/>
        <v>2500000.0000000005</v>
      </c>
      <c r="J100" s="12"/>
      <c r="K100" s="12"/>
    </row>
    <row r="101" spans="1:11" s="13" customFormat="1" ht="14.25" customHeight="1" outlineLevel="1" x14ac:dyDescent="0.2">
      <c r="A101" s="18" t="s">
        <v>181</v>
      </c>
      <c r="B101" s="19" t="s">
        <v>182</v>
      </c>
      <c r="C101" s="18">
        <v>600000</v>
      </c>
      <c r="D101" s="18">
        <f>SUM('PFM BID (3)'!D101:O101)</f>
        <v>0</v>
      </c>
      <c r="E101" s="18">
        <f>SUM('PFM BID (3)'!Q101:AB101)</f>
        <v>120000</v>
      </c>
      <c r="F101" s="18">
        <f>SUM('PFM BID (3)'!AD101:AO101)</f>
        <v>480000</v>
      </c>
      <c r="G101" s="18">
        <f>SUM('PFM BID (3)'!AQ101:BB101)</f>
        <v>0</v>
      </c>
      <c r="H101" s="18">
        <f>SUM('PFM BID (3)'!BD101:BO101)</f>
        <v>0</v>
      </c>
      <c r="I101" s="18">
        <f t="shared" si="1"/>
        <v>600000</v>
      </c>
      <c r="J101" s="12"/>
      <c r="K101" s="12"/>
    </row>
    <row r="102" spans="1:11" s="13" customFormat="1" ht="14.25" customHeight="1" outlineLevel="1" x14ac:dyDescent="0.2">
      <c r="A102" s="20" t="s">
        <v>183</v>
      </c>
      <c r="B102" s="21" t="s">
        <v>184</v>
      </c>
      <c r="C102" s="20">
        <v>600000</v>
      </c>
      <c r="D102" s="20">
        <f>SUM('PFM BID (3)'!D102:O102)</f>
        <v>0</v>
      </c>
      <c r="E102" s="20">
        <f>SUM('PFM BID (3)'!Q102:AB102)</f>
        <v>120000</v>
      </c>
      <c r="F102" s="20">
        <f>SUM('PFM BID (3)'!AD102:AO102)</f>
        <v>480000</v>
      </c>
      <c r="G102" s="20">
        <f>SUM('PFM BID (3)'!AQ102:BB102)</f>
        <v>0</v>
      </c>
      <c r="H102" s="20">
        <f>SUM('PFM BID (3)'!BD102:BO102)</f>
        <v>0</v>
      </c>
      <c r="I102" s="20">
        <f t="shared" si="1"/>
        <v>600000</v>
      </c>
      <c r="J102" s="12"/>
      <c r="K102" s="12"/>
    </row>
    <row r="103" spans="1:11" s="13" customFormat="1" ht="14.25" customHeight="1" outlineLevel="1" x14ac:dyDescent="0.2">
      <c r="A103" s="22" t="s">
        <v>185</v>
      </c>
      <c r="B103" s="23" t="s">
        <v>14</v>
      </c>
      <c r="C103" s="22">
        <v>600000</v>
      </c>
      <c r="D103" s="22">
        <f>SUM('PFM BID (3)'!D103:O103)</f>
        <v>0</v>
      </c>
      <c r="E103" s="22">
        <f>SUM('PFM BID (3)'!Q103:AB103)</f>
        <v>120000</v>
      </c>
      <c r="F103" s="22">
        <f>SUM('PFM BID (3)'!AD103:AO103)</f>
        <v>480000</v>
      </c>
      <c r="G103" s="22">
        <f>SUM('PFM BID (3)'!AQ103:BB103)</f>
        <v>0</v>
      </c>
      <c r="H103" s="22">
        <f>SUM('PFM BID (3)'!BD103:BO103)</f>
        <v>0</v>
      </c>
      <c r="I103" s="22">
        <f t="shared" si="1"/>
        <v>600000</v>
      </c>
      <c r="J103" s="12"/>
      <c r="K103" s="12"/>
    </row>
    <row r="104" spans="1:11" s="13" customFormat="1" ht="14.25" customHeight="1" outlineLevel="1" x14ac:dyDescent="0.2">
      <c r="A104" s="18" t="s">
        <v>186</v>
      </c>
      <c r="B104" s="19" t="s">
        <v>187</v>
      </c>
      <c r="C104" s="18">
        <v>1900000.0000000005</v>
      </c>
      <c r="D104" s="18">
        <f>SUM('PFM BID (3)'!D104:O104)</f>
        <v>0</v>
      </c>
      <c r="E104" s="18">
        <f>SUM('PFM BID (3)'!Q104:AB104)</f>
        <v>0</v>
      </c>
      <c r="F104" s="18">
        <f>SUM('PFM BID (3)'!AD104:AO104)</f>
        <v>190000</v>
      </c>
      <c r="G104" s="18">
        <f>SUM('PFM BID (3)'!AQ104:BB104)</f>
        <v>833076.92307692347</v>
      </c>
      <c r="H104" s="18">
        <f>SUM('PFM BID (3)'!BD104:BO104)</f>
        <v>876923.07692307711</v>
      </c>
      <c r="I104" s="18">
        <f t="shared" si="1"/>
        <v>1900000.0000000005</v>
      </c>
      <c r="J104" s="12"/>
      <c r="K104" s="12"/>
    </row>
    <row r="105" spans="1:11" s="13" customFormat="1" ht="14.25" customHeight="1" outlineLevel="1" x14ac:dyDescent="0.2">
      <c r="A105" s="20" t="s">
        <v>186</v>
      </c>
      <c r="B105" s="21" t="s">
        <v>188</v>
      </c>
      <c r="C105" s="20">
        <v>475000.00000000017</v>
      </c>
      <c r="D105" s="20">
        <f>SUM('PFM BID (3)'!D105:O105)</f>
        <v>0</v>
      </c>
      <c r="E105" s="20">
        <f>SUM('PFM BID (3)'!Q105:AB105)</f>
        <v>0</v>
      </c>
      <c r="F105" s="20">
        <f>SUM('PFM BID (3)'!AD105:AO105)</f>
        <v>95000</v>
      </c>
      <c r="G105" s="20">
        <f>SUM('PFM BID (3)'!AQ105:BB105)</f>
        <v>380000.00000000017</v>
      </c>
      <c r="H105" s="20">
        <f>SUM('PFM BID (3)'!BD105:BO105)</f>
        <v>0</v>
      </c>
      <c r="I105" s="20">
        <f t="shared" si="1"/>
        <v>475000.00000000017</v>
      </c>
      <c r="J105" s="12"/>
      <c r="K105" s="12"/>
    </row>
    <row r="106" spans="1:11" s="13" customFormat="1" ht="14.25" customHeight="1" outlineLevel="1" x14ac:dyDescent="0.2">
      <c r="A106" s="22" t="s">
        <v>189</v>
      </c>
      <c r="B106" s="23" t="s">
        <v>14</v>
      </c>
      <c r="C106" s="22">
        <v>475000.00000000017</v>
      </c>
      <c r="D106" s="22">
        <f>SUM('PFM BID (3)'!D106:O106)</f>
        <v>0</v>
      </c>
      <c r="E106" s="22">
        <f>SUM('PFM BID (3)'!Q106:AB106)</f>
        <v>0</v>
      </c>
      <c r="F106" s="22">
        <f>SUM('PFM BID (3)'!AD106:AO106)</f>
        <v>95000</v>
      </c>
      <c r="G106" s="22">
        <f>SUM('PFM BID (3)'!AQ106:BB106)</f>
        <v>380000.00000000017</v>
      </c>
      <c r="H106" s="22">
        <f>SUM('PFM BID (3)'!BD106:BO106)</f>
        <v>0</v>
      </c>
      <c r="I106" s="22">
        <f t="shared" si="1"/>
        <v>475000.00000000017</v>
      </c>
      <c r="J106" s="12"/>
      <c r="K106" s="12"/>
    </row>
    <row r="107" spans="1:11" s="13" customFormat="1" ht="14.25" customHeight="1" outlineLevel="1" x14ac:dyDescent="0.2">
      <c r="A107" s="20" t="s">
        <v>186</v>
      </c>
      <c r="B107" s="21" t="s">
        <v>190</v>
      </c>
      <c r="C107" s="20">
        <v>475000.00000000017</v>
      </c>
      <c r="D107" s="20">
        <f>SUM('PFM BID (3)'!D107:O107)</f>
        <v>0</v>
      </c>
      <c r="E107" s="20">
        <f>SUM('PFM BID (3)'!Q107:AB107)</f>
        <v>0</v>
      </c>
      <c r="F107" s="20">
        <f>SUM('PFM BID (3)'!AD107:AO107)</f>
        <v>95000</v>
      </c>
      <c r="G107" s="20">
        <f>SUM('PFM BID (3)'!AQ107:BB107)</f>
        <v>380000.00000000017</v>
      </c>
      <c r="H107" s="20">
        <f>SUM('PFM BID (3)'!BD107:BO107)</f>
        <v>0</v>
      </c>
      <c r="I107" s="20">
        <f t="shared" si="1"/>
        <v>475000.00000000017</v>
      </c>
      <c r="J107" s="12"/>
      <c r="K107" s="12"/>
    </row>
    <row r="108" spans="1:11" s="13" customFormat="1" ht="14.25" customHeight="1" outlineLevel="1" x14ac:dyDescent="0.2">
      <c r="A108" s="22" t="s">
        <v>189</v>
      </c>
      <c r="B108" s="23" t="s">
        <v>14</v>
      </c>
      <c r="C108" s="22">
        <v>475000.00000000017</v>
      </c>
      <c r="D108" s="22">
        <f>SUM('PFM BID (3)'!D108:O108)</f>
        <v>0</v>
      </c>
      <c r="E108" s="22">
        <f>SUM('PFM BID (3)'!Q108:AB108)</f>
        <v>0</v>
      </c>
      <c r="F108" s="22">
        <f>SUM('PFM BID (3)'!AD108:AO108)</f>
        <v>95000</v>
      </c>
      <c r="G108" s="22">
        <f>SUM('PFM BID (3)'!AQ108:BB108)</f>
        <v>380000.00000000017</v>
      </c>
      <c r="H108" s="22">
        <f>SUM('PFM BID (3)'!BD108:BO108)</f>
        <v>0</v>
      </c>
      <c r="I108" s="22">
        <f t="shared" si="1"/>
        <v>475000.00000000017</v>
      </c>
      <c r="J108" s="12"/>
      <c r="K108" s="12"/>
    </row>
    <row r="109" spans="1:11" s="13" customFormat="1" ht="14.25" customHeight="1" outlineLevel="1" x14ac:dyDescent="0.2">
      <c r="A109" s="20" t="s">
        <v>186</v>
      </c>
      <c r="B109" s="21" t="s">
        <v>191</v>
      </c>
      <c r="C109" s="20">
        <v>950000.00000000023</v>
      </c>
      <c r="D109" s="20">
        <f>SUM('PFM BID (3)'!D109:O109)</f>
        <v>0</v>
      </c>
      <c r="E109" s="20">
        <f>SUM('PFM BID (3)'!Q109:AB109)</f>
        <v>0</v>
      </c>
      <c r="F109" s="20">
        <f>SUM('PFM BID (3)'!AD109:AO109)</f>
        <v>0</v>
      </c>
      <c r="G109" s="20">
        <f>SUM('PFM BID (3)'!AQ109:BB109)</f>
        <v>73076.923076923078</v>
      </c>
      <c r="H109" s="20">
        <f>SUM('PFM BID (3)'!BD109:BO109)</f>
        <v>876923.07692307711</v>
      </c>
      <c r="I109" s="20">
        <f t="shared" si="1"/>
        <v>950000.00000000023</v>
      </c>
      <c r="J109" s="12"/>
      <c r="K109" s="12"/>
    </row>
    <row r="110" spans="1:11" s="13" customFormat="1" ht="14.25" customHeight="1" outlineLevel="1" x14ac:dyDescent="0.2">
      <c r="A110" s="22" t="s">
        <v>189</v>
      </c>
      <c r="B110" s="23" t="s">
        <v>14</v>
      </c>
      <c r="C110" s="22">
        <v>950000.00000000023</v>
      </c>
      <c r="D110" s="22">
        <f>SUM('PFM BID (3)'!D110:O110)</f>
        <v>0</v>
      </c>
      <c r="E110" s="22">
        <f>SUM('PFM BID (3)'!Q110:AB110)</f>
        <v>0</v>
      </c>
      <c r="F110" s="22">
        <f>SUM('PFM BID (3)'!AD110:AO110)</f>
        <v>0</v>
      </c>
      <c r="G110" s="22">
        <f>SUM('PFM BID (3)'!AQ110:BB110)</f>
        <v>73076.923076923078</v>
      </c>
      <c r="H110" s="22">
        <f>SUM('PFM BID (3)'!BD110:BO110)</f>
        <v>876923.07692307711</v>
      </c>
      <c r="I110" s="22">
        <f t="shared" si="1"/>
        <v>950000.00000000023</v>
      </c>
      <c r="J110" s="12"/>
      <c r="K110" s="12"/>
    </row>
    <row r="111" spans="1:11" s="13" customFormat="1" ht="14.25" customHeight="1" x14ac:dyDescent="0.2">
      <c r="A111" s="9" t="s">
        <v>192</v>
      </c>
      <c r="B111" s="10" t="s">
        <v>193</v>
      </c>
      <c r="C111" s="34">
        <v>6570000</v>
      </c>
      <c r="D111" s="34">
        <f>SUM('PFM BID (3)'!D111:O111)</f>
        <v>1118699.1170904895</v>
      </c>
      <c r="E111" s="34">
        <f>SUM('PFM BID (3)'!Q111:AB111)</f>
        <v>1337086.6551520131</v>
      </c>
      <c r="F111" s="34">
        <f>SUM('PFM BID (3)'!AD111:AO111)</f>
        <v>1430003.2066855859</v>
      </c>
      <c r="G111" s="34">
        <f>SUM('PFM BID (3)'!AQ111:BB111)</f>
        <v>1300912.297594677</v>
      </c>
      <c r="H111" s="34">
        <f>SUM('PFM BID (3)'!BD111:BO111)</f>
        <v>1383298.7234772339</v>
      </c>
      <c r="I111" s="34">
        <f t="shared" si="1"/>
        <v>6570000</v>
      </c>
      <c r="J111" s="12"/>
      <c r="K111" s="12"/>
    </row>
    <row r="112" spans="1:11" s="13" customFormat="1" ht="14.25" customHeight="1" x14ac:dyDescent="0.2">
      <c r="A112" s="43" t="s">
        <v>194</v>
      </c>
      <c r="B112" s="44" t="s">
        <v>195</v>
      </c>
      <c r="C112" s="45">
        <v>5920000</v>
      </c>
      <c r="D112" s="45">
        <f>SUM('PFM BID (3)'!D112:O112)</f>
        <v>1066426.3898177622</v>
      </c>
      <c r="E112" s="45">
        <f>SUM('PFM BID (3)'!Q112:AB112)</f>
        <v>1211368.2246463487</v>
      </c>
      <c r="F112" s="45">
        <f>SUM('PFM BID (3)'!AD112:AO112)</f>
        <v>1211368.2246463487</v>
      </c>
      <c r="G112" s="45">
        <f>SUM('PFM BID (3)'!AQ112:BB112)</f>
        <v>1211368.2246463487</v>
      </c>
      <c r="H112" s="45">
        <f>SUM('PFM BID (3)'!BD112:BO112)</f>
        <v>1219468.9362431916</v>
      </c>
      <c r="I112" s="45">
        <f t="shared" si="1"/>
        <v>5920000</v>
      </c>
      <c r="J112" s="12"/>
      <c r="K112" s="12"/>
    </row>
    <row r="113" spans="1:11" s="13" customFormat="1" ht="14.25" customHeight="1" outlineLevel="1" x14ac:dyDescent="0.2">
      <c r="A113" s="47" t="s">
        <v>196</v>
      </c>
      <c r="B113" s="48" t="s">
        <v>198</v>
      </c>
      <c r="C113" s="47">
        <v>4608274.4383727983</v>
      </c>
      <c r="D113" s="47">
        <f>SUM('PFM BID (3)'!D113:O113)</f>
        <v>928779.81678936025</v>
      </c>
      <c r="E113" s="47">
        <f>SUM('PFM BID (3)'!Q113:AB113)</f>
        <v>919873.6553958595</v>
      </c>
      <c r="F113" s="47">
        <f>SUM('PFM BID (3)'!AD113:AO113)</f>
        <v>919873.6553958595</v>
      </c>
      <c r="G113" s="47">
        <f>SUM('PFM BID (3)'!AQ113:BB113)</f>
        <v>919873.6553958595</v>
      </c>
      <c r="H113" s="47">
        <f>SUM('PFM BID (3)'!BD113:BO113)</f>
        <v>919873.6553958595</v>
      </c>
      <c r="I113" s="47">
        <f t="shared" si="1"/>
        <v>4608274.4383727983</v>
      </c>
      <c r="J113" s="12"/>
      <c r="K113" s="12"/>
    </row>
    <row r="114" spans="1:11" s="13" customFormat="1" ht="14.25" customHeight="1" outlineLevel="1" x14ac:dyDescent="0.2">
      <c r="A114" s="47" t="s">
        <v>199</v>
      </c>
      <c r="B114" s="48" t="s">
        <v>200</v>
      </c>
      <c r="C114" s="47">
        <v>1311725.5616272001</v>
      </c>
      <c r="D114" s="47">
        <f>SUM('PFM BID (3)'!D114:O114)</f>
        <v>137646.5730284017</v>
      </c>
      <c r="E114" s="47">
        <f>SUM('PFM BID (3)'!Q114:AB114)</f>
        <v>291494.56925048889</v>
      </c>
      <c r="F114" s="47">
        <f>SUM('PFM BID (3)'!AD114:AO114)</f>
        <v>291494.56925048889</v>
      </c>
      <c r="G114" s="47">
        <f>SUM('PFM BID (3)'!AQ114:BB114)</f>
        <v>291494.56925048889</v>
      </c>
      <c r="H114" s="47">
        <f>SUM('PFM BID (3)'!BD114:BO114)</f>
        <v>299595.28084733163</v>
      </c>
      <c r="I114" s="47">
        <f t="shared" ref="I114:I134" si="2">+H114+G114+F114+E114+D114</f>
        <v>1311725.5616272001</v>
      </c>
      <c r="J114" s="12"/>
      <c r="K114" s="12"/>
    </row>
    <row r="115" spans="1:11" s="13" customFormat="1" ht="14.25" customHeight="1" outlineLevel="1" x14ac:dyDescent="0.2">
      <c r="A115" s="39" t="s">
        <v>201</v>
      </c>
      <c r="B115" s="40" t="s">
        <v>202</v>
      </c>
      <c r="C115" s="39">
        <v>0</v>
      </c>
      <c r="D115" s="39">
        <f>SUM('PFM BID (3)'!D115:O115)</f>
        <v>0</v>
      </c>
      <c r="E115" s="39">
        <f>SUM('PFM BID (3)'!Q115:AB115)</f>
        <v>0</v>
      </c>
      <c r="F115" s="39">
        <f>SUM('PFM BID (3)'!AD115:AO115)</f>
        <v>0</v>
      </c>
      <c r="G115" s="39">
        <f>SUM('PFM BID (3)'!AQ115:BB115)</f>
        <v>0</v>
      </c>
      <c r="H115" s="39">
        <f>SUM('PFM BID (3)'!BD115:BO115)</f>
        <v>0</v>
      </c>
      <c r="I115" s="39">
        <f t="shared" si="2"/>
        <v>0</v>
      </c>
      <c r="J115" s="12"/>
      <c r="K115" s="12"/>
    </row>
    <row r="116" spans="1:11" s="13" customFormat="1" ht="14.25" customHeight="1" outlineLevel="1" x14ac:dyDescent="0.2">
      <c r="A116" s="24" t="s">
        <v>203</v>
      </c>
      <c r="B116" s="23" t="s">
        <v>204</v>
      </c>
      <c r="C116" s="24">
        <v>0</v>
      </c>
      <c r="D116" s="24">
        <f>SUM('PFM BID (3)'!D116:O116)</f>
        <v>0</v>
      </c>
      <c r="E116" s="24">
        <f>SUM('PFM BID (3)'!Q116:AB116)</f>
        <v>0</v>
      </c>
      <c r="F116" s="24">
        <f>SUM('PFM BID (3)'!AD116:AO116)</f>
        <v>0</v>
      </c>
      <c r="G116" s="24">
        <f>SUM('PFM BID (3)'!AQ116:BB116)</f>
        <v>0</v>
      </c>
      <c r="H116" s="24">
        <f>SUM('PFM BID (3)'!BD116:BO116)</f>
        <v>0</v>
      </c>
      <c r="I116" s="24">
        <f t="shared" si="2"/>
        <v>0</v>
      </c>
      <c r="J116" s="12"/>
      <c r="K116" s="12"/>
    </row>
    <row r="117" spans="1:11" s="13" customFormat="1" ht="14.25" customHeight="1" outlineLevel="1" x14ac:dyDescent="0.2">
      <c r="A117" s="24" t="s">
        <v>197</v>
      </c>
      <c r="B117" s="23" t="s">
        <v>205</v>
      </c>
      <c r="C117" s="24">
        <v>0</v>
      </c>
      <c r="D117" s="24">
        <f>SUM('PFM BID (3)'!D117:O117)</f>
        <v>0</v>
      </c>
      <c r="E117" s="24">
        <f>SUM('PFM BID (3)'!Q117:AB117)</f>
        <v>0</v>
      </c>
      <c r="F117" s="24">
        <f>SUM('PFM BID (3)'!AD117:AO117)</f>
        <v>0</v>
      </c>
      <c r="G117" s="24">
        <f>SUM('PFM BID (3)'!AQ117:BB117)</f>
        <v>0</v>
      </c>
      <c r="H117" s="24">
        <f>SUM('PFM BID (3)'!BD117:BO117)</f>
        <v>0</v>
      </c>
      <c r="I117" s="24">
        <f t="shared" si="2"/>
        <v>0</v>
      </c>
      <c r="J117" s="12"/>
      <c r="K117" s="12"/>
    </row>
    <row r="118" spans="1:11" s="13" customFormat="1" ht="14.25" customHeight="1" outlineLevel="1" x14ac:dyDescent="0.2">
      <c r="A118" s="24" t="s">
        <v>206</v>
      </c>
      <c r="B118" s="23" t="s">
        <v>207</v>
      </c>
      <c r="C118" s="24">
        <v>0</v>
      </c>
      <c r="D118" s="24">
        <f>SUM('PFM BID (3)'!D118:O118)</f>
        <v>0</v>
      </c>
      <c r="E118" s="24">
        <f>SUM('PFM BID (3)'!Q118:AB118)</f>
        <v>0</v>
      </c>
      <c r="F118" s="24">
        <f>SUM('PFM BID (3)'!AD118:AO118)</f>
        <v>0</v>
      </c>
      <c r="G118" s="24">
        <f>SUM('PFM BID (3)'!AQ118:BB118)</f>
        <v>0</v>
      </c>
      <c r="H118" s="24">
        <f>SUM('PFM BID (3)'!BD118:BO118)</f>
        <v>0</v>
      </c>
      <c r="I118" s="24">
        <f t="shared" si="2"/>
        <v>0</v>
      </c>
      <c r="J118" s="12"/>
      <c r="K118" s="12"/>
    </row>
    <row r="119" spans="1:11" s="13" customFormat="1" ht="14.25" customHeight="1" x14ac:dyDescent="0.2">
      <c r="A119" s="43" t="s">
        <v>208</v>
      </c>
      <c r="B119" s="44" t="s">
        <v>209</v>
      </c>
      <c r="C119" s="45">
        <v>200000</v>
      </c>
      <c r="D119" s="45">
        <f>SUM('PFM BID (3)'!D119:O119)</f>
        <v>0</v>
      </c>
      <c r="E119" s="45">
        <f>SUM('PFM BID (3)'!Q119:AB119)</f>
        <v>0</v>
      </c>
      <c r="F119" s="45">
        <f>SUM('PFM BID (3)'!AD119:AO119)</f>
        <v>100000</v>
      </c>
      <c r="G119" s="45">
        <f>SUM('PFM BID (3)'!AQ119:BB119)</f>
        <v>0</v>
      </c>
      <c r="H119" s="45">
        <f>SUM('PFM BID (3)'!BD119:BO119)</f>
        <v>100000</v>
      </c>
      <c r="I119" s="45">
        <f t="shared" si="2"/>
        <v>200000</v>
      </c>
      <c r="J119" s="12"/>
      <c r="K119" s="12"/>
    </row>
    <row r="120" spans="1:11" s="13" customFormat="1" ht="14.25" customHeight="1" outlineLevel="1" x14ac:dyDescent="0.2">
      <c r="A120" s="18" t="s">
        <v>210</v>
      </c>
      <c r="B120" s="19" t="s">
        <v>211</v>
      </c>
      <c r="C120" s="18">
        <v>200000</v>
      </c>
      <c r="D120" s="18">
        <f>SUM('PFM BID (3)'!D120:O120)</f>
        <v>0</v>
      </c>
      <c r="E120" s="18">
        <f>SUM('PFM BID (3)'!Q120:AB120)</f>
        <v>0</v>
      </c>
      <c r="F120" s="18">
        <f>SUM('PFM BID (3)'!AD120:AO120)</f>
        <v>100000</v>
      </c>
      <c r="G120" s="18">
        <f>SUM('PFM BID (3)'!AQ120:BB120)</f>
        <v>0</v>
      </c>
      <c r="H120" s="18">
        <f>SUM('PFM BID (3)'!BD120:BO120)</f>
        <v>100000</v>
      </c>
      <c r="I120" s="18">
        <f t="shared" si="2"/>
        <v>200000</v>
      </c>
      <c r="J120" s="12"/>
      <c r="K120" s="12"/>
    </row>
    <row r="121" spans="1:11" s="13" customFormat="1" ht="14.25" customHeight="1" outlineLevel="1" x14ac:dyDescent="0.2">
      <c r="A121" s="39" t="s">
        <v>212</v>
      </c>
      <c r="B121" s="40" t="s">
        <v>213</v>
      </c>
      <c r="C121" s="39">
        <v>100000</v>
      </c>
      <c r="D121" s="39">
        <f>SUM('PFM BID (3)'!D121:O121)</f>
        <v>0</v>
      </c>
      <c r="E121" s="39">
        <f>SUM('PFM BID (3)'!Q121:AB121)</f>
        <v>0</v>
      </c>
      <c r="F121" s="39">
        <f>SUM('PFM BID (3)'!AD121:AO121)</f>
        <v>100000</v>
      </c>
      <c r="G121" s="39">
        <f>SUM('PFM BID (3)'!AQ121:BB121)</f>
        <v>0</v>
      </c>
      <c r="H121" s="39">
        <f>SUM('PFM BID (3)'!BD121:BO121)</f>
        <v>0</v>
      </c>
      <c r="I121" s="39">
        <f t="shared" si="2"/>
        <v>100000</v>
      </c>
      <c r="J121" s="12"/>
      <c r="K121" s="12"/>
    </row>
    <row r="122" spans="1:11" s="13" customFormat="1" ht="14.25" customHeight="1" outlineLevel="1" x14ac:dyDescent="0.2">
      <c r="A122" s="24" t="s">
        <v>214</v>
      </c>
      <c r="B122" s="23" t="s">
        <v>14</v>
      </c>
      <c r="C122" s="24">
        <v>100000</v>
      </c>
      <c r="D122" s="24">
        <f>SUM('PFM BID (3)'!D122:O122)</f>
        <v>0</v>
      </c>
      <c r="E122" s="24">
        <f>SUM('PFM BID (3)'!Q122:AB122)</f>
        <v>0</v>
      </c>
      <c r="F122" s="24">
        <f>SUM('PFM BID (3)'!AD122:AO122)</f>
        <v>100000</v>
      </c>
      <c r="G122" s="24">
        <f>SUM('PFM BID (3)'!AQ122:BB122)</f>
        <v>0</v>
      </c>
      <c r="H122" s="24">
        <f>SUM('PFM BID (3)'!BD122:BO122)</f>
        <v>0</v>
      </c>
      <c r="I122" s="24">
        <f t="shared" si="2"/>
        <v>100000</v>
      </c>
      <c r="J122" s="12"/>
      <c r="K122" s="12"/>
    </row>
    <row r="123" spans="1:11" s="13" customFormat="1" ht="14.25" customHeight="1" outlineLevel="1" x14ac:dyDescent="0.2">
      <c r="A123" s="39" t="s">
        <v>215</v>
      </c>
      <c r="B123" s="40" t="s">
        <v>216</v>
      </c>
      <c r="C123" s="39">
        <v>100000</v>
      </c>
      <c r="D123" s="39">
        <f>SUM('PFM BID (3)'!D123:O123)</f>
        <v>0</v>
      </c>
      <c r="E123" s="39">
        <f>SUM('PFM BID (3)'!Q123:AB123)</f>
        <v>0</v>
      </c>
      <c r="F123" s="39">
        <f>SUM('PFM BID (3)'!AD123:AO123)</f>
        <v>0</v>
      </c>
      <c r="G123" s="39">
        <f>SUM('PFM BID (3)'!AQ123:BB123)</f>
        <v>0</v>
      </c>
      <c r="H123" s="39">
        <f>SUM('PFM BID (3)'!BD123:BO123)</f>
        <v>100000</v>
      </c>
      <c r="I123" s="39">
        <f t="shared" si="2"/>
        <v>100000</v>
      </c>
      <c r="J123" s="12"/>
      <c r="K123" s="12"/>
    </row>
    <row r="124" spans="1:11" s="13" customFormat="1" ht="14.25" customHeight="1" outlineLevel="1" x14ac:dyDescent="0.2">
      <c r="A124" s="24" t="s">
        <v>217</v>
      </c>
      <c r="B124" s="23" t="s">
        <v>14</v>
      </c>
      <c r="C124" s="24">
        <v>100000</v>
      </c>
      <c r="D124" s="24">
        <f>SUM('PFM BID (3)'!D124:O124)</f>
        <v>0</v>
      </c>
      <c r="E124" s="24">
        <f>SUM('PFM BID (3)'!Q124:AB124)</f>
        <v>0</v>
      </c>
      <c r="F124" s="24">
        <f>SUM('PFM BID (3)'!AD124:AO124)</f>
        <v>0</v>
      </c>
      <c r="G124" s="24">
        <f>SUM('PFM BID (3)'!AQ124:BB124)</f>
        <v>0</v>
      </c>
      <c r="H124" s="24">
        <f>SUM('PFM BID (3)'!BD124:BO124)</f>
        <v>100000</v>
      </c>
      <c r="I124" s="24">
        <f t="shared" si="2"/>
        <v>100000</v>
      </c>
      <c r="J124" s="12"/>
      <c r="K124" s="12"/>
    </row>
    <row r="125" spans="1:11" s="13" customFormat="1" ht="14.25" customHeight="1" x14ac:dyDescent="0.2">
      <c r="A125" s="43" t="s">
        <v>218</v>
      </c>
      <c r="B125" s="44" t="s">
        <v>219</v>
      </c>
      <c r="C125" s="45">
        <v>249999.99999999997</v>
      </c>
      <c r="D125" s="45">
        <f>SUM('PFM BID (3)'!D125:O125)</f>
        <v>0</v>
      </c>
      <c r="E125" s="45">
        <f>SUM('PFM BID (3)'!Q125:AB125)</f>
        <v>58510.638297872334</v>
      </c>
      <c r="F125" s="45">
        <f>SUM('PFM BID (3)'!AD125:AO125)</f>
        <v>63829.787234042546</v>
      </c>
      <c r="G125" s="45">
        <f>SUM('PFM BID (3)'!AQ125:BB125)</f>
        <v>63829.787234042546</v>
      </c>
      <c r="H125" s="45">
        <f>SUM('PFM BID (3)'!BD125:BO125)</f>
        <v>63829.787234042546</v>
      </c>
      <c r="I125" s="45">
        <f t="shared" si="2"/>
        <v>249999.99999999997</v>
      </c>
      <c r="J125" s="12"/>
      <c r="K125" s="12"/>
    </row>
    <row r="126" spans="1:11" s="13" customFormat="1" ht="14.25" customHeight="1" outlineLevel="1" x14ac:dyDescent="0.2">
      <c r="A126" s="18" t="s">
        <v>220</v>
      </c>
      <c r="B126" s="19" t="s">
        <v>221</v>
      </c>
      <c r="C126" s="18">
        <v>249999.99999999997</v>
      </c>
      <c r="D126" s="18">
        <f>SUM('PFM BID (3)'!D126:O126)</f>
        <v>0</v>
      </c>
      <c r="E126" s="18">
        <f>SUM('PFM BID (3)'!Q126:AB126)</f>
        <v>58510.638297872334</v>
      </c>
      <c r="F126" s="18">
        <f>SUM('PFM BID (3)'!AD126:AO126)</f>
        <v>63829.787234042546</v>
      </c>
      <c r="G126" s="18">
        <f>SUM('PFM BID (3)'!AQ126:BB126)</f>
        <v>63829.787234042546</v>
      </c>
      <c r="H126" s="18">
        <f>SUM('PFM BID (3)'!BD126:BO126)</f>
        <v>63829.787234042546</v>
      </c>
      <c r="I126" s="18">
        <f t="shared" si="2"/>
        <v>249999.99999999997</v>
      </c>
      <c r="J126" s="12"/>
      <c r="K126" s="12"/>
    </row>
    <row r="127" spans="1:11" s="13" customFormat="1" ht="14.25" customHeight="1" outlineLevel="1" x14ac:dyDescent="0.2">
      <c r="A127" s="39" t="s">
        <v>222</v>
      </c>
      <c r="B127" s="40" t="s">
        <v>223</v>
      </c>
      <c r="C127" s="39">
        <v>249999.99999999997</v>
      </c>
      <c r="D127" s="39">
        <f>SUM('PFM BID (3)'!D127:O127)</f>
        <v>0</v>
      </c>
      <c r="E127" s="39">
        <f>SUM('PFM BID (3)'!Q127:AB127)</f>
        <v>58510.638297872334</v>
      </c>
      <c r="F127" s="39">
        <f>SUM('PFM BID (3)'!AD127:AO127)</f>
        <v>63829.787234042546</v>
      </c>
      <c r="G127" s="39">
        <f>SUM('PFM BID (3)'!AQ127:BB127)</f>
        <v>63829.787234042546</v>
      </c>
      <c r="H127" s="39">
        <f>SUM('PFM BID (3)'!BD127:BO127)</f>
        <v>63829.787234042546</v>
      </c>
      <c r="I127" s="39">
        <f t="shared" si="2"/>
        <v>249999.99999999997</v>
      </c>
      <c r="J127" s="12"/>
      <c r="K127" s="12"/>
    </row>
    <row r="128" spans="1:11" s="13" customFormat="1" ht="14.25" customHeight="1" outlineLevel="1" x14ac:dyDescent="0.2">
      <c r="A128" s="24" t="s">
        <v>224</v>
      </c>
      <c r="B128" s="23" t="s">
        <v>14</v>
      </c>
      <c r="C128" s="24">
        <v>249999.99999999997</v>
      </c>
      <c r="D128" s="24">
        <f>SUM('PFM BID (3)'!D128:O128)</f>
        <v>0</v>
      </c>
      <c r="E128" s="24">
        <f>SUM('PFM BID (3)'!Q128:AB128)</f>
        <v>58510.638297872334</v>
      </c>
      <c r="F128" s="24">
        <f>SUM('PFM BID (3)'!AD128:AO128)</f>
        <v>63829.787234042546</v>
      </c>
      <c r="G128" s="24">
        <f>SUM('PFM BID (3)'!AQ128:BB128)</f>
        <v>63829.787234042546</v>
      </c>
      <c r="H128" s="24">
        <f>SUM('PFM BID (3)'!BD128:BO128)</f>
        <v>63829.787234042546</v>
      </c>
      <c r="I128" s="24">
        <f t="shared" si="2"/>
        <v>249999.99999999997</v>
      </c>
      <c r="J128" s="12"/>
      <c r="K128" s="12"/>
    </row>
    <row r="129" spans="1:11" s="13" customFormat="1" ht="14.25" customHeight="1" x14ac:dyDescent="0.2">
      <c r="A129" s="43" t="s">
        <v>225</v>
      </c>
      <c r="B129" s="44" t="s">
        <v>226</v>
      </c>
      <c r="C129" s="45">
        <v>200000.00000000006</v>
      </c>
      <c r="D129" s="45">
        <f>SUM('PFM BID (3)'!D129:O129)</f>
        <v>52272.727272727279</v>
      </c>
      <c r="E129" s="45">
        <f>SUM('PFM BID (3)'!Q129:AB129)</f>
        <v>67207.792207792212</v>
      </c>
      <c r="F129" s="45">
        <f>SUM('PFM BID (3)'!AD129:AO129)</f>
        <v>54805.194805194813</v>
      </c>
      <c r="G129" s="45">
        <f>SUM('PFM BID (3)'!AQ129:BB129)</f>
        <v>25714.285714285725</v>
      </c>
      <c r="H129" s="45">
        <f>SUM('PFM BID (3)'!BD129:BO129)</f>
        <v>0</v>
      </c>
      <c r="I129" s="45">
        <f t="shared" si="2"/>
        <v>200000.00000000006</v>
      </c>
      <c r="J129" s="12"/>
      <c r="K129" s="12"/>
    </row>
    <row r="130" spans="1:11" s="13" customFormat="1" ht="14.25" customHeight="1" outlineLevel="1" x14ac:dyDescent="0.2">
      <c r="A130" s="18" t="s">
        <v>227</v>
      </c>
      <c r="B130" s="19" t="s">
        <v>228</v>
      </c>
      <c r="C130" s="18">
        <v>200000.00000000006</v>
      </c>
      <c r="D130" s="18">
        <f>SUM('PFM BID (3)'!D130:O130)</f>
        <v>52272.727272727279</v>
      </c>
      <c r="E130" s="18">
        <f>SUM('PFM BID (3)'!Q130:AB130)</f>
        <v>67207.792207792212</v>
      </c>
      <c r="F130" s="18">
        <f>SUM('PFM BID (3)'!AD130:AO130)</f>
        <v>54805.194805194813</v>
      </c>
      <c r="G130" s="18">
        <f>SUM('PFM BID (3)'!AQ130:BB130)</f>
        <v>25714.285714285725</v>
      </c>
      <c r="H130" s="18">
        <f>SUM('PFM BID (3)'!BD130:BO130)</f>
        <v>0</v>
      </c>
      <c r="I130" s="18">
        <f t="shared" si="2"/>
        <v>200000.00000000006</v>
      </c>
      <c r="J130" s="12"/>
      <c r="K130" s="12"/>
    </row>
    <row r="131" spans="1:11" s="13" customFormat="1" ht="14.25" customHeight="1" outlineLevel="1" x14ac:dyDescent="0.2">
      <c r="A131" s="20" t="s">
        <v>229</v>
      </c>
      <c r="B131" s="21" t="s">
        <v>230</v>
      </c>
      <c r="C131" s="20">
        <v>100000</v>
      </c>
      <c r="D131" s="20">
        <f>SUM('PFM BID (3)'!D131:O131)</f>
        <v>27272.727272727272</v>
      </c>
      <c r="E131" s="20">
        <f>SUM('PFM BID (3)'!Q131:AB131)</f>
        <v>43636.363636363647</v>
      </c>
      <c r="F131" s="20">
        <f>SUM('PFM BID (3)'!AD131:AO131)</f>
        <v>29090.909090909092</v>
      </c>
      <c r="G131" s="20">
        <f>SUM('PFM BID (3)'!AQ131:BB131)</f>
        <v>0</v>
      </c>
      <c r="H131" s="20">
        <f>SUM('PFM BID (3)'!BD131:BO131)</f>
        <v>0</v>
      </c>
      <c r="I131" s="20">
        <f t="shared" si="2"/>
        <v>100000</v>
      </c>
      <c r="J131" s="12"/>
      <c r="K131" s="12"/>
    </row>
    <row r="132" spans="1:11" s="13" customFormat="1" ht="14.25" customHeight="1" outlineLevel="1" x14ac:dyDescent="0.2">
      <c r="A132" s="29" t="s">
        <v>231</v>
      </c>
      <c r="B132" s="23" t="s">
        <v>14</v>
      </c>
      <c r="C132" s="29">
        <v>100000</v>
      </c>
      <c r="D132" s="29">
        <f>SUM('PFM BID (3)'!D132:O132)</f>
        <v>27272.727272727272</v>
      </c>
      <c r="E132" s="29">
        <f>SUM('PFM BID (3)'!Q132:AB132)</f>
        <v>43636.363636363647</v>
      </c>
      <c r="F132" s="29">
        <f>SUM('PFM BID (3)'!AD132:AO132)</f>
        <v>29090.909090909092</v>
      </c>
      <c r="G132" s="29">
        <f>SUM('PFM BID (3)'!AQ132:BB132)</f>
        <v>0</v>
      </c>
      <c r="H132" s="29">
        <f>SUM('PFM BID (3)'!BD132:BO132)</f>
        <v>0</v>
      </c>
      <c r="I132" s="29">
        <f t="shared" si="2"/>
        <v>100000</v>
      </c>
      <c r="J132" s="12"/>
      <c r="K132" s="12"/>
    </row>
    <row r="133" spans="1:11" s="13" customFormat="1" ht="14.25" customHeight="1" outlineLevel="1" x14ac:dyDescent="0.2">
      <c r="A133" s="39" t="s">
        <v>232</v>
      </c>
      <c r="B133" s="40" t="s">
        <v>233</v>
      </c>
      <c r="C133" s="39">
        <v>100000.00000000003</v>
      </c>
      <c r="D133" s="39">
        <f>SUM('PFM BID (3)'!D133:O133)</f>
        <v>25000</v>
      </c>
      <c r="E133" s="39">
        <f>SUM('PFM BID (3)'!Q133:AB133)</f>
        <v>23571.42857142858</v>
      </c>
      <c r="F133" s="39">
        <f>SUM('PFM BID (3)'!AD133:AO133)</f>
        <v>25714.285714285725</v>
      </c>
      <c r="G133" s="39">
        <f>SUM('PFM BID (3)'!AQ133:BB133)</f>
        <v>25714.285714285725</v>
      </c>
      <c r="H133" s="39">
        <f>SUM('PFM BID (3)'!BD133:BO133)</f>
        <v>0</v>
      </c>
      <c r="I133" s="39">
        <f t="shared" si="2"/>
        <v>100000.00000000003</v>
      </c>
      <c r="J133" s="12"/>
      <c r="K133" s="12"/>
    </row>
    <row r="134" spans="1:11" s="13" customFormat="1" ht="14.25" customHeight="1" outlineLevel="1" x14ac:dyDescent="0.2">
      <c r="A134" s="24" t="s">
        <v>234</v>
      </c>
      <c r="B134" s="23" t="s">
        <v>14</v>
      </c>
      <c r="C134" s="24">
        <v>100000.00000000003</v>
      </c>
      <c r="D134" s="24">
        <f>SUM('PFM BID (3)'!D134:O134)</f>
        <v>25000</v>
      </c>
      <c r="E134" s="24">
        <f>SUM('PFM BID (3)'!Q134:AB134)</f>
        <v>23571.42857142858</v>
      </c>
      <c r="F134" s="24">
        <f>SUM('PFM BID (3)'!AD134:AO134)</f>
        <v>25714.285714285725</v>
      </c>
      <c r="G134" s="24">
        <f>SUM('PFM BID (3)'!AQ134:BB134)</f>
        <v>25714.285714285725</v>
      </c>
      <c r="H134" s="24">
        <f>SUM('PFM BID (3)'!BD134:BO134)</f>
        <v>0</v>
      </c>
      <c r="I134" s="24">
        <f t="shared" si="2"/>
        <v>100000.00000000003</v>
      </c>
      <c r="J134" s="12"/>
      <c r="K134" s="12"/>
    </row>
    <row r="135" spans="1:11" s="13" customFormat="1" ht="14.25" customHeight="1" x14ac:dyDescent="0.2">
      <c r="A135" s="43"/>
      <c r="B135" s="44" t="s">
        <v>235</v>
      </c>
      <c r="C135" s="45">
        <v>7216910.5702480972</v>
      </c>
      <c r="D135" s="75"/>
      <c r="E135" s="75"/>
      <c r="F135" s="75"/>
      <c r="G135" s="75">
        <v>3608455.2851240486</v>
      </c>
      <c r="H135" s="75">
        <v>3608455.2851240486</v>
      </c>
      <c r="I135" s="45">
        <f>+'PFM BID (3)'!BQ135</f>
        <v>7216910.5702480972</v>
      </c>
      <c r="J135" s="12"/>
      <c r="K135" s="12"/>
    </row>
    <row r="136" spans="1:11" s="13" customFormat="1" ht="14.25" customHeight="1" x14ac:dyDescent="0.2">
      <c r="C136" s="25"/>
      <c r="D136" s="49"/>
      <c r="E136" s="49"/>
      <c r="F136" s="49"/>
      <c r="G136" s="49"/>
      <c r="H136" s="49"/>
      <c r="I136" s="49"/>
      <c r="J136" s="49"/>
      <c r="K136" s="49"/>
    </row>
    <row r="137" spans="1:11" s="13" customFormat="1" ht="14.25" customHeight="1" x14ac:dyDescent="0.2">
      <c r="C137" s="25"/>
      <c r="D137" s="49"/>
      <c r="E137" s="49"/>
      <c r="F137" s="49"/>
      <c r="G137" s="49"/>
      <c r="H137" s="49"/>
      <c r="I137" s="49"/>
      <c r="J137" s="49"/>
      <c r="K137" s="49"/>
    </row>
    <row r="138" spans="1:11" s="13" customFormat="1" ht="14.25" customHeight="1" x14ac:dyDescent="0.2">
      <c r="C138" s="25"/>
      <c r="D138" s="25"/>
      <c r="E138" s="25"/>
      <c r="F138" s="25"/>
      <c r="G138" s="25"/>
      <c r="H138" s="25"/>
      <c r="I138" s="25"/>
      <c r="J138" s="49"/>
      <c r="K138" s="49"/>
    </row>
    <row r="139" spans="1:11" s="13" customFormat="1" ht="14.25" customHeight="1" x14ac:dyDescent="0.2">
      <c r="C139" s="25"/>
      <c r="D139" s="25"/>
      <c r="E139" s="25"/>
      <c r="F139" s="25"/>
      <c r="G139" s="25"/>
      <c r="H139" s="25"/>
      <c r="I139" s="25"/>
      <c r="J139" s="49"/>
      <c r="K139" s="49"/>
    </row>
    <row r="140" spans="1:11" s="13" customFormat="1" ht="14.25" customHeight="1" x14ac:dyDescent="0.2">
      <c r="C140" s="25"/>
      <c r="D140" s="25"/>
      <c r="E140" s="25"/>
      <c r="F140" s="25"/>
      <c r="G140" s="25"/>
      <c r="H140" s="25"/>
      <c r="I140" s="25"/>
      <c r="J140" s="49"/>
      <c r="K140" s="49"/>
    </row>
    <row r="141" spans="1:11" s="13" customFormat="1" ht="14.25" customHeight="1" x14ac:dyDescent="0.2">
      <c r="C141" s="25"/>
      <c r="D141" s="25"/>
      <c r="E141" s="25"/>
      <c r="F141" s="25"/>
      <c r="G141" s="25"/>
      <c r="H141" s="25"/>
      <c r="I141" s="25"/>
      <c r="J141" s="49"/>
      <c r="K141" s="49"/>
    </row>
    <row r="142" spans="1:11" s="13" customFormat="1" ht="14.25" customHeight="1" x14ac:dyDescent="0.2">
      <c r="C142" s="25"/>
      <c r="D142" s="25"/>
      <c r="E142" s="25"/>
      <c r="F142" s="25"/>
      <c r="G142" s="25"/>
      <c r="H142" s="25"/>
      <c r="I142" s="25"/>
      <c r="J142" s="49"/>
      <c r="K142" s="49"/>
    </row>
    <row r="143" spans="1:11" s="13" customFormat="1" ht="14.25" customHeight="1" x14ac:dyDescent="0.2">
      <c r="C143" s="25"/>
      <c r="D143" s="25"/>
      <c r="E143" s="25"/>
      <c r="F143" s="25"/>
      <c r="G143" s="25"/>
      <c r="H143" s="25"/>
      <c r="I143" s="25"/>
      <c r="J143" s="49"/>
      <c r="K143" s="49"/>
    </row>
    <row r="144" spans="1:11" s="13" customFormat="1" ht="14.25" customHeight="1" x14ac:dyDescent="0.2">
      <c r="C144" s="25"/>
      <c r="D144" s="25"/>
      <c r="E144" s="25"/>
      <c r="F144" s="25"/>
      <c r="G144" s="25"/>
      <c r="H144" s="25"/>
      <c r="I144" s="25"/>
      <c r="J144" s="49"/>
      <c r="K144" s="49"/>
    </row>
    <row r="145" spans="3:11" s="13" customFormat="1" ht="14.25" customHeight="1" x14ac:dyDescent="0.2">
      <c r="C145" s="25"/>
      <c r="D145" s="25"/>
      <c r="E145" s="25"/>
      <c r="F145" s="25"/>
      <c r="G145" s="25"/>
      <c r="H145" s="25"/>
      <c r="I145" s="25"/>
      <c r="J145" s="49"/>
      <c r="K145" s="49"/>
    </row>
    <row r="146" spans="3:11" s="13" customFormat="1" ht="14.25" customHeight="1" x14ac:dyDescent="0.2">
      <c r="C146" s="25"/>
      <c r="D146" s="25"/>
      <c r="E146" s="25"/>
      <c r="F146" s="25"/>
      <c r="G146" s="25"/>
      <c r="H146" s="25"/>
      <c r="I146" s="25"/>
      <c r="J146" s="49"/>
      <c r="K146" s="49"/>
    </row>
    <row r="147" spans="3:11" s="13" customFormat="1" ht="14.25" customHeight="1" x14ac:dyDescent="0.2">
      <c r="C147" s="25"/>
      <c r="D147" s="25"/>
      <c r="E147" s="25"/>
      <c r="F147" s="25"/>
      <c r="G147" s="25"/>
      <c r="H147" s="25"/>
      <c r="I147" s="25"/>
      <c r="J147" s="49"/>
      <c r="K147" s="49"/>
    </row>
    <row r="148" spans="3:11" s="13" customFormat="1" ht="14.25" customHeight="1" x14ac:dyDescent="0.2">
      <c r="C148" s="25"/>
      <c r="D148" s="25"/>
      <c r="E148" s="25"/>
      <c r="F148" s="25"/>
      <c r="G148" s="25"/>
      <c r="H148" s="25"/>
      <c r="I148" s="25"/>
      <c r="J148" s="49"/>
      <c r="K148" s="49"/>
    </row>
    <row r="149" spans="3:11" s="13" customFormat="1" ht="14.25" customHeight="1" x14ac:dyDescent="0.2">
      <c r="C149" s="25"/>
      <c r="D149" s="25"/>
      <c r="E149" s="25"/>
      <c r="F149" s="25"/>
      <c r="G149" s="25"/>
      <c r="H149" s="25"/>
      <c r="I149" s="25"/>
      <c r="J149" s="49"/>
      <c r="K149" s="49"/>
    </row>
    <row r="150" spans="3:11" s="13" customFormat="1" ht="14.25" customHeight="1" x14ac:dyDescent="0.2">
      <c r="C150" s="25"/>
      <c r="D150" s="25"/>
      <c r="E150" s="25"/>
      <c r="F150" s="25"/>
      <c r="G150" s="25"/>
      <c r="H150" s="25"/>
      <c r="I150" s="25"/>
      <c r="J150" s="49"/>
      <c r="K150" s="49"/>
    </row>
    <row r="151" spans="3:11" s="13" customFormat="1" ht="14.25" customHeight="1" x14ac:dyDescent="0.2">
      <c r="C151" s="25"/>
      <c r="D151" s="25"/>
      <c r="E151" s="25"/>
      <c r="F151" s="25"/>
      <c r="G151" s="25"/>
      <c r="H151" s="25"/>
      <c r="I151" s="25"/>
      <c r="J151" s="49"/>
      <c r="K151" s="49"/>
    </row>
    <row r="152" spans="3:11" s="13" customFormat="1" ht="14.25" customHeight="1" x14ac:dyDescent="0.2">
      <c r="C152" s="25"/>
      <c r="D152" s="25"/>
      <c r="E152" s="25"/>
      <c r="F152" s="25"/>
      <c r="G152" s="25"/>
      <c r="H152" s="25"/>
      <c r="I152" s="25"/>
      <c r="J152" s="49"/>
      <c r="K152" s="49"/>
    </row>
    <row r="153" spans="3:11" s="13" customFormat="1" ht="14.25" customHeight="1" x14ac:dyDescent="0.2">
      <c r="C153" s="25"/>
      <c r="D153" s="25"/>
      <c r="E153" s="25"/>
      <c r="F153" s="25"/>
      <c r="G153" s="25"/>
      <c r="H153" s="25"/>
      <c r="I153" s="25"/>
      <c r="J153" s="49"/>
      <c r="K153" s="49"/>
    </row>
    <row r="154" spans="3:11" s="13" customFormat="1" ht="14.25" customHeight="1" x14ac:dyDescent="0.2">
      <c r="C154" s="25"/>
      <c r="D154" s="25"/>
      <c r="E154" s="25"/>
      <c r="F154" s="25"/>
      <c r="G154" s="25"/>
      <c r="H154" s="25"/>
      <c r="I154" s="25"/>
      <c r="J154" s="49"/>
      <c r="K154" s="49"/>
    </row>
    <row r="155" spans="3:11" s="13" customFormat="1" ht="14.25" customHeight="1" x14ac:dyDescent="0.2">
      <c r="C155" s="25"/>
      <c r="D155" s="25"/>
      <c r="E155" s="25"/>
      <c r="F155" s="25"/>
      <c r="G155" s="25"/>
      <c r="H155" s="25"/>
      <c r="I155" s="25"/>
      <c r="J155" s="49"/>
      <c r="K155" s="49"/>
    </row>
    <row r="156" spans="3:11" s="13" customFormat="1" ht="14.25" customHeight="1" x14ac:dyDescent="0.2">
      <c r="C156" s="25"/>
      <c r="D156" s="25"/>
      <c r="E156" s="25"/>
      <c r="F156" s="25"/>
      <c r="G156" s="25"/>
      <c r="H156" s="25"/>
      <c r="I156" s="25"/>
      <c r="J156" s="49"/>
      <c r="K156" s="49"/>
    </row>
    <row r="157" spans="3:11" s="13" customFormat="1" ht="14.25" customHeight="1" x14ac:dyDescent="0.2">
      <c r="C157" s="25"/>
      <c r="D157" s="25"/>
      <c r="E157" s="25"/>
      <c r="F157" s="25"/>
      <c r="G157" s="25"/>
      <c r="H157" s="25"/>
      <c r="I157" s="25"/>
      <c r="J157" s="49"/>
      <c r="K157" s="49"/>
    </row>
    <row r="158" spans="3:11" s="13" customFormat="1" ht="14.25" customHeight="1" x14ac:dyDescent="0.2">
      <c r="C158" s="25"/>
      <c r="D158" s="25"/>
      <c r="E158" s="25"/>
      <c r="F158" s="25"/>
      <c r="G158" s="25"/>
      <c r="H158" s="25"/>
      <c r="I158" s="25"/>
      <c r="J158" s="49"/>
      <c r="K158" s="49"/>
    </row>
    <row r="159" spans="3:11" s="13" customFormat="1" ht="14.25" customHeight="1" x14ac:dyDescent="0.2">
      <c r="C159" s="25"/>
      <c r="D159" s="25"/>
      <c r="E159" s="25"/>
      <c r="F159" s="25"/>
      <c r="G159" s="25"/>
      <c r="H159" s="25"/>
      <c r="I159" s="25"/>
      <c r="J159" s="49"/>
      <c r="K159" s="49"/>
    </row>
    <row r="160" spans="3:11" s="13" customFormat="1" ht="14.25" customHeight="1" x14ac:dyDescent="0.2">
      <c r="C160" s="25"/>
      <c r="D160" s="25"/>
      <c r="E160" s="25"/>
      <c r="F160" s="25"/>
      <c r="G160" s="25"/>
      <c r="H160" s="25"/>
      <c r="I160" s="25"/>
      <c r="J160" s="49"/>
      <c r="K160" s="49"/>
    </row>
    <row r="161" spans="3:11" s="13" customFormat="1" ht="14.25" customHeight="1" x14ac:dyDescent="0.2">
      <c r="C161" s="25"/>
      <c r="D161" s="25"/>
      <c r="E161" s="25"/>
      <c r="F161" s="25"/>
      <c r="G161" s="25"/>
      <c r="H161" s="25"/>
      <c r="I161" s="25"/>
      <c r="J161" s="49"/>
      <c r="K161" s="49"/>
    </row>
    <row r="162" spans="3:11" s="13" customFormat="1" ht="14.25" customHeight="1" x14ac:dyDescent="0.2">
      <c r="C162" s="25"/>
      <c r="D162" s="25"/>
      <c r="E162" s="25"/>
      <c r="F162" s="25"/>
      <c r="G162" s="25"/>
      <c r="H162" s="25"/>
      <c r="I162" s="25"/>
      <c r="J162" s="49"/>
      <c r="K162" s="49"/>
    </row>
    <row r="163" spans="3:11" s="13" customFormat="1" ht="14.25" customHeight="1" x14ac:dyDescent="0.2">
      <c r="C163" s="25"/>
      <c r="D163" s="25"/>
      <c r="E163" s="25"/>
      <c r="F163" s="25"/>
      <c r="G163" s="25"/>
      <c r="H163" s="25"/>
      <c r="I163" s="25"/>
      <c r="J163" s="49"/>
      <c r="K163" s="49"/>
    </row>
    <row r="164" spans="3:11" s="13" customFormat="1" ht="14.25" customHeight="1" x14ac:dyDescent="0.2">
      <c r="C164" s="25"/>
      <c r="D164" s="25"/>
      <c r="E164" s="25"/>
      <c r="F164" s="25"/>
      <c r="G164" s="25"/>
      <c r="H164" s="25"/>
      <c r="I164" s="25"/>
      <c r="J164" s="49"/>
      <c r="K164" s="49"/>
    </row>
    <row r="165" spans="3:11" s="13" customFormat="1" ht="14.25" customHeight="1" x14ac:dyDescent="0.2">
      <c r="C165" s="25"/>
      <c r="D165" s="25"/>
      <c r="E165" s="25"/>
      <c r="F165" s="25"/>
      <c r="G165" s="25"/>
      <c r="H165" s="25"/>
      <c r="I165" s="25"/>
      <c r="J165" s="49"/>
      <c r="K165" s="49"/>
    </row>
    <row r="166" spans="3:11" s="13" customFormat="1" ht="14.25" customHeight="1" x14ac:dyDescent="0.2">
      <c r="C166" s="25"/>
      <c r="D166" s="25"/>
      <c r="E166" s="25"/>
      <c r="F166" s="25"/>
      <c r="G166" s="25"/>
      <c r="H166" s="25"/>
      <c r="I166" s="25"/>
      <c r="J166" s="49"/>
      <c r="K166" s="49"/>
    </row>
    <row r="167" spans="3:11" s="13" customFormat="1" ht="14.25" customHeight="1" x14ac:dyDescent="0.2">
      <c r="C167" s="25"/>
      <c r="D167" s="25"/>
      <c r="E167" s="25"/>
      <c r="F167" s="25"/>
      <c r="G167" s="25"/>
      <c r="H167" s="25"/>
      <c r="I167" s="25"/>
      <c r="J167" s="49"/>
      <c r="K167" s="49"/>
    </row>
    <row r="168" spans="3:11" s="13" customFormat="1" ht="14.25" customHeight="1" x14ac:dyDescent="0.2">
      <c r="C168" s="25"/>
      <c r="D168" s="25"/>
      <c r="E168" s="25"/>
      <c r="F168" s="25"/>
      <c r="G168" s="25"/>
      <c r="H168" s="25"/>
      <c r="I168" s="25"/>
      <c r="J168" s="49"/>
      <c r="K168" s="49"/>
    </row>
    <row r="169" spans="3:11" ht="14.25" customHeight="1" x14ac:dyDescent="0.2"/>
    <row r="170" spans="3:11" ht="14.25" customHeight="1" x14ac:dyDescent="0.2"/>
    <row r="171" spans="3:11" ht="14.25" customHeight="1" x14ac:dyDescent="0.2"/>
    <row r="172" spans="3:11" ht="14.25" customHeight="1" x14ac:dyDescent="0.2"/>
    <row r="173" spans="3:11" ht="14.25" customHeight="1" x14ac:dyDescent="0.2"/>
    <row r="174" spans="3:11" ht="14.25" customHeight="1" x14ac:dyDescent="0.2"/>
    <row r="175" spans="3:11" ht="14.25" customHeight="1" x14ac:dyDescent="0.2"/>
    <row r="176" spans="3:11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</sheetData>
  <mergeCells count="1">
    <mergeCell ref="A1:B2"/>
  </mergeCells>
  <pageMargins left="0.7" right="0.7" top="0.75" bottom="0.75" header="0.3" footer="0.3"/>
  <pageSetup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44"/>
  <sheetViews>
    <sheetView topLeftCell="BO34" workbookViewId="0">
      <selection activeCell="BQ3" sqref="C3:BQ134"/>
    </sheetView>
  </sheetViews>
  <sheetFormatPr defaultColWidth="11.42578125" defaultRowHeight="12.75" outlineLevelRow="1" x14ac:dyDescent="0.2"/>
  <cols>
    <col min="1" max="1" width="11.85546875" style="3" customWidth="1"/>
    <col min="2" max="2" width="50.7109375" style="3" customWidth="1"/>
    <col min="3" max="3" width="14.42578125" style="50" customWidth="1"/>
    <col min="4" max="69" width="13.28515625" style="50" customWidth="1"/>
    <col min="70" max="71" width="13" style="2" customWidth="1"/>
    <col min="72" max="72" width="11.42578125" style="3"/>
    <col min="73" max="73" width="12.85546875" style="3" bestFit="1" customWidth="1"/>
    <col min="74" max="16384" width="11.42578125" style="3"/>
  </cols>
  <sheetData>
    <row r="1" spans="1:71" ht="25.5" customHeight="1" x14ac:dyDescent="0.2">
      <c r="A1" s="76" t="s">
        <v>0</v>
      </c>
      <c r="B1" s="77"/>
      <c r="C1" s="1" t="s">
        <v>1</v>
      </c>
      <c r="D1" s="1">
        <v>1</v>
      </c>
      <c r="E1" s="1">
        <f>+D1+1</f>
        <v>2</v>
      </c>
      <c r="F1" s="1">
        <f t="shared" ref="F1:BB1" si="0">+E1+1</f>
        <v>3</v>
      </c>
      <c r="G1" s="1">
        <f t="shared" si="0"/>
        <v>4</v>
      </c>
      <c r="H1" s="1">
        <f t="shared" si="0"/>
        <v>5</v>
      </c>
      <c r="I1" s="1">
        <f t="shared" si="0"/>
        <v>6</v>
      </c>
      <c r="J1" s="1">
        <f t="shared" si="0"/>
        <v>7</v>
      </c>
      <c r="K1" s="1">
        <f t="shared" si="0"/>
        <v>8</v>
      </c>
      <c r="L1" s="1">
        <f t="shared" si="0"/>
        <v>9</v>
      </c>
      <c r="M1" s="1">
        <f t="shared" si="0"/>
        <v>10</v>
      </c>
      <c r="N1" s="1">
        <f t="shared" si="0"/>
        <v>11</v>
      </c>
      <c r="O1" s="1">
        <f t="shared" si="0"/>
        <v>12</v>
      </c>
      <c r="P1" s="1"/>
      <c r="Q1" s="1">
        <f>+O1+1</f>
        <v>13</v>
      </c>
      <c r="R1" s="1">
        <f t="shared" si="0"/>
        <v>14</v>
      </c>
      <c r="S1" s="1">
        <f t="shared" si="0"/>
        <v>15</v>
      </c>
      <c r="T1" s="1">
        <f t="shared" si="0"/>
        <v>16</v>
      </c>
      <c r="U1" s="1">
        <f t="shared" si="0"/>
        <v>17</v>
      </c>
      <c r="V1" s="1">
        <f t="shared" si="0"/>
        <v>18</v>
      </c>
      <c r="W1" s="1">
        <f t="shared" si="0"/>
        <v>19</v>
      </c>
      <c r="X1" s="1">
        <f t="shared" si="0"/>
        <v>20</v>
      </c>
      <c r="Y1" s="1">
        <f t="shared" si="0"/>
        <v>21</v>
      </c>
      <c r="Z1" s="1">
        <f t="shared" si="0"/>
        <v>22</v>
      </c>
      <c r="AA1" s="1">
        <f t="shared" si="0"/>
        <v>23</v>
      </c>
      <c r="AB1" s="1">
        <f t="shared" si="0"/>
        <v>24</v>
      </c>
      <c r="AC1" s="1"/>
      <c r="AD1" s="1">
        <f>+AB1+1</f>
        <v>25</v>
      </c>
      <c r="AE1" s="1">
        <f t="shared" si="0"/>
        <v>26</v>
      </c>
      <c r="AF1" s="1">
        <f t="shared" si="0"/>
        <v>27</v>
      </c>
      <c r="AG1" s="1">
        <f t="shared" si="0"/>
        <v>28</v>
      </c>
      <c r="AH1" s="1">
        <f t="shared" si="0"/>
        <v>29</v>
      </c>
      <c r="AI1" s="1">
        <f t="shared" si="0"/>
        <v>30</v>
      </c>
      <c r="AJ1" s="1">
        <f t="shared" si="0"/>
        <v>31</v>
      </c>
      <c r="AK1" s="1">
        <f t="shared" si="0"/>
        <v>32</v>
      </c>
      <c r="AL1" s="1">
        <f t="shared" si="0"/>
        <v>33</v>
      </c>
      <c r="AM1" s="1">
        <f t="shared" si="0"/>
        <v>34</v>
      </c>
      <c r="AN1" s="1">
        <f t="shared" si="0"/>
        <v>35</v>
      </c>
      <c r="AO1" s="1">
        <f t="shared" si="0"/>
        <v>36</v>
      </c>
      <c r="AP1" s="1"/>
      <c r="AQ1" s="1">
        <f>+AO1+1</f>
        <v>37</v>
      </c>
      <c r="AR1" s="1">
        <f t="shared" si="0"/>
        <v>38</v>
      </c>
      <c r="AS1" s="1">
        <f t="shared" si="0"/>
        <v>39</v>
      </c>
      <c r="AT1" s="1">
        <f t="shared" si="0"/>
        <v>40</v>
      </c>
      <c r="AU1" s="1">
        <f t="shared" si="0"/>
        <v>41</v>
      </c>
      <c r="AV1" s="1">
        <f t="shared" si="0"/>
        <v>42</v>
      </c>
      <c r="AW1" s="1">
        <f t="shared" si="0"/>
        <v>43</v>
      </c>
      <c r="AX1" s="1">
        <f t="shared" si="0"/>
        <v>44</v>
      </c>
      <c r="AY1" s="1">
        <f t="shared" si="0"/>
        <v>45</v>
      </c>
      <c r="AZ1" s="1">
        <f t="shared" si="0"/>
        <v>46</v>
      </c>
      <c r="BA1" s="1">
        <f t="shared" si="0"/>
        <v>47</v>
      </c>
      <c r="BB1" s="1">
        <f t="shared" si="0"/>
        <v>48</v>
      </c>
      <c r="BC1" s="1"/>
      <c r="BD1" s="1">
        <f>+BB1+1</f>
        <v>49</v>
      </c>
      <c r="BE1" s="1">
        <f t="shared" ref="BE1:BO1" si="1">+BD1+1</f>
        <v>50</v>
      </c>
      <c r="BF1" s="1">
        <f t="shared" si="1"/>
        <v>51</v>
      </c>
      <c r="BG1" s="1">
        <f t="shared" si="1"/>
        <v>52</v>
      </c>
      <c r="BH1" s="1">
        <f t="shared" si="1"/>
        <v>53</v>
      </c>
      <c r="BI1" s="1">
        <f t="shared" si="1"/>
        <v>54</v>
      </c>
      <c r="BJ1" s="1">
        <f t="shared" si="1"/>
        <v>55</v>
      </c>
      <c r="BK1" s="1">
        <f t="shared" si="1"/>
        <v>56</v>
      </c>
      <c r="BL1" s="1">
        <f t="shared" si="1"/>
        <v>57</v>
      </c>
      <c r="BM1" s="1">
        <f t="shared" si="1"/>
        <v>58</v>
      </c>
      <c r="BN1" s="1">
        <f t="shared" si="1"/>
        <v>59</v>
      </c>
      <c r="BO1" s="1">
        <f t="shared" si="1"/>
        <v>60</v>
      </c>
      <c r="BP1" s="1"/>
      <c r="BQ1" s="1" t="s">
        <v>1</v>
      </c>
    </row>
    <row r="2" spans="1:71" ht="14.25" customHeight="1" x14ac:dyDescent="0.2">
      <c r="A2" s="78"/>
      <c r="B2" s="79"/>
      <c r="C2" s="4" t="s">
        <v>2</v>
      </c>
      <c r="D2" s="4">
        <v>42370</v>
      </c>
      <c r="E2" s="4">
        <v>42401</v>
      </c>
      <c r="F2" s="4">
        <v>42430</v>
      </c>
      <c r="G2" s="4">
        <v>42461</v>
      </c>
      <c r="H2" s="4">
        <v>42491</v>
      </c>
      <c r="I2" s="4">
        <v>42522</v>
      </c>
      <c r="J2" s="4">
        <v>42552</v>
      </c>
      <c r="K2" s="4">
        <v>42583</v>
      </c>
      <c r="L2" s="4">
        <v>42614</v>
      </c>
      <c r="M2" s="4">
        <v>42644</v>
      </c>
      <c r="N2" s="4">
        <v>42675</v>
      </c>
      <c r="O2" s="4">
        <v>42705</v>
      </c>
      <c r="P2" s="1">
        <v>2016</v>
      </c>
      <c r="Q2" s="4">
        <v>42736</v>
      </c>
      <c r="R2" s="4">
        <v>42767</v>
      </c>
      <c r="S2" s="4">
        <v>42795</v>
      </c>
      <c r="T2" s="4">
        <v>42826</v>
      </c>
      <c r="U2" s="4">
        <v>42856</v>
      </c>
      <c r="V2" s="4">
        <v>42887</v>
      </c>
      <c r="W2" s="4">
        <v>42917</v>
      </c>
      <c r="X2" s="4">
        <v>42948</v>
      </c>
      <c r="Y2" s="4">
        <v>42979</v>
      </c>
      <c r="Z2" s="4">
        <v>43009</v>
      </c>
      <c r="AA2" s="4">
        <v>43040</v>
      </c>
      <c r="AB2" s="4">
        <v>43070</v>
      </c>
      <c r="AC2" s="1">
        <v>2017</v>
      </c>
      <c r="AD2" s="4">
        <v>43101</v>
      </c>
      <c r="AE2" s="4">
        <v>43132</v>
      </c>
      <c r="AF2" s="4">
        <v>43160</v>
      </c>
      <c r="AG2" s="4">
        <v>43191</v>
      </c>
      <c r="AH2" s="4">
        <v>43221</v>
      </c>
      <c r="AI2" s="4">
        <v>43252</v>
      </c>
      <c r="AJ2" s="4">
        <v>43282</v>
      </c>
      <c r="AK2" s="4">
        <v>43313</v>
      </c>
      <c r="AL2" s="4">
        <v>43344</v>
      </c>
      <c r="AM2" s="4">
        <v>43374</v>
      </c>
      <c r="AN2" s="4">
        <v>43405</v>
      </c>
      <c r="AO2" s="4">
        <v>43435</v>
      </c>
      <c r="AP2" s="1">
        <v>2018</v>
      </c>
      <c r="AQ2" s="4">
        <v>43466</v>
      </c>
      <c r="AR2" s="4">
        <v>43497</v>
      </c>
      <c r="AS2" s="4">
        <v>43525</v>
      </c>
      <c r="AT2" s="4">
        <v>43556</v>
      </c>
      <c r="AU2" s="4">
        <v>43586</v>
      </c>
      <c r="AV2" s="4">
        <v>43617</v>
      </c>
      <c r="AW2" s="4">
        <v>43647</v>
      </c>
      <c r="AX2" s="4">
        <v>43678</v>
      </c>
      <c r="AY2" s="4">
        <v>43709</v>
      </c>
      <c r="AZ2" s="4">
        <v>43739</v>
      </c>
      <c r="BA2" s="4">
        <v>43770</v>
      </c>
      <c r="BB2" s="4">
        <v>43800</v>
      </c>
      <c r="BC2" s="1">
        <v>2019</v>
      </c>
      <c r="BD2" s="4">
        <v>43831</v>
      </c>
      <c r="BE2" s="4">
        <v>43862</v>
      </c>
      <c r="BF2" s="4">
        <v>43891</v>
      </c>
      <c r="BG2" s="4">
        <v>43922</v>
      </c>
      <c r="BH2" s="4">
        <v>43952</v>
      </c>
      <c r="BI2" s="4">
        <v>43983</v>
      </c>
      <c r="BJ2" s="4">
        <v>44013</v>
      </c>
      <c r="BK2" s="4">
        <v>44044</v>
      </c>
      <c r="BL2" s="4">
        <v>44075</v>
      </c>
      <c r="BM2" s="4">
        <v>44105</v>
      </c>
      <c r="BN2" s="4">
        <v>44136</v>
      </c>
      <c r="BO2" s="4">
        <v>44166</v>
      </c>
      <c r="BP2" s="1">
        <v>2020</v>
      </c>
      <c r="BQ2" s="4" t="s">
        <v>2</v>
      </c>
    </row>
    <row r="3" spans="1:71" ht="30.75" customHeight="1" x14ac:dyDescent="0.2">
      <c r="A3" s="5" t="s">
        <v>3</v>
      </c>
      <c r="B3" s="6" t="s">
        <v>4</v>
      </c>
      <c r="C3" s="59">
        <v>1.0000000052436193</v>
      </c>
      <c r="D3" s="59">
        <v>0</v>
      </c>
      <c r="E3" s="59">
        <v>0</v>
      </c>
      <c r="F3" s="59">
        <v>0</v>
      </c>
      <c r="G3" s="59">
        <v>0</v>
      </c>
      <c r="H3" s="59">
        <v>5.0000000045296597E-3</v>
      </c>
      <c r="I3" s="59">
        <v>8.333333340882767E-5</v>
      </c>
      <c r="J3" s="59">
        <v>9.7716068910323989E-4</v>
      </c>
      <c r="K3" s="59">
        <v>9.7716068910323989E-4</v>
      </c>
      <c r="L3" s="59">
        <v>1.04961241037839E-3</v>
      </c>
      <c r="M3" s="59">
        <v>1.8696124111212543E-3</v>
      </c>
      <c r="N3" s="59">
        <v>1.2642452777057E-3</v>
      </c>
      <c r="O3" s="59">
        <v>1.2680670292079777E-2</v>
      </c>
      <c r="P3" s="59">
        <v>2.3901795107430089E-2</v>
      </c>
      <c r="Q3" s="59">
        <v>1.3492452777827044E-3</v>
      </c>
      <c r="R3" s="59">
        <v>1.5180365531103031E-2</v>
      </c>
      <c r="S3" s="59">
        <v>1.4238653386405785E-3</v>
      </c>
      <c r="T3" s="59">
        <v>2.4351365659411334E-2</v>
      </c>
      <c r="U3" s="59">
        <v>2.0238653391841375E-3</v>
      </c>
      <c r="V3" s="59">
        <v>4.7148424420753572E-2</v>
      </c>
      <c r="W3" s="59">
        <v>1.3332423970118577E-2</v>
      </c>
      <c r="X3" s="59">
        <v>1.7693855974069739E-2</v>
      </c>
      <c r="Y3" s="59">
        <v>4.2336660780030802E-2</v>
      </c>
      <c r="Z3" s="59">
        <v>1.0238160330951748E-2</v>
      </c>
      <c r="AA3" s="59">
        <v>4.9252079170740141E-2</v>
      </c>
      <c r="AB3" s="59">
        <v>3.083902119594744E-2</v>
      </c>
      <c r="AC3" s="59">
        <v>0.25516933298873379</v>
      </c>
      <c r="AD3" s="59">
        <v>3.4713159419925026E-2</v>
      </c>
      <c r="AE3" s="59">
        <v>1.8365007285114719E-2</v>
      </c>
      <c r="AF3" s="59">
        <v>3.4726832339937418E-2</v>
      </c>
      <c r="AG3" s="59">
        <v>2.0882335778823816E-2</v>
      </c>
      <c r="AH3" s="59">
        <v>4.5886999927632462E-2</v>
      </c>
      <c r="AI3" s="59">
        <v>4.5163040039163695E-2</v>
      </c>
      <c r="AJ3" s="59">
        <v>3.165826398486031E-2</v>
      </c>
      <c r="AK3" s="59">
        <v>1.8261173164642659E-2</v>
      </c>
      <c r="AL3" s="59">
        <v>4.3831309183191634E-2</v>
      </c>
      <c r="AM3" s="59">
        <v>2.050380886205851E-2</v>
      </c>
      <c r="AN3" s="59">
        <v>2.0386480370523645E-2</v>
      </c>
      <c r="AO3" s="59">
        <v>4.9799480757169813E-2</v>
      </c>
      <c r="AP3" s="59">
        <v>0.38417789111304368</v>
      </c>
      <c r="AQ3" s="59">
        <v>5.5621487618745828E-3</v>
      </c>
      <c r="AR3" s="59">
        <v>4.5585870278400395E-3</v>
      </c>
      <c r="AS3" s="59">
        <v>3.6657087476919099E-2</v>
      </c>
      <c r="AT3" s="59">
        <v>4.5585870278400395E-3</v>
      </c>
      <c r="AU3" s="59">
        <v>5.9691133449073543E-3</v>
      </c>
      <c r="AV3" s="59">
        <v>3.8067613793986411E-2</v>
      </c>
      <c r="AW3" s="59">
        <v>6.0573486391049362E-3</v>
      </c>
      <c r="AX3" s="59">
        <v>6.0573486391049362E-3</v>
      </c>
      <c r="AY3" s="59">
        <v>3.6035849086263422E-2</v>
      </c>
      <c r="AZ3" s="59">
        <v>3.9373486371843611E-3</v>
      </c>
      <c r="BA3" s="59">
        <v>3.8545900164197316E-3</v>
      </c>
      <c r="BB3" s="59">
        <v>3.6598859696853045E-2</v>
      </c>
      <c r="BC3" s="59">
        <v>0.18791448214829795</v>
      </c>
      <c r="BD3" s="59">
        <v>3.8455973424189114E-3</v>
      </c>
      <c r="BE3" s="59">
        <v>3.8455973424189114E-3</v>
      </c>
      <c r="BF3" s="59">
        <v>3.5944097791497966E-2</v>
      </c>
      <c r="BG3" s="59">
        <v>4.0455973426000982E-3</v>
      </c>
      <c r="BH3" s="59">
        <v>4.2455973427812845E-3</v>
      </c>
      <c r="BI3" s="59">
        <v>3.1758597727706186E-2</v>
      </c>
      <c r="BJ3" s="59">
        <v>3.8455973424189114E-3</v>
      </c>
      <c r="BK3" s="59">
        <v>3.3840588804623277E-3</v>
      </c>
      <c r="BL3" s="59">
        <v>2.6311559201233084E-2</v>
      </c>
      <c r="BM3" s="59">
        <v>3.3840588804623277E-3</v>
      </c>
      <c r="BN3" s="59">
        <v>3.3840588804623277E-3</v>
      </c>
      <c r="BO3" s="59">
        <v>2.484208056803211E-2</v>
      </c>
      <c r="BP3" s="59">
        <v>0.14883649864249443</v>
      </c>
      <c r="BQ3" s="59">
        <v>1</v>
      </c>
      <c r="BR3" s="8"/>
      <c r="BS3" s="8"/>
    </row>
    <row r="4" spans="1:71" s="13" customFormat="1" ht="14.25" customHeight="1" x14ac:dyDescent="0.2">
      <c r="A4" s="9" t="s">
        <v>5</v>
      </c>
      <c r="B4" s="10" t="s">
        <v>6</v>
      </c>
      <c r="C4" s="60">
        <v>1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4.964612113032145E-5</v>
      </c>
      <c r="K4" s="60">
        <v>4.964612113032145E-5</v>
      </c>
      <c r="L4" s="60">
        <v>4.964612113032145E-5</v>
      </c>
      <c r="M4" s="60">
        <v>8.1649831741321065E-4</v>
      </c>
      <c r="N4" s="60">
        <v>2.701399132997502E-4</v>
      </c>
      <c r="O4" s="60">
        <v>1.449083519206658E-2</v>
      </c>
      <c r="P4" s="60">
        <v>1.5726411786170506E-2</v>
      </c>
      <c r="Q4" s="60">
        <v>3.752728756933721E-4</v>
      </c>
      <c r="R4" s="60">
        <v>1.7390115417949759E-2</v>
      </c>
      <c r="S4" s="60">
        <v>3.752728756933721E-4</v>
      </c>
      <c r="T4" s="60">
        <v>2.873334377945402E-2</v>
      </c>
      <c r="U4" s="60">
        <v>3.752728756933721E-4</v>
      </c>
      <c r="V4" s="60">
        <v>5.682771625372933E-2</v>
      </c>
      <c r="W4" s="60">
        <v>1.5002112718922711E-2</v>
      </c>
      <c r="X4" s="60">
        <v>1.7774446673791661E-2</v>
      </c>
      <c r="Y4" s="60">
        <v>4.8254106304278808E-2</v>
      </c>
      <c r="Z4" s="60">
        <v>8.5528070390139075E-3</v>
      </c>
      <c r="AA4" s="60">
        <v>5.6807499491901857E-2</v>
      </c>
      <c r="AB4" s="60">
        <v>3.2548924377383187E-2</v>
      </c>
      <c r="AC4" s="60">
        <v>0.28301689068350538</v>
      </c>
      <c r="AD4" s="60">
        <v>3.833017140979543E-2</v>
      </c>
      <c r="AE4" s="60">
        <v>1.8109822444652254E-2</v>
      </c>
      <c r="AF4" s="60">
        <v>3.8347082875491559E-2</v>
      </c>
      <c r="AG4" s="60">
        <v>2.1223401287261114E-2</v>
      </c>
      <c r="AH4" s="60">
        <v>4.8440054535019379E-2</v>
      </c>
      <c r="AI4" s="60">
        <v>5.0684336109146515E-2</v>
      </c>
      <c r="AJ4" s="60">
        <v>3.3669493566890127E-2</v>
      </c>
      <c r="AK4" s="60">
        <v>1.6851817842318113E-2</v>
      </c>
      <c r="AL4" s="60">
        <v>4.8523431522516182E-2</v>
      </c>
      <c r="AM4" s="60">
        <v>2.0165360618755533E-2</v>
      </c>
      <c r="AN4" s="60">
        <v>2.0020241890790116E-2</v>
      </c>
      <c r="AO4" s="60">
        <v>5.4049926975302885E-2</v>
      </c>
      <c r="AP4" s="60">
        <v>0.40841514107793919</v>
      </c>
      <c r="AQ4" s="60">
        <v>1.396042824092756E-3</v>
      </c>
      <c r="AR4" s="60">
        <v>1.5477908352394334E-4</v>
      </c>
      <c r="AS4" s="60">
        <v>3.9856078348788848E-2</v>
      </c>
      <c r="AT4" s="60">
        <v>1.5477908352394334E-4</v>
      </c>
      <c r="AU4" s="60">
        <v>1.5477908352394334E-4</v>
      </c>
      <c r="AV4" s="60">
        <v>3.9856078348788848E-2</v>
      </c>
      <c r="AW4" s="60">
        <v>1.5477908352394334E-4</v>
      </c>
      <c r="AX4" s="60">
        <v>1.5477908352394334E-4</v>
      </c>
      <c r="AY4" s="60">
        <v>3.9856078348788848E-2</v>
      </c>
      <c r="AZ4" s="60">
        <v>1.5477908352394334E-4</v>
      </c>
      <c r="BA4" s="60">
        <v>1.5477908352394334E-4</v>
      </c>
      <c r="BB4" s="60">
        <v>3.9750945386395224E-2</v>
      </c>
      <c r="BC4" s="60">
        <v>0.1617986768415221</v>
      </c>
      <c r="BD4" s="60">
        <v>4.964612113032145E-5</v>
      </c>
      <c r="BE4" s="60">
        <v>4.964612113032145E-5</v>
      </c>
      <c r="BF4" s="60">
        <v>3.9750945386395224E-2</v>
      </c>
      <c r="BG4" s="60">
        <v>4.964612113032145E-5</v>
      </c>
      <c r="BH4" s="60">
        <v>4.964612113032145E-5</v>
      </c>
      <c r="BI4" s="60">
        <v>3.4079331205643097E-2</v>
      </c>
      <c r="BJ4" s="60">
        <v>4.964612113032145E-5</v>
      </c>
      <c r="BK4" s="60">
        <v>4.964612113032145E-5</v>
      </c>
      <c r="BL4" s="60">
        <v>2.840771702489097E-2</v>
      </c>
      <c r="BM4" s="60">
        <v>4.964612113032145E-5</v>
      </c>
      <c r="BN4" s="60">
        <v>4.964612113032145E-5</v>
      </c>
      <c r="BO4" s="60">
        <v>2.840771702489097E-2</v>
      </c>
      <c r="BP4" s="60">
        <v>0.13104287961086281</v>
      </c>
      <c r="BQ4" s="60">
        <v>1</v>
      </c>
      <c r="BR4" s="12"/>
      <c r="BS4" s="12"/>
    </row>
    <row r="5" spans="1:71" s="13" customFormat="1" ht="14.25" customHeight="1" x14ac:dyDescent="0.2">
      <c r="A5" s="14" t="s">
        <v>7</v>
      </c>
      <c r="B5" s="15" t="s">
        <v>8</v>
      </c>
      <c r="C5" s="52">
        <v>1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1.193012017065193E-4</v>
      </c>
      <c r="K5" s="52">
        <v>1.193012017065193E-4</v>
      </c>
      <c r="L5" s="52">
        <v>1.193012017065193E-4</v>
      </c>
      <c r="M5" s="52">
        <v>1.9620713207996066E-3</v>
      </c>
      <c r="N5" s="52">
        <v>6.4915476882788784E-4</v>
      </c>
      <c r="O5" s="52">
        <v>7.5637989199600951E-3</v>
      </c>
      <c r="P5" s="52">
        <v>1.0532928614707147E-2</v>
      </c>
      <c r="Q5" s="52">
        <v>9.01792607735811E-4</v>
      </c>
      <c r="R5" s="52">
        <v>9.01792607735811E-4</v>
      </c>
      <c r="S5" s="52">
        <v>9.01792607735811E-4</v>
      </c>
      <c r="T5" s="52">
        <v>9.01792607735811E-4</v>
      </c>
      <c r="U5" s="52">
        <v>9.01792607735811E-4</v>
      </c>
      <c r="V5" s="52">
        <v>4.1155322533402594E-2</v>
      </c>
      <c r="W5" s="52">
        <v>3.6050552082527797E-2</v>
      </c>
      <c r="X5" s="52">
        <v>4.2712558394752076E-2</v>
      </c>
      <c r="Y5" s="52">
        <v>2.0552666240326874E-2</v>
      </c>
      <c r="Z5" s="52">
        <v>2.0552666240326874E-2</v>
      </c>
      <c r="AA5" s="52">
        <v>5.473580954927651E-2</v>
      </c>
      <c r="AB5" s="52">
        <v>7.7904014288391665E-2</v>
      </c>
      <c r="AC5" s="52">
        <v>0.29817255236768342</v>
      </c>
      <c r="AD5" s="52">
        <v>6.4850479005099423E-2</v>
      </c>
      <c r="AE5" s="52">
        <v>4.3518476995762029E-2</v>
      </c>
      <c r="AF5" s="52">
        <v>5.126204925792071E-2</v>
      </c>
      <c r="AG5" s="52">
        <v>5.100050558277211E-2</v>
      </c>
      <c r="AH5" s="52">
        <v>0.10869010284849583</v>
      </c>
      <c r="AI5" s="52">
        <v>8.0908859583123383E-2</v>
      </c>
      <c r="AJ5" s="52">
        <v>8.0908859583123383E-2</v>
      </c>
      <c r="AK5" s="52">
        <v>4.0495452086790187E-2</v>
      </c>
      <c r="AL5" s="52">
        <v>4.0495452086790187E-2</v>
      </c>
      <c r="AM5" s="52">
        <v>4.0495452086790187E-2</v>
      </c>
      <c r="AN5" s="52">
        <v>4.0146727186592054E-2</v>
      </c>
      <c r="AO5" s="52">
        <v>4.0146727186592054E-2</v>
      </c>
      <c r="AP5" s="52">
        <v>0.6829191434898515</v>
      </c>
      <c r="AQ5" s="52">
        <v>3.1050694994288145E-3</v>
      </c>
      <c r="AR5" s="52">
        <v>3.7193904061444253E-4</v>
      </c>
      <c r="AS5" s="52">
        <v>3.7193904061444253E-4</v>
      </c>
      <c r="AT5" s="52">
        <v>3.7193904061444253E-4</v>
      </c>
      <c r="AU5" s="52">
        <v>3.7193904061444253E-4</v>
      </c>
      <c r="AV5" s="52">
        <v>3.7193904061444253E-4</v>
      </c>
      <c r="AW5" s="52">
        <v>3.7193904061444253E-4</v>
      </c>
      <c r="AX5" s="52">
        <v>3.7193904061444253E-4</v>
      </c>
      <c r="AY5" s="52">
        <v>3.7193904061444253E-4</v>
      </c>
      <c r="AZ5" s="52">
        <v>3.7193904061444253E-4</v>
      </c>
      <c r="BA5" s="52">
        <v>3.7193904061444253E-4</v>
      </c>
      <c r="BB5" s="52">
        <v>1.193012017065193E-4</v>
      </c>
      <c r="BC5" s="52">
        <v>6.9437611072797603E-3</v>
      </c>
      <c r="BD5" s="52">
        <v>1.193012017065193E-4</v>
      </c>
      <c r="BE5" s="52">
        <v>1.193012017065193E-4</v>
      </c>
      <c r="BF5" s="52">
        <v>1.193012017065193E-4</v>
      </c>
      <c r="BG5" s="52">
        <v>1.193012017065193E-4</v>
      </c>
      <c r="BH5" s="52">
        <v>1.193012017065193E-4</v>
      </c>
      <c r="BI5" s="52">
        <v>1.193012017065193E-4</v>
      </c>
      <c r="BJ5" s="52">
        <v>1.193012017065193E-4</v>
      </c>
      <c r="BK5" s="52">
        <v>1.193012017065193E-4</v>
      </c>
      <c r="BL5" s="52">
        <v>1.193012017065193E-4</v>
      </c>
      <c r="BM5" s="52">
        <v>1.193012017065193E-4</v>
      </c>
      <c r="BN5" s="52">
        <v>1.193012017065193E-4</v>
      </c>
      <c r="BO5" s="52">
        <v>1.193012017065193E-4</v>
      </c>
      <c r="BP5" s="52">
        <v>1.431614420478232E-3</v>
      </c>
      <c r="BQ5" s="52">
        <v>1</v>
      </c>
      <c r="BR5" s="12"/>
      <c r="BS5" s="12"/>
    </row>
    <row r="6" spans="1:71" s="13" customFormat="1" ht="14.25" customHeight="1" outlineLevel="1" x14ac:dyDescent="0.2">
      <c r="A6" s="18" t="s">
        <v>9</v>
      </c>
      <c r="B6" s="19" t="s">
        <v>10</v>
      </c>
      <c r="C6" s="61">
        <v>1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6.8131868131868126E-2</v>
      </c>
      <c r="N6" s="61">
        <v>1.9590025359256129E-2</v>
      </c>
      <c r="O6" s="61">
        <v>1.9590025359256129E-2</v>
      </c>
      <c r="P6" s="61">
        <v>0.1073119188503804</v>
      </c>
      <c r="Q6" s="61">
        <v>1.9590025359256129E-2</v>
      </c>
      <c r="R6" s="61">
        <v>1.9590025359256129E-2</v>
      </c>
      <c r="S6" s="61">
        <v>1.9590025359256129E-2</v>
      </c>
      <c r="T6" s="61">
        <v>1.9590025359256129E-2</v>
      </c>
      <c r="U6" s="61">
        <v>1.9590025359256129E-2</v>
      </c>
      <c r="V6" s="61">
        <v>1.9590025359256129E-2</v>
      </c>
      <c r="W6" s="61">
        <v>2.3161453930684701E-2</v>
      </c>
      <c r="X6" s="61">
        <v>2.3161453930684701E-2</v>
      </c>
      <c r="Y6" s="61">
        <v>2.3161453930684701E-2</v>
      </c>
      <c r="Z6" s="61">
        <v>2.3161453930684701E-2</v>
      </c>
      <c r="AA6" s="61">
        <v>2.3161453930684701E-2</v>
      </c>
      <c r="AB6" s="61">
        <v>0</v>
      </c>
      <c r="AC6" s="61">
        <v>0.23334742180896023</v>
      </c>
      <c r="AD6" s="61">
        <v>0.13186813186813187</v>
      </c>
      <c r="AE6" s="61">
        <v>0</v>
      </c>
      <c r="AF6" s="61">
        <v>0.26373626373626374</v>
      </c>
      <c r="AG6" s="61">
        <v>0.26373626373626374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>
        <v>0</v>
      </c>
      <c r="AN6" s="61">
        <v>0</v>
      </c>
      <c r="AO6" s="61">
        <v>0</v>
      </c>
      <c r="AP6" s="61">
        <v>0.65934065934065933</v>
      </c>
      <c r="AQ6" s="61">
        <v>0</v>
      </c>
      <c r="AR6" s="61">
        <v>0</v>
      </c>
      <c r="AS6" s="61">
        <v>0</v>
      </c>
      <c r="AT6" s="61">
        <v>0</v>
      </c>
      <c r="AU6" s="61">
        <v>0</v>
      </c>
      <c r="AV6" s="61">
        <v>0</v>
      </c>
      <c r="AW6" s="61">
        <v>0</v>
      </c>
      <c r="AX6" s="61">
        <v>0</v>
      </c>
      <c r="AY6" s="61">
        <v>0</v>
      </c>
      <c r="AZ6" s="61">
        <v>0</v>
      </c>
      <c r="BA6" s="61">
        <v>0</v>
      </c>
      <c r="BB6" s="61">
        <v>0</v>
      </c>
      <c r="BC6" s="61">
        <v>0</v>
      </c>
      <c r="BD6" s="61">
        <v>0</v>
      </c>
      <c r="BE6" s="61">
        <v>0</v>
      </c>
      <c r="BF6" s="61">
        <v>0</v>
      </c>
      <c r="BG6" s="61">
        <v>0</v>
      </c>
      <c r="BH6" s="61">
        <v>0</v>
      </c>
      <c r="BI6" s="61">
        <v>0</v>
      </c>
      <c r="BJ6" s="61">
        <v>0</v>
      </c>
      <c r="BK6" s="61">
        <v>0</v>
      </c>
      <c r="BL6" s="61">
        <v>0</v>
      </c>
      <c r="BM6" s="61">
        <v>0</v>
      </c>
      <c r="BN6" s="61">
        <v>0</v>
      </c>
      <c r="BO6" s="61">
        <v>0</v>
      </c>
      <c r="BP6" s="61">
        <v>0</v>
      </c>
      <c r="BQ6" s="61">
        <v>1</v>
      </c>
      <c r="BR6" s="12"/>
      <c r="BS6" s="12"/>
    </row>
    <row r="7" spans="1:71" s="13" customFormat="1" ht="14.25" customHeight="1" outlineLevel="1" x14ac:dyDescent="0.2">
      <c r="A7" s="20" t="s">
        <v>11</v>
      </c>
      <c r="B7" s="21" t="s">
        <v>12</v>
      </c>
      <c r="C7" s="62">
        <v>1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0.2</v>
      </c>
      <c r="AE7" s="62">
        <v>0</v>
      </c>
      <c r="AF7" s="62">
        <v>0.4</v>
      </c>
      <c r="AG7" s="62">
        <v>0.4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1</v>
      </c>
      <c r="AQ7" s="62">
        <v>0</v>
      </c>
      <c r="AR7" s="62">
        <v>0</v>
      </c>
      <c r="AS7" s="62">
        <v>0</v>
      </c>
      <c r="AT7" s="62">
        <v>0</v>
      </c>
      <c r="AU7" s="62">
        <v>0</v>
      </c>
      <c r="AV7" s="62">
        <v>0</v>
      </c>
      <c r="AW7" s="62">
        <v>0</v>
      </c>
      <c r="AX7" s="62">
        <v>0</v>
      </c>
      <c r="AY7" s="62">
        <v>0</v>
      </c>
      <c r="AZ7" s="62">
        <v>0</v>
      </c>
      <c r="BA7" s="62">
        <v>0</v>
      </c>
      <c r="BB7" s="62">
        <v>0</v>
      </c>
      <c r="BC7" s="62">
        <v>0</v>
      </c>
      <c r="BD7" s="62">
        <v>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1</v>
      </c>
      <c r="BR7" s="12"/>
      <c r="BS7" s="12"/>
    </row>
    <row r="8" spans="1:71" s="13" customFormat="1" ht="14.25" customHeight="1" outlineLevel="1" x14ac:dyDescent="0.2">
      <c r="A8" s="22" t="s">
        <v>13</v>
      </c>
      <c r="B8" s="23" t="s">
        <v>14</v>
      </c>
      <c r="C8" s="63">
        <v>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0.2</v>
      </c>
      <c r="AE8" s="63">
        <v>0</v>
      </c>
      <c r="AF8" s="63">
        <v>0.4</v>
      </c>
      <c r="AG8" s="63">
        <v>0.4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1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v>0</v>
      </c>
      <c r="BP8" s="63">
        <v>0</v>
      </c>
      <c r="BQ8" s="63">
        <v>1</v>
      </c>
      <c r="BR8" s="12"/>
      <c r="BS8" s="12"/>
    </row>
    <row r="9" spans="1:71" s="13" customFormat="1" ht="14.25" customHeight="1" outlineLevel="1" x14ac:dyDescent="0.2">
      <c r="A9" s="20" t="s">
        <v>11</v>
      </c>
      <c r="B9" s="21" t="s">
        <v>15</v>
      </c>
      <c r="C9" s="62">
        <v>1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0.2</v>
      </c>
      <c r="N9" s="62">
        <v>5.7506203473945416E-2</v>
      </c>
      <c r="O9" s="62">
        <v>5.7506203473945416E-2</v>
      </c>
      <c r="P9" s="62">
        <v>0.31501240694789084</v>
      </c>
      <c r="Q9" s="62">
        <v>5.7506203473945416E-2</v>
      </c>
      <c r="R9" s="62">
        <v>5.7506203473945416E-2</v>
      </c>
      <c r="S9" s="62">
        <v>5.7506203473945416E-2</v>
      </c>
      <c r="T9" s="62">
        <v>5.7506203473945416E-2</v>
      </c>
      <c r="U9" s="62">
        <v>5.7506203473945416E-2</v>
      </c>
      <c r="V9" s="62">
        <v>5.7506203473945416E-2</v>
      </c>
      <c r="W9" s="62">
        <v>6.7990074441687351E-2</v>
      </c>
      <c r="X9" s="62">
        <v>6.7990074441687351E-2</v>
      </c>
      <c r="Y9" s="62">
        <v>6.7990074441687351E-2</v>
      </c>
      <c r="Z9" s="62">
        <v>6.7990074441687351E-2</v>
      </c>
      <c r="AA9" s="62">
        <v>6.7990074441687351E-2</v>
      </c>
      <c r="AB9" s="62">
        <v>0</v>
      </c>
      <c r="AC9" s="62">
        <v>0.6849875930521091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1</v>
      </c>
      <c r="BR9" s="12"/>
      <c r="BS9" s="12"/>
    </row>
    <row r="10" spans="1:71" s="13" customFormat="1" ht="14.25" customHeight="1" outlineLevel="1" x14ac:dyDescent="0.2">
      <c r="A10" s="22" t="s">
        <v>13</v>
      </c>
      <c r="B10" s="23" t="s">
        <v>14</v>
      </c>
      <c r="C10" s="63">
        <v>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0.2</v>
      </c>
      <c r="N10" s="63">
        <v>5.7506203473945416E-2</v>
      </c>
      <c r="O10" s="63">
        <v>5.7506203473945416E-2</v>
      </c>
      <c r="P10" s="63">
        <v>0.31501240694789084</v>
      </c>
      <c r="Q10" s="63">
        <v>5.7506203473945416E-2</v>
      </c>
      <c r="R10" s="63">
        <v>5.7506203473945416E-2</v>
      </c>
      <c r="S10" s="63">
        <v>5.7506203473945416E-2</v>
      </c>
      <c r="T10" s="63">
        <v>5.7506203473945416E-2</v>
      </c>
      <c r="U10" s="63">
        <v>5.7506203473945416E-2</v>
      </c>
      <c r="V10" s="63">
        <v>5.7506203473945416E-2</v>
      </c>
      <c r="W10" s="63">
        <v>6.7990074441687351E-2</v>
      </c>
      <c r="X10" s="63">
        <v>6.7990074441687351E-2</v>
      </c>
      <c r="Y10" s="63">
        <v>6.7990074441687351E-2</v>
      </c>
      <c r="Z10" s="63">
        <v>6.7990074441687351E-2</v>
      </c>
      <c r="AA10" s="63">
        <v>6.7990074441687351E-2</v>
      </c>
      <c r="AB10" s="63">
        <v>0</v>
      </c>
      <c r="AC10" s="63">
        <v>0.6849875930521091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v>0</v>
      </c>
      <c r="BP10" s="63">
        <v>0</v>
      </c>
      <c r="BQ10" s="63">
        <v>1</v>
      </c>
      <c r="BR10" s="12"/>
      <c r="BS10" s="12"/>
    </row>
    <row r="11" spans="1:71" s="13" customFormat="1" ht="14.25" customHeight="1" outlineLevel="1" x14ac:dyDescent="0.2">
      <c r="A11" s="18" t="s">
        <v>16</v>
      </c>
      <c r="B11" s="19" t="s">
        <v>17</v>
      </c>
      <c r="C11" s="61">
        <v>1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1.3465037542650241E-4</v>
      </c>
      <c r="K11" s="61">
        <v>1.3465037542650241E-4</v>
      </c>
      <c r="L11" s="61">
        <v>1.3465037542650241E-4</v>
      </c>
      <c r="M11" s="61">
        <v>1.3465037542650241E-4</v>
      </c>
      <c r="N11" s="61">
        <v>1.3465037542650241E-4</v>
      </c>
      <c r="O11" s="61">
        <v>7.6537837806494365E-3</v>
      </c>
      <c r="P11" s="61">
        <v>8.3270356577819487E-3</v>
      </c>
      <c r="Q11" s="61">
        <v>1.3465037542650241E-4</v>
      </c>
      <c r="R11" s="61">
        <v>1.3465037542650241E-4</v>
      </c>
      <c r="S11" s="61">
        <v>1.3465037542650241E-4</v>
      </c>
      <c r="T11" s="61">
        <v>1.3465037542650241E-4</v>
      </c>
      <c r="U11" s="61">
        <v>1.3465037542650241E-4</v>
      </c>
      <c r="V11" s="61">
        <v>3.9696589344717405E-2</v>
      </c>
      <c r="W11" s="61">
        <v>3.9696589344717405E-2</v>
      </c>
      <c r="X11" s="61">
        <v>4.7215722749940341E-2</v>
      </c>
      <c r="Y11" s="61">
        <v>2.2204760954732325E-2</v>
      </c>
      <c r="Z11" s="61">
        <v>2.2204760954732325E-2</v>
      </c>
      <c r="AA11" s="61">
        <v>6.0785873416036897E-2</v>
      </c>
      <c r="AB11" s="61">
        <v>4.5747606605591025E-2</v>
      </c>
      <c r="AC11" s="61">
        <v>0.27822515524760022</v>
      </c>
      <c r="AD11" s="61">
        <v>6.5798629019518856E-2</v>
      </c>
      <c r="AE11" s="61">
        <v>4.5747606605591025E-2</v>
      </c>
      <c r="AF11" s="61">
        <v>4.6436391727668662E-2</v>
      </c>
      <c r="AG11" s="61">
        <v>4.6141198103921102E-2</v>
      </c>
      <c r="AH11" s="61">
        <v>0.11930414889268032</v>
      </c>
      <c r="AI11" s="61">
        <v>8.7948598554640642E-2</v>
      </c>
      <c r="AJ11" s="61">
        <v>8.7948598554640642E-2</v>
      </c>
      <c r="AK11" s="61">
        <v>4.2335642324476133E-2</v>
      </c>
      <c r="AL11" s="61">
        <v>4.2335642324476133E-2</v>
      </c>
      <c r="AM11" s="61">
        <v>4.2335642324476133E-2</v>
      </c>
      <c r="AN11" s="61">
        <v>4.1942050826146056E-2</v>
      </c>
      <c r="AO11" s="61">
        <v>4.1942050826146056E-2</v>
      </c>
      <c r="AP11" s="61">
        <v>0.7102162000843818</v>
      </c>
      <c r="AQ11" s="61">
        <v>1.3465037542650241E-4</v>
      </c>
      <c r="AR11" s="61">
        <v>1.3465037542650241E-4</v>
      </c>
      <c r="AS11" s="61">
        <v>1.3465037542650241E-4</v>
      </c>
      <c r="AT11" s="61">
        <v>1.3465037542650241E-4</v>
      </c>
      <c r="AU11" s="61">
        <v>1.3465037542650241E-4</v>
      </c>
      <c r="AV11" s="61">
        <v>1.3465037542650241E-4</v>
      </c>
      <c r="AW11" s="61">
        <v>1.3465037542650241E-4</v>
      </c>
      <c r="AX11" s="61">
        <v>1.3465037542650241E-4</v>
      </c>
      <c r="AY11" s="61">
        <v>1.3465037542650241E-4</v>
      </c>
      <c r="AZ11" s="61">
        <v>1.3465037542650241E-4</v>
      </c>
      <c r="BA11" s="61">
        <v>1.3465037542650241E-4</v>
      </c>
      <c r="BB11" s="61">
        <v>1.3465037542650241E-4</v>
      </c>
      <c r="BC11" s="61">
        <v>1.6158045051180294E-3</v>
      </c>
      <c r="BD11" s="61">
        <v>1.3465037542650241E-4</v>
      </c>
      <c r="BE11" s="61">
        <v>1.3465037542650241E-4</v>
      </c>
      <c r="BF11" s="61">
        <v>1.3465037542650241E-4</v>
      </c>
      <c r="BG11" s="61">
        <v>1.3465037542650241E-4</v>
      </c>
      <c r="BH11" s="61">
        <v>1.3465037542650241E-4</v>
      </c>
      <c r="BI11" s="61">
        <v>1.3465037542650241E-4</v>
      </c>
      <c r="BJ11" s="61">
        <v>1.3465037542650241E-4</v>
      </c>
      <c r="BK11" s="61">
        <v>1.3465037542650241E-4</v>
      </c>
      <c r="BL11" s="61">
        <v>1.3465037542650241E-4</v>
      </c>
      <c r="BM11" s="61">
        <v>1.3465037542650241E-4</v>
      </c>
      <c r="BN11" s="61">
        <v>1.3465037542650241E-4</v>
      </c>
      <c r="BO11" s="61">
        <v>1.3465037542650241E-4</v>
      </c>
      <c r="BP11" s="61">
        <v>1.6158045051180294E-3</v>
      </c>
      <c r="BQ11" s="61">
        <v>1</v>
      </c>
      <c r="BR11" s="12"/>
      <c r="BS11" s="12"/>
    </row>
    <row r="12" spans="1:71" s="13" customFormat="1" ht="14.25" customHeight="1" outlineLevel="1" x14ac:dyDescent="0.2">
      <c r="A12" s="20" t="s">
        <v>18</v>
      </c>
      <c r="B12" s="21" t="s">
        <v>19</v>
      </c>
      <c r="C12" s="62">
        <v>1.0000000000000002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7.5742063707171792E-3</v>
      </c>
      <c r="P12" s="62">
        <v>7.5742063707171792E-3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3.9851705513162528E-2</v>
      </c>
      <c r="W12" s="62">
        <v>3.9851705513162528E-2</v>
      </c>
      <c r="X12" s="62">
        <v>4.7425911883879707E-2</v>
      </c>
      <c r="Y12" s="62">
        <v>2.2231760382931329E-2</v>
      </c>
      <c r="Z12" s="62">
        <v>2.2231760382931329E-2</v>
      </c>
      <c r="AA12" s="62">
        <v>6.1095455445288709E-2</v>
      </c>
      <c r="AB12" s="62">
        <v>4.5947042703854343E-2</v>
      </c>
      <c r="AC12" s="62">
        <v>0.27863534182521049</v>
      </c>
      <c r="AD12" s="62">
        <v>6.6144926359100159E-2</v>
      </c>
      <c r="AE12" s="62">
        <v>4.5947042703854343E-2</v>
      </c>
      <c r="AF12" s="62">
        <v>4.6640872747629313E-2</v>
      </c>
      <c r="AG12" s="62">
        <v>4.6343517014582898E-2</v>
      </c>
      <c r="AH12" s="62">
        <v>0.12004234081517717</v>
      </c>
      <c r="AI12" s="62">
        <v>8.8457130614922469E-2</v>
      </c>
      <c r="AJ12" s="62">
        <v>8.8457130614922469E-2</v>
      </c>
      <c r="AK12" s="62">
        <v>4.2510087911068133E-2</v>
      </c>
      <c r="AL12" s="62">
        <v>4.2510087911068133E-2</v>
      </c>
      <c r="AM12" s="62">
        <v>4.2510087911068133E-2</v>
      </c>
      <c r="AN12" s="62">
        <v>4.2113613600339585E-2</v>
      </c>
      <c r="AO12" s="62">
        <v>4.2113613600339585E-2</v>
      </c>
      <c r="AP12" s="62">
        <v>0.71379045180407241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1</v>
      </c>
      <c r="BR12" s="12"/>
      <c r="BS12" s="12"/>
    </row>
    <row r="13" spans="1:71" s="13" customFormat="1" ht="14.25" customHeight="1" outlineLevel="1" x14ac:dyDescent="0.2">
      <c r="A13" s="26" t="s">
        <v>20</v>
      </c>
      <c r="B13" s="27" t="s">
        <v>21</v>
      </c>
      <c r="C13" s="64">
        <v>1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0.15</v>
      </c>
      <c r="P13" s="64">
        <v>0.15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0.15</v>
      </c>
      <c r="Y13" s="64">
        <v>0</v>
      </c>
      <c r="Z13" s="64">
        <v>0</v>
      </c>
      <c r="AA13" s="64">
        <v>0.3</v>
      </c>
      <c r="AB13" s="64">
        <v>0</v>
      </c>
      <c r="AC13" s="64">
        <v>0.45</v>
      </c>
      <c r="AD13" s="64">
        <v>0.4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0.4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64">
        <v>0</v>
      </c>
      <c r="BB13" s="64">
        <v>0</v>
      </c>
      <c r="BC13" s="64">
        <v>0</v>
      </c>
      <c r="BD13" s="64">
        <v>0</v>
      </c>
      <c r="BE13" s="64">
        <v>0</v>
      </c>
      <c r="BF13" s="64">
        <v>0</v>
      </c>
      <c r="BG13" s="64">
        <v>0</v>
      </c>
      <c r="BH13" s="64">
        <v>0</v>
      </c>
      <c r="BI13" s="64">
        <v>0</v>
      </c>
      <c r="BJ13" s="64">
        <v>0</v>
      </c>
      <c r="BK13" s="64">
        <v>0</v>
      </c>
      <c r="BL13" s="64">
        <v>0</v>
      </c>
      <c r="BM13" s="64">
        <v>0</v>
      </c>
      <c r="BN13" s="64">
        <v>0</v>
      </c>
      <c r="BO13" s="64">
        <v>0</v>
      </c>
      <c r="BP13" s="64">
        <v>0</v>
      </c>
      <c r="BQ13" s="64">
        <v>1</v>
      </c>
      <c r="BR13" s="12"/>
      <c r="BS13" s="12"/>
    </row>
    <row r="14" spans="1:71" s="13" customFormat="1" ht="14.25" customHeight="1" outlineLevel="1" x14ac:dyDescent="0.2">
      <c r="A14" s="24" t="s">
        <v>22</v>
      </c>
      <c r="B14" s="23" t="s">
        <v>14</v>
      </c>
      <c r="C14" s="65">
        <v>1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0.15</v>
      </c>
      <c r="P14" s="65">
        <v>0.15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0.15</v>
      </c>
      <c r="Y14" s="65">
        <v>0</v>
      </c>
      <c r="Z14" s="65">
        <v>0</v>
      </c>
      <c r="AA14" s="65">
        <v>0.3</v>
      </c>
      <c r="AB14" s="65">
        <v>0</v>
      </c>
      <c r="AC14" s="65">
        <v>0.45</v>
      </c>
      <c r="AD14" s="65">
        <v>0.4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0.4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65">
        <v>0</v>
      </c>
      <c r="BQ14" s="65">
        <v>1</v>
      </c>
      <c r="BR14" s="12"/>
      <c r="BS14" s="12"/>
    </row>
    <row r="15" spans="1:71" s="13" customFormat="1" ht="14.25" customHeight="1" outlineLevel="1" x14ac:dyDescent="0.2">
      <c r="A15" s="26" t="s">
        <v>23</v>
      </c>
      <c r="B15" s="27" t="s">
        <v>24</v>
      </c>
      <c r="C15" s="64">
        <v>1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9.0909090909090912E-2</v>
      </c>
      <c r="Z15" s="64">
        <v>9.0909090909090912E-2</v>
      </c>
      <c r="AA15" s="64">
        <v>9.0909090909090912E-2</v>
      </c>
      <c r="AB15" s="64">
        <v>9.0909090909090912E-2</v>
      </c>
      <c r="AC15" s="64">
        <v>0.36363636363636365</v>
      </c>
      <c r="AD15" s="64">
        <v>9.0909090909090912E-2</v>
      </c>
      <c r="AE15" s="64">
        <v>9.0909090909090912E-2</v>
      </c>
      <c r="AF15" s="64">
        <v>9.0909090909090912E-2</v>
      </c>
      <c r="AG15" s="64">
        <v>9.0909090909090912E-2</v>
      </c>
      <c r="AH15" s="64">
        <v>9.0909090909090912E-2</v>
      </c>
      <c r="AI15" s="64">
        <v>9.0909090909090912E-2</v>
      </c>
      <c r="AJ15" s="64">
        <v>9.0909090909090912E-2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0.63636363636363646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64">
        <v>0</v>
      </c>
      <c r="AX15" s="64">
        <v>0</v>
      </c>
      <c r="AY15" s="64">
        <v>0</v>
      </c>
      <c r="AZ15" s="64">
        <v>0</v>
      </c>
      <c r="BA15" s="64">
        <v>0</v>
      </c>
      <c r="BB15" s="64">
        <v>0</v>
      </c>
      <c r="BC15" s="64">
        <v>0</v>
      </c>
      <c r="BD15" s="64">
        <v>0</v>
      </c>
      <c r="BE15" s="64">
        <v>0</v>
      </c>
      <c r="BF15" s="64">
        <v>0</v>
      </c>
      <c r="BG15" s="64">
        <v>0</v>
      </c>
      <c r="BH15" s="64">
        <v>0</v>
      </c>
      <c r="BI15" s="64">
        <v>0</v>
      </c>
      <c r="BJ15" s="64">
        <v>0</v>
      </c>
      <c r="BK15" s="64">
        <v>0</v>
      </c>
      <c r="BL15" s="64">
        <v>0</v>
      </c>
      <c r="BM15" s="64">
        <v>0</v>
      </c>
      <c r="BN15" s="64">
        <v>0</v>
      </c>
      <c r="BO15" s="64">
        <v>0</v>
      </c>
      <c r="BP15" s="64">
        <v>0</v>
      </c>
      <c r="BQ15" s="64">
        <v>1</v>
      </c>
      <c r="BR15" s="12"/>
      <c r="BS15" s="12"/>
    </row>
    <row r="16" spans="1:71" s="13" customFormat="1" ht="14.25" customHeight="1" outlineLevel="1" x14ac:dyDescent="0.2">
      <c r="A16" s="22" t="s">
        <v>25</v>
      </c>
      <c r="B16" s="23" t="s">
        <v>26</v>
      </c>
      <c r="C16" s="63">
        <v>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9.0909090909090912E-2</v>
      </c>
      <c r="Z16" s="63">
        <v>9.0909090909090912E-2</v>
      </c>
      <c r="AA16" s="63">
        <v>9.0909090909090912E-2</v>
      </c>
      <c r="AB16" s="63">
        <v>9.0909090909090912E-2</v>
      </c>
      <c r="AC16" s="63">
        <v>0.36363636363636365</v>
      </c>
      <c r="AD16" s="63">
        <v>9.0909090909090912E-2</v>
      </c>
      <c r="AE16" s="63">
        <v>9.0909090909090912E-2</v>
      </c>
      <c r="AF16" s="63">
        <v>9.0909090909090912E-2</v>
      </c>
      <c r="AG16" s="63">
        <v>9.0909090909090912E-2</v>
      </c>
      <c r="AH16" s="63">
        <v>9.0909090909090912E-2</v>
      </c>
      <c r="AI16" s="63">
        <v>9.0909090909090912E-2</v>
      </c>
      <c r="AJ16" s="63">
        <v>9.0909090909090912E-2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0.63636363636363635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v>0</v>
      </c>
      <c r="BP16" s="63">
        <v>0</v>
      </c>
      <c r="BQ16" s="63">
        <v>1</v>
      </c>
      <c r="BR16" s="12"/>
      <c r="BS16" s="12"/>
    </row>
    <row r="17" spans="1:71" s="13" customFormat="1" ht="14.25" customHeight="1" outlineLevel="1" x14ac:dyDescent="0.2">
      <c r="A17" s="22" t="s">
        <v>27</v>
      </c>
      <c r="B17" s="23" t="s">
        <v>28</v>
      </c>
      <c r="C17" s="63">
        <v>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9.0909090909090912E-2</v>
      </c>
      <c r="Z17" s="63">
        <v>9.0909090909090912E-2</v>
      </c>
      <c r="AA17" s="63">
        <v>9.0909090909090912E-2</v>
      </c>
      <c r="AB17" s="63">
        <v>9.0909090909090912E-2</v>
      </c>
      <c r="AC17" s="63">
        <v>0.36363636363636365</v>
      </c>
      <c r="AD17" s="63">
        <v>9.0909090909090912E-2</v>
      </c>
      <c r="AE17" s="63">
        <v>9.0909090909090912E-2</v>
      </c>
      <c r="AF17" s="63">
        <v>9.0909090909090912E-2</v>
      </c>
      <c r="AG17" s="63">
        <v>9.0909090909090912E-2</v>
      </c>
      <c r="AH17" s="63">
        <v>9.0909090909090912E-2</v>
      </c>
      <c r="AI17" s="63">
        <v>9.0909090909090912E-2</v>
      </c>
      <c r="AJ17" s="63">
        <v>9.0909090909090912E-2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0.63636363636363635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1</v>
      </c>
      <c r="BR17" s="12"/>
      <c r="BS17" s="12"/>
    </row>
    <row r="18" spans="1:71" s="13" customFormat="1" ht="14.25" customHeight="1" outlineLevel="1" x14ac:dyDescent="0.2">
      <c r="A18" s="22" t="s">
        <v>29</v>
      </c>
      <c r="B18" s="23" t="s">
        <v>30</v>
      </c>
      <c r="C18" s="63">
        <v>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9.0909090909090912E-2</v>
      </c>
      <c r="Z18" s="63">
        <v>9.0909090909090912E-2</v>
      </c>
      <c r="AA18" s="63">
        <v>9.0909090909090912E-2</v>
      </c>
      <c r="AB18" s="63">
        <v>9.0909090909090912E-2</v>
      </c>
      <c r="AC18" s="63">
        <v>0.36363636363636365</v>
      </c>
      <c r="AD18" s="63">
        <v>9.0909090909090912E-2</v>
      </c>
      <c r="AE18" s="63">
        <v>9.0909090909090912E-2</v>
      </c>
      <c r="AF18" s="63">
        <v>9.0909090909090912E-2</v>
      </c>
      <c r="AG18" s="63">
        <v>9.0909090909090912E-2</v>
      </c>
      <c r="AH18" s="63">
        <v>9.0909090909090912E-2</v>
      </c>
      <c r="AI18" s="63">
        <v>9.0909090909090912E-2</v>
      </c>
      <c r="AJ18" s="63">
        <v>9.0909090909090912E-2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0.63636363636363635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1</v>
      </c>
      <c r="BR18" s="12"/>
      <c r="BS18" s="12"/>
    </row>
    <row r="19" spans="1:71" s="13" customFormat="1" ht="14.25" customHeight="1" outlineLevel="1" x14ac:dyDescent="0.2">
      <c r="A19" s="22" t="s">
        <v>31</v>
      </c>
      <c r="B19" s="23" t="s">
        <v>32</v>
      </c>
      <c r="C19" s="63">
        <v>0.99999999999999989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9.0909090909090898E-2</v>
      </c>
      <c r="Z19" s="63">
        <v>9.0909090909090898E-2</v>
      </c>
      <c r="AA19" s="63">
        <v>9.0909090909090898E-2</v>
      </c>
      <c r="AB19" s="63">
        <v>9.0909090909090898E-2</v>
      </c>
      <c r="AC19" s="63">
        <v>0.36363636363636359</v>
      </c>
      <c r="AD19" s="63">
        <v>9.0909090909090898E-2</v>
      </c>
      <c r="AE19" s="63">
        <v>9.0909090909090898E-2</v>
      </c>
      <c r="AF19" s="63">
        <v>9.0909090909090898E-2</v>
      </c>
      <c r="AG19" s="63">
        <v>9.0909090909090898E-2</v>
      </c>
      <c r="AH19" s="63">
        <v>9.0909090909090898E-2</v>
      </c>
      <c r="AI19" s="63">
        <v>9.0909090909090898E-2</v>
      </c>
      <c r="AJ19" s="63">
        <v>9.0909090909090898E-2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0.63636363636363635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1</v>
      </c>
      <c r="BR19" s="12"/>
      <c r="BS19" s="12"/>
    </row>
    <row r="20" spans="1:71" s="13" customFormat="1" ht="14.25" customHeight="1" outlineLevel="1" x14ac:dyDescent="0.2">
      <c r="A20" s="22" t="s">
        <v>33</v>
      </c>
      <c r="B20" s="23" t="s">
        <v>34</v>
      </c>
      <c r="C20" s="63">
        <v>1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9.0909090909090898E-2</v>
      </c>
      <c r="Z20" s="63">
        <v>9.0909090909090898E-2</v>
      </c>
      <c r="AA20" s="63">
        <v>9.0909090909090898E-2</v>
      </c>
      <c r="AB20" s="63">
        <v>9.0909090909090898E-2</v>
      </c>
      <c r="AC20" s="63">
        <v>0.36363636363636359</v>
      </c>
      <c r="AD20" s="63">
        <v>9.0909090909090898E-2</v>
      </c>
      <c r="AE20" s="63">
        <v>9.0909090909090898E-2</v>
      </c>
      <c r="AF20" s="63">
        <v>9.0909090909090898E-2</v>
      </c>
      <c r="AG20" s="63">
        <v>9.0909090909090898E-2</v>
      </c>
      <c r="AH20" s="63">
        <v>9.0909090909090898E-2</v>
      </c>
      <c r="AI20" s="63">
        <v>9.0909090909090898E-2</v>
      </c>
      <c r="AJ20" s="63">
        <v>9.0909090909090898E-2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0.63636363636363635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v>0</v>
      </c>
      <c r="BP20" s="63">
        <v>0</v>
      </c>
      <c r="BQ20" s="63">
        <v>1</v>
      </c>
      <c r="BR20" s="12"/>
      <c r="BS20" s="12"/>
    </row>
    <row r="21" spans="1:71" s="13" customFormat="1" ht="14.25" customHeight="1" outlineLevel="1" x14ac:dyDescent="0.2">
      <c r="A21" s="26" t="s">
        <v>35</v>
      </c>
      <c r="B21" s="27" t="s">
        <v>36</v>
      </c>
      <c r="C21" s="64">
        <v>1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0.11111111111111112</v>
      </c>
      <c r="AB21" s="64">
        <v>0.11111111111111112</v>
      </c>
      <c r="AC21" s="64">
        <v>0.22222222222222224</v>
      </c>
      <c r="AD21" s="64">
        <v>0.11111111111111112</v>
      </c>
      <c r="AE21" s="64">
        <v>0.11111111111111112</v>
      </c>
      <c r="AF21" s="64">
        <v>0.11111111111111112</v>
      </c>
      <c r="AG21" s="64">
        <v>0.11111111111111112</v>
      </c>
      <c r="AH21" s="64">
        <v>0.11111111111111112</v>
      </c>
      <c r="AI21" s="64">
        <v>0.11111111111111112</v>
      </c>
      <c r="AJ21" s="64">
        <v>0.11111111111111112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0.77777777777777779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0</v>
      </c>
      <c r="BH21" s="64">
        <v>0</v>
      </c>
      <c r="BI21" s="64">
        <v>0</v>
      </c>
      <c r="BJ21" s="64">
        <v>0</v>
      </c>
      <c r="BK21" s="64">
        <v>0</v>
      </c>
      <c r="BL21" s="64">
        <v>0</v>
      </c>
      <c r="BM21" s="64">
        <v>0</v>
      </c>
      <c r="BN21" s="64">
        <v>0</v>
      </c>
      <c r="BO21" s="64">
        <v>0</v>
      </c>
      <c r="BP21" s="64">
        <v>0</v>
      </c>
      <c r="BQ21" s="64">
        <v>1</v>
      </c>
      <c r="BR21" s="12"/>
      <c r="BS21" s="12"/>
    </row>
    <row r="22" spans="1:71" s="13" customFormat="1" ht="14.25" customHeight="1" outlineLevel="1" x14ac:dyDescent="0.2">
      <c r="A22" s="22" t="s">
        <v>37</v>
      </c>
      <c r="B22" s="23" t="s">
        <v>38</v>
      </c>
      <c r="C22" s="63">
        <v>0.99999999999999978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0.11111111111111109</v>
      </c>
      <c r="AB22" s="63">
        <v>0.11111111111111109</v>
      </c>
      <c r="AC22" s="63">
        <v>0.22222222222222218</v>
      </c>
      <c r="AD22" s="63">
        <v>0.11111111111111109</v>
      </c>
      <c r="AE22" s="63">
        <v>0.11111111111111109</v>
      </c>
      <c r="AF22" s="63">
        <v>0.11111111111111109</v>
      </c>
      <c r="AG22" s="63">
        <v>0.11111111111111109</v>
      </c>
      <c r="AH22" s="63">
        <v>0.11111111111111109</v>
      </c>
      <c r="AI22" s="63">
        <v>0.11111111111111109</v>
      </c>
      <c r="AJ22" s="63">
        <v>0.11111111111111109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0.77777777777777779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v>0</v>
      </c>
      <c r="BP22" s="63">
        <v>0</v>
      </c>
      <c r="BQ22" s="63">
        <v>1</v>
      </c>
      <c r="BR22" s="12"/>
      <c r="BS22" s="12"/>
    </row>
    <row r="23" spans="1:71" s="13" customFormat="1" ht="14.25" customHeight="1" outlineLevel="1" x14ac:dyDescent="0.2">
      <c r="A23" s="22" t="s">
        <v>39</v>
      </c>
      <c r="B23" s="23" t="s">
        <v>40</v>
      </c>
      <c r="C23" s="63">
        <v>1.0000000000000002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0.11111111111111113</v>
      </c>
      <c r="AB23" s="63">
        <v>0.11111111111111113</v>
      </c>
      <c r="AC23" s="63">
        <v>0.22222222222222227</v>
      </c>
      <c r="AD23" s="63">
        <v>0.11111111111111113</v>
      </c>
      <c r="AE23" s="63">
        <v>0.11111111111111113</v>
      </c>
      <c r="AF23" s="63">
        <v>0.11111111111111113</v>
      </c>
      <c r="AG23" s="63">
        <v>0.11111111111111113</v>
      </c>
      <c r="AH23" s="63">
        <v>0.11111111111111113</v>
      </c>
      <c r="AI23" s="63">
        <v>0.11111111111111113</v>
      </c>
      <c r="AJ23" s="63">
        <v>0.11111111111111113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0.77777777777777779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0</v>
      </c>
      <c r="BP23" s="63">
        <v>0</v>
      </c>
      <c r="BQ23" s="63">
        <v>1</v>
      </c>
      <c r="BR23" s="12"/>
      <c r="BS23" s="12"/>
    </row>
    <row r="24" spans="1:71" s="13" customFormat="1" ht="14.25" customHeight="1" outlineLevel="1" x14ac:dyDescent="0.2">
      <c r="A24" s="22" t="s">
        <v>41</v>
      </c>
      <c r="B24" s="23" t="s">
        <v>42</v>
      </c>
      <c r="C24" s="63">
        <v>1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0.11111111111111112</v>
      </c>
      <c r="AB24" s="63">
        <v>0.11111111111111112</v>
      </c>
      <c r="AC24" s="63">
        <v>0.22222222222222224</v>
      </c>
      <c r="AD24" s="63">
        <v>0.11111111111111112</v>
      </c>
      <c r="AE24" s="63">
        <v>0.11111111111111112</v>
      </c>
      <c r="AF24" s="63">
        <v>0.11111111111111112</v>
      </c>
      <c r="AG24" s="63">
        <v>0.11111111111111112</v>
      </c>
      <c r="AH24" s="63">
        <v>0.11111111111111112</v>
      </c>
      <c r="AI24" s="63">
        <v>0.11111111111111112</v>
      </c>
      <c r="AJ24" s="63">
        <v>0.11111111111111112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0.77777777777777779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63">
        <v>1</v>
      </c>
      <c r="BR24" s="12"/>
      <c r="BS24" s="12"/>
    </row>
    <row r="25" spans="1:71" s="13" customFormat="1" ht="14.25" customHeight="1" outlineLevel="1" x14ac:dyDescent="0.2">
      <c r="A25" s="22" t="s">
        <v>43</v>
      </c>
      <c r="B25" s="23" t="s">
        <v>44</v>
      </c>
      <c r="C25" s="63">
        <v>0.99999999999999989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0.1111111111111111</v>
      </c>
      <c r="AB25" s="63">
        <v>0.1111111111111111</v>
      </c>
      <c r="AC25" s="63">
        <v>0.22222222222222221</v>
      </c>
      <c r="AD25" s="63">
        <v>0.1111111111111111</v>
      </c>
      <c r="AE25" s="63">
        <v>0.1111111111111111</v>
      </c>
      <c r="AF25" s="63">
        <v>0.1111111111111111</v>
      </c>
      <c r="AG25" s="63">
        <v>0.1111111111111111</v>
      </c>
      <c r="AH25" s="63">
        <v>0.1111111111111111</v>
      </c>
      <c r="AI25" s="63">
        <v>0.1111111111111111</v>
      </c>
      <c r="AJ25" s="63">
        <v>0.1111111111111111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0.77777777777777779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1</v>
      </c>
      <c r="BR25" s="12"/>
      <c r="BS25" s="12"/>
    </row>
    <row r="26" spans="1:71" s="13" customFormat="1" ht="14.25" customHeight="1" outlineLevel="1" x14ac:dyDescent="0.2">
      <c r="A26" s="22" t="s">
        <v>45</v>
      </c>
      <c r="B26" s="23" t="s">
        <v>46</v>
      </c>
      <c r="C26" s="63">
        <v>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0.1111111111111111</v>
      </c>
      <c r="AB26" s="63">
        <v>0.1111111111111111</v>
      </c>
      <c r="AC26" s="63">
        <v>0.22222222222222221</v>
      </c>
      <c r="AD26" s="63">
        <v>0.1111111111111111</v>
      </c>
      <c r="AE26" s="63">
        <v>0.1111111111111111</v>
      </c>
      <c r="AF26" s="63">
        <v>0.1111111111111111</v>
      </c>
      <c r="AG26" s="63">
        <v>0.1111111111111111</v>
      </c>
      <c r="AH26" s="63">
        <v>0.1111111111111111</v>
      </c>
      <c r="AI26" s="63">
        <v>0.1111111111111111</v>
      </c>
      <c r="AJ26" s="63">
        <v>0.1111111111111111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0.77777777777777779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v>0</v>
      </c>
      <c r="BP26" s="63">
        <v>0</v>
      </c>
      <c r="BQ26" s="63">
        <v>1</v>
      </c>
      <c r="BR26" s="12"/>
      <c r="BS26" s="12"/>
    </row>
    <row r="27" spans="1:71" s="13" customFormat="1" ht="14.25" customHeight="1" outlineLevel="1" x14ac:dyDescent="0.2">
      <c r="A27" s="22" t="s">
        <v>47</v>
      </c>
      <c r="B27" s="23" t="s">
        <v>48</v>
      </c>
      <c r="C27" s="63">
        <v>1.0000000000000002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0.11111111111111112</v>
      </c>
      <c r="AB27" s="63">
        <v>0.11111111111111112</v>
      </c>
      <c r="AC27" s="63">
        <v>0.22222222222222224</v>
      </c>
      <c r="AD27" s="63">
        <v>0.11111111111111112</v>
      </c>
      <c r="AE27" s="63">
        <v>0.11111111111111112</v>
      </c>
      <c r="AF27" s="63">
        <v>0.11111111111111112</v>
      </c>
      <c r="AG27" s="63">
        <v>0.11111111111111112</v>
      </c>
      <c r="AH27" s="63">
        <v>0.11111111111111112</v>
      </c>
      <c r="AI27" s="63">
        <v>0.11111111111111112</v>
      </c>
      <c r="AJ27" s="63">
        <v>0.11111111111111112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0.77777777777777779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63">
        <v>1</v>
      </c>
      <c r="BR27" s="12"/>
      <c r="BS27" s="12"/>
    </row>
    <row r="28" spans="1:71" s="13" customFormat="1" ht="14.25" customHeight="1" outlineLevel="1" x14ac:dyDescent="0.2">
      <c r="A28" s="22" t="s">
        <v>49</v>
      </c>
      <c r="B28" s="23" t="s">
        <v>50</v>
      </c>
      <c r="C28" s="63">
        <v>0.99999999999999989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0.1111111111111111</v>
      </c>
      <c r="AB28" s="63">
        <v>0.1111111111111111</v>
      </c>
      <c r="AC28" s="63">
        <v>0.22222222222222221</v>
      </c>
      <c r="AD28" s="63">
        <v>0.1111111111111111</v>
      </c>
      <c r="AE28" s="63">
        <v>0.1111111111111111</v>
      </c>
      <c r="AF28" s="63">
        <v>0.1111111111111111</v>
      </c>
      <c r="AG28" s="63">
        <v>0.1111111111111111</v>
      </c>
      <c r="AH28" s="63">
        <v>0.1111111111111111</v>
      </c>
      <c r="AI28" s="63">
        <v>0.1111111111111111</v>
      </c>
      <c r="AJ28" s="63">
        <v>0.1111111111111111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0.77777777777777779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v>0</v>
      </c>
      <c r="BP28" s="63">
        <v>0</v>
      </c>
      <c r="BQ28" s="63">
        <v>1</v>
      </c>
      <c r="BR28" s="12"/>
      <c r="BS28" s="12"/>
    </row>
    <row r="29" spans="1:71" s="13" customFormat="1" ht="14.25" customHeight="1" outlineLevel="1" x14ac:dyDescent="0.2">
      <c r="A29" s="26" t="s">
        <v>51</v>
      </c>
      <c r="B29" s="27" t="s">
        <v>52</v>
      </c>
      <c r="C29" s="64">
        <v>1.0000000000000002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0.20000000000000004</v>
      </c>
      <c r="AG29" s="64">
        <v>0.11428571428571431</v>
      </c>
      <c r="AH29" s="64">
        <v>0.11428571428571431</v>
      </c>
      <c r="AI29" s="64">
        <v>0.11428571428571431</v>
      </c>
      <c r="AJ29" s="64">
        <v>0.11428571428571431</v>
      </c>
      <c r="AK29" s="64">
        <v>0.11428571428571431</v>
      </c>
      <c r="AL29" s="64">
        <v>0.11428571428571431</v>
      </c>
      <c r="AM29" s="64">
        <v>0.11428571428571431</v>
      </c>
      <c r="AN29" s="64">
        <v>0</v>
      </c>
      <c r="AO29" s="64">
        <v>0</v>
      </c>
      <c r="AP29" s="64">
        <v>1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0</v>
      </c>
      <c r="BH29" s="64">
        <v>0</v>
      </c>
      <c r="BI29" s="64">
        <v>0</v>
      </c>
      <c r="BJ29" s="64">
        <v>0</v>
      </c>
      <c r="BK29" s="64">
        <v>0</v>
      </c>
      <c r="BL29" s="64">
        <v>0</v>
      </c>
      <c r="BM29" s="64">
        <v>0</v>
      </c>
      <c r="BN29" s="64">
        <v>0</v>
      </c>
      <c r="BO29" s="64">
        <v>0</v>
      </c>
      <c r="BP29" s="64">
        <v>0</v>
      </c>
      <c r="BQ29" s="64">
        <v>1</v>
      </c>
      <c r="BR29" s="12"/>
      <c r="BS29" s="12"/>
    </row>
    <row r="30" spans="1:71" s="13" customFormat="1" ht="14.25" customHeight="1" outlineLevel="1" x14ac:dyDescent="0.2">
      <c r="A30" s="22" t="s">
        <v>53</v>
      </c>
      <c r="B30" s="23" t="s">
        <v>54</v>
      </c>
      <c r="C30" s="63">
        <v>0.99999999999999989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0.19999999999999998</v>
      </c>
      <c r="AG30" s="63">
        <v>0.11428571428571428</v>
      </c>
      <c r="AH30" s="63">
        <v>0.11428571428571428</v>
      </c>
      <c r="AI30" s="63">
        <v>0.11428571428571428</v>
      </c>
      <c r="AJ30" s="63">
        <v>0.11428571428571428</v>
      </c>
      <c r="AK30" s="63">
        <v>0.11428571428571428</v>
      </c>
      <c r="AL30" s="63">
        <v>0.11428571428571428</v>
      </c>
      <c r="AM30" s="63">
        <v>0.11428571428571428</v>
      </c>
      <c r="AN30" s="63">
        <v>0</v>
      </c>
      <c r="AO30" s="63">
        <v>0</v>
      </c>
      <c r="AP30" s="63">
        <v>1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v>0</v>
      </c>
      <c r="BP30" s="63">
        <v>0</v>
      </c>
      <c r="BQ30" s="63">
        <v>1</v>
      </c>
      <c r="BR30" s="12"/>
      <c r="BS30" s="12"/>
    </row>
    <row r="31" spans="1:71" s="13" customFormat="1" ht="14.25" customHeight="1" outlineLevel="1" x14ac:dyDescent="0.2">
      <c r="A31" s="22" t="s">
        <v>55</v>
      </c>
      <c r="B31" s="23" t="s">
        <v>56</v>
      </c>
      <c r="C31" s="63">
        <v>1.0000000000000002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0.20000000000000004</v>
      </c>
      <c r="AG31" s="63">
        <v>0.11428571428571431</v>
      </c>
      <c r="AH31" s="63">
        <v>0.11428571428571431</v>
      </c>
      <c r="AI31" s="63">
        <v>0.11428571428571431</v>
      </c>
      <c r="AJ31" s="63">
        <v>0.11428571428571431</v>
      </c>
      <c r="AK31" s="63">
        <v>0.11428571428571431</v>
      </c>
      <c r="AL31" s="63">
        <v>0.11428571428571431</v>
      </c>
      <c r="AM31" s="63">
        <v>0.11428571428571431</v>
      </c>
      <c r="AN31" s="63">
        <v>0</v>
      </c>
      <c r="AO31" s="63">
        <v>0</v>
      </c>
      <c r="AP31" s="63">
        <v>1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v>0</v>
      </c>
      <c r="BP31" s="63">
        <v>0</v>
      </c>
      <c r="BQ31" s="63">
        <v>1</v>
      </c>
      <c r="BR31" s="12"/>
      <c r="BS31" s="12"/>
    </row>
    <row r="32" spans="1:71" s="13" customFormat="1" ht="14.25" customHeight="1" outlineLevel="1" x14ac:dyDescent="0.2">
      <c r="A32" s="22" t="s">
        <v>57</v>
      </c>
      <c r="B32" s="23" t="s">
        <v>58</v>
      </c>
      <c r="C32" s="63">
        <v>1.0000000000000002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0.20000000000000009</v>
      </c>
      <c r="AG32" s="63">
        <v>0.11428571428571431</v>
      </c>
      <c r="AH32" s="63">
        <v>0.11428571428571431</v>
      </c>
      <c r="AI32" s="63">
        <v>0.11428571428571431</v>
      </c>
      <c r="AJ32" s="63">
        <v>0.11428571428571431</v>
      </c>
      <c r="AK32" s="63">
        <v>0.11428571428571431</v>
      </c>
      <c r="AL32" s="63">
        <v>0.11428571428571431</v>
      </c>
      <c r="AM32" s="63">
        <v>0.11428571428571431</v>
      </c>
      <c r="AN32" s="63">
        <v>0</v>
      </c>
      <c r="AO32" s="63">
        <v>0</v>
      </c>
      <c r="AP32" s="63">
        <v>1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63">
        <v>1</v>
      </c>
      <c r="BR32" s="12"/>
      <c r="BS32" s="12"/>
    </row>
    <row r="33" spans="1:71" s="13" customFormat="1" ht="14.25" customHeight="1" outlineLevel="1" x14ac:dyDescent="0.2">
      <c r="A33" s="26" t="s">
        <v>59</v>
      </c>
      <c r="B33" s="27" t="s">
        <v>60</v>
      </c>
      <c r="C33" s="64">
        <v>1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0.33333333333333331</v>
      </c>
      <c r="W33" s="64">
        <v>0.33333333333333331</v>
      </c>
      <c r="X33" s="64">
        <v>0.33333333333333331</v>
      </c>
      <c r="Y33" s="64">
        <v>0</v>
      </c>
      <c r="Z33" s="64">
        <v>0</v>
      </c>
      <c r="AA33" s="64">
        <v>0</v>
      </c>
      <c r="AB33" s="64">
        <v>0</v>
      </c>
      <c r="AC33" s="64">
        <v>1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4">
        <v>0</v>
      </c>
      <c r="BL33" s="64">
        <v>0</v>
      </c>
      <c r="BM33" s="64">
        <v>0</v>
      </c>
      <c r="BN33" s="64">
        <v>0</v>
      </c>
      <c r="BO33" s="64">
        <v>0</v>
      </c>
      <c r="BP33" s="64">
        <v>0</v>
      </c>
      <c r="BQ33" s="64">
        <v>1</v>
      </c>
      <c r="BR33" s="12"/>
      <c r="BS33" s="12"/>
    </row>
    <row r="34" spans="1:71" s="13" customFormat="1" ht="14.25" customHeight="1" outlineLevel="1" x14ac:dyDescent="0.2">
      <c r="A34" s="22" t="s">
        <v>61</v>
      </c>
      <c r="B34" s="23" t="s">
        <v>62</v>
      </c>
      <c r="C34" s="63">
        <v>1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0.33333333333333337</v>
      </c>
      <c r="W34" s="63">
        <v>0.33333333333333337</v>
      </c>
      <c r="X34" s="63">
        <v>0.33333333333333337</v>
      </c>
      <c r="Y34" s="63">
        <v>0</v>
      </c>
      <c r="Z34" s="63">
        <v>0</v>
      </c>
      <c r="AA34" s="63">
        <v>0</v>
      </c>
      <c r="AB34" s="63">
        <v>0</v>
      </c>
      <c r="AC34" s="63">
        <v>1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v>0</v>
      </c>
      <c r="BP34" s="63">
        <v>0</v>
      </c>
      <c r="BQ34" s="63">
        <v>1</v>
      </c>
      <c r="BR34" s="12"/>
      <c r="BS34" s="12"/>
    </row>
    <row r="35" spans="1:71" s="13" customFormat="1" ht="14.25" customHeight="1" outlineLevel="1" x14ac:dyDescent="0.2">
      <c r="A35" s="22" t="s">
        <v>63</v>
      </c>
      <c r="B35" s="23" t="s">
        <v>64</v>
      </c>
      <c r="C35" s="63">
        <v>1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0.33333333333333331</v>
      </c>
      <c r="W35" s="63">
        <v>0.33333333333333331</v>
      </c>
      <c r="X35" s="63">
        <v>0.33333333333333331</v>
      </c>
      <c r="Y35" s="63">
        <v>0</v>
      </c>
      <c r="Z35" s="63">
        <v>0</v>
      </c>
      <c r="AA35" s="63">
        <v>0</v>
      </c>
      <c r="AB35" s="63">
        <v>0</v>
      </c>
      <c r="AC35" s="63">
        <v>1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63">
        <v>1</v>
      </c>
      <c r="BR35" s="12"/>
      <c r="BS35" s="12"/>
    </row>
    <row r="36" spans="1:71" s="13" customFormat="1" ht="14.25" customHeight="1" outlineLevel="1" x14ac:dyDescent="0.2">
      <c r="A36" s="22" t="s">
        <v>65</v>
      </c>
      <c r="B36" s="23" t="s">
        <v>66</v>
      </c>
      <c r="C36" s="63">
        <v>1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0.33333333333333331</v>
      </c>
      <c r="W36" s="63">
        <v>0.33333333333333331</v>
      </c>
      <c r="X36" s="63">
        <v>0.33333333333333331</v>
      </c>
      <c r="Y36" s="63">
        <v>0</v>
      </c>
      <c r="Z36" s="63">
        <v>0</v>
      </c>
      <c r="AA36" s="63">
        <v>0</v>
      </c>
      <c r="AB36" s="63">
        <v>0</v>
      </c>
      <c r="AC36" s="63">
        <v>1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0</v>
      </c>
      <c r="BI36" s="63"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v>0</v>
      </c>
      <c r="BP36" s="63">
        <v>0</v>
      </c>
      <c r="BQ36" s="63">
        <v>1</v>
      </c>
      <c r="BR36" s="12"/>
      <c r="BS36" s="12"/>
    </row>
    <row r="37" spans="1:71" s="13" customFormat="1" ht="14.25" customHeight="1" outlineLevel="1" x14ac:dyDescent="0.2">
      <c r="A37" s="22" t="s">
        <v>67</v>
      </c>
      <c r="B37" s="23" t="s">
        <v>68</v>
      </c>
      <c r="C37" s="63">
        <v>1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0.33333333333333337</v>
      </c>
      <c r="W37" s="63">
        <v>0.33333333333333337</v>
      </c>
      <c r="X37" s="63">
        <v>0.33333333333333337</v>
      </c>
      <c r="Y37" s="63">
        <v>0</v>
      </c>
      <c r="Z37" s="63">
        <v>0</v>
      </c>
      <c r="AA37" s="63">
        <v>0</v>
      </c>
      <c r="AB37" s="63">
        <v>0</v>
      </c>
      <c r="AC37" s="63">
        <v>1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v>0</v>
      </c>
      <c r="BP37" s="63">
        <v>0</v>
      </c>
      <c r="BQ37" s="63">
        <v>1</v>
      </c>
      <c r="BR37" s="12"/>
      <c r="BS37" s="12"/>
    </row>
    <row r="38" spans="1:71" s="13" customFormat="1" ht="14.25" customHeight="1" outlineLevel="1" x14ac:dyDescent="0.2">
      <c r="A38" s="26" t="s">
        <v>69</v>
      </c>
      <c r="B38" s="27" t="s">
        <v>70</v>
      </c>
      <c r="C38" s="64">
        <v>1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0.2</v>
      </c>
      <c r="AI38" s="64">
        <v>0.1142857142857143</v>
      </c>
      <c r="AJ38" s="64">
        <v>0.1142857142857143</v>
      </c>
      <c r="AK38" s="64">
        <v>0.1142857142857143</v>
      </c>
      <c r="AL38" s="64">
        <v>0.1142857142857143</v>
      </c>
      <c r="AM38" s="64">
        <v>0.1142857142857143</v>
      </c>
      <c r="AN38" s="64">
        <v>0.1142857142857143</v>
      </c>
      <c r="AO38" s="64">
        <v>0.1142857142857143</v>
      </c>
      <c r="AP38" s="64">
        <v>1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0</v>
      </c>
      <c r="BH38" s="64">
        <v>0</v>
      </c>
      <c r="BI38" s="64">
        <v>0</v>
      </c>
      <c r="BJ38" s="64">
        <v>0</v>
      </c>
      <c r="BK38" s="64">
        <v>0</v>
      </c>
      <c r="BL38" s="64">
        <v>0</v>
      </c>
      <c r="BM38" s="64">
        <v>0</v>
      </c>
      <c r="BN38" s="64">
        <v>0</v>
      </c>
      <c r="BO38" s="64">
        <v>0</v>
      </c>
      <c r="BP38" s="64">
        <v>0</v>
      </c>
      <c r="BQ38" s="64">
        <v>1</v>
      </c>
      <c r="BR38" s="12"/>
      <c r="BS38" s="12"/>
    </row>
    <row r="39" spans="1:71" s="13" customFormat="1" ht="14.25" customHeight="1" outlineLevel="1" x14ac:dyDescent="0.2">
      <c r="A39" s="22" t="s">
        <v>71</v>
      </c>
      <c r="B39" s="23" t="s">
        <v>72</v>
      </c>
      <c r="C39" s="63">
        <v>1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0.2</v>
      </c>
      <c r="AI39" s="63">
        <v>0.11428571428571428</v>
      </c>
      <c r="AJ39" s="63">
        <v>0.11428571428571428</v>
      </c>
      <c r="AK39" s="63">
        <v>0.11428571428571428</v>
      </c>
      <c r="AL39" s="63">
        <v>0.11428571428571428</v>
      </c>
      <c r="AM39" s="63">
        <v>0.11428571428571428</v>
      </c>
      <c r="AN39" s="63">
        <v>0.11428571428571428</v>
      </c>
      <c r="AO39" s="63">
        <v>0.11428571428571428</v>
      </c>
      <c r="AP39" s="63">
        <v>1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0</v>
      </c>
      <c r="BQ39" s="63">
        <v>1</v>
      </c>
      <c r="BR39" s="12"/>
      <c r="BS39" s="12"/>
    </row>
    <row r="40" spans="1:71" s="13" customFormat="1" ht="14.25" customHeight="1" outlineLevel="1" x14ac:dyDescent="0.2">
      <c r="A40" s="22" t="s">
        <v>73</v>
      </c>
      <c r="B40" s="23" t="s">
        <v>74</v>
      </c>
      <c r="C40" s="63">
        <v>0.99999999999999978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0.19999999999999996</v>
      </c>
      <c r="AI40" s="63">
        <v>0.11428571428571427</v>
      </c>
      <c r="AJ40" s="63">
        <v>0.11428571428571427</v>
      </c>
      <c r="AK40" s="63">
        <v>0.11428571428571427</v>
      </c>
      <c r="AL40" s="63">
        <v>0.11428571428571427</v>
      </c>
      <c r="AM40" s="63">
        <v>0.11428571428571427</v>
      </c>
      <c r="AN40" s="63">
        <v>0.11428571428571427</v>
      </c>
      <c r="AO40" s="63">
        <v>0.11428571428571427</v>
      </c>
      <c r="AP40" s="63">
        <v>1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0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Q40" s="63">
        <v>1</v>
      </c>
      <c r="BR40" s="12"/>
      <c r="BS40" s="12"/>
    </row>
    <row r="41" spans="1:71" s="13" customFormat="1" ht="14.25" customHeight="1" outlineLevel="1" x14ac:dyDescent="0.2">
      <c r="A41" s="22" t="s">
        <v>75</v>
      </c>
      <c r="B41" s="23" t="s">
        <v>76</v>
      </c>
      <c r="C41" s="63">
        <v>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0.2</v>
      </c>
      <c r="AI41" s="63">
        <v>0.1142857142857143</v>
      </c>
      <c r="AJ41" s="63">
        <v>0.1142857142857143</v>
      </c>
      <c r="AK41" s="63">
        <v>0.1142857142857143</v>
      </c>
      <c r="AL41" s="63">
        <v>0.1142857142857143</v>
      </c>
      <c r="AM41" s="63">
        <v>0.1142857142857143</v>
      </c>
      <c r="AN41" s="63">
        <v>0.1142857142857143</v>
      </c>
      <c r="AO41" s="63">
        <v>0.1142857142857143</v>
      </c>
      <c r="AP41" s="63">
        <v>1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0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1</v>
      </c>
      <c r="BR41" s="12"/>
      <c r="BS41" s="12"/>
    </row>
    <row r="42" spans="1:71" s="13" customFormat="1" ht="14.25" customHeight="1" outlineLevel="1" x14ac:dyDescent="0.2">
      <c r="A42" s="22" t="s">
        <v>77</v>
      </c>
      <c r="B42" s="23" t="s">
        <v>78</v>
      </c>
      <c r="C42" s="63">
        <v>1.0000000000000002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0.20000000000000004</v>
      </c>
      <c r="AI42" s="63">
        <v>0.1142857142857143</v>
      </c>
      <c r="AJ42" s="63">
        <v>0.1142857142857143</v>
      </c>
      <c r="AK42" s="63">
        <v>0.1142857142857143</v>
      </c>
      <c r="AL42" s="63">
        <v>0.1142857142857143</v>
      </c>
      <c r="AM42" s="63">
        <v>0.1142857142857143</v>
      </c>
      <c r="AN42" s="63">
        <v>0.1142857142857143</v>
      </c>
      <c r="AO42" s="63">
        <v>0.1142857142857143</v>
      </c>
      <c r="AP42" s="63">
        <v>1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3">
        <v>0</v>
      </c>
      <c r="BH42" s="63">
        <v>0</v>
      </c>
      <c r="BI42" s="63"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63">
        <v>1</v>
      </c>
      <c r="BR42" s="12"/>
      <c r="BS42" s="12"/>
    </row>
    <row r="43" spans="1:71" s="13" customFormat="1" ht="14.25" customHeight="1" outlineLevel="1" x14ac:dyDescent="0.2">
      <c r="A43" s="22" t="s">
        <v>79</v>
      </c>
      <c r="B43" s="23" t="s">
        <v>80</v>
      </c>
      <c r="C43" s="63">
        <v>0.99999999999999978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0.19999999999999996</v>
      </c>
      <c r="AI43" s="63">
        <v>0.11428571428571427</v>
      </c>
      <c r="AJ43" s="63">
        <v>0.11428571428571427</v>
      </c>
      <c r="AK43" s="63">
        <v>0.11428571428571427</v>
      </c>
      <c r="AL43" s="63">
        <v>0.11428571428571427</v>
      </c>
      <c r="AM43" s="63">
        <v>0.11428571428571427</v>
      </c>
      <c r="AN43" s="63">
        <v>0.11428571428571427</v>
      </c>
      <c r="AO43" s="63">
        <v>0.11428571428571427</v>
      </c>
      <c r="AP43" s="63">
        <v>1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3">
        <v>0</v>
      </c>
      <c r="BH43" s="63">
        <v>0</v>
      </c>
      <c r="BI43" s="63"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v>0</v>
      </c>
      <c r="BP43" s="63">
        <v>0</v>
      </c>
      <c r="BQ43" s="63">
        <v>1</v>
      </c>
      <c r="BR43" s="12"/>
      <c r="BS43" s="12"/>
    </row>
    <row r="44" spans="1:71" s="13" customFormat="1" ht="14.25" customHeight="1" outlineLevel="1" x14ac:dyDescent="0.2">
      <c r="A44" s="22" t="s">
        <v>81</v>
      </c>
      <c r="B44" s="23" t="s">
        <v>82</v>
      </c>
      <c r="C44" s="63">
        <v>0.99999999999999978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0.19999999999999996</v>
      </c>
      <c r="AI44" s="63">
        <v>0.11428571428571427</v>
      </c>
      <c r="AJ44" s="63">
        <v>0.11428571428571427</v>
      </c>
      <c r="AK44" s="63">
        <v>0.11428571428571427</v>
      </c>
      <c r="AL44" s="63">
        <v>0.11428571428571427</v>
      </c>
      <c r="AM44" s="63">
        <v>0.11428571428571427</v>
      </c>
      <c r="AN44" s="63">
        <v>0.11428571428571427</v>
      </c>
      <c r="AO44" s="63">
        <v>0.11428571428571427</v>
      </c>
      <c r="AP44" s="63">
        <v>1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3">
        <v>0</v>
      </c>
      <c r="BH44" s="63">
        <v>0</v>
      </c>
      <c r="BI44" s="63"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63">
        <v>1</v>
      </c>
      <c r="BR44" s="12"/>
      <c r="BS44" s="12"/>
    </row>
    <row r="45" spans="1:71" s="13" customFormat="1" ht="14.25" customHeight="1" outlineLevel="1" x14ac:dyDescent="0.2">
      <c r="A45" s="22" t="s">
        <v>83</v>
      </c>
      <c r="B45" s="23" t="s">
        <v>84</v>
      </c>
      <c r="C45" s="63">
        <v>1.0000000000000002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0.20000000000000004</v>
      </c>
      <c r="AI45" s="63">
        <v>0.11428571428571431</v>
      </c>
      <c r="AJ45" s="63">
        <v>0.11428571428571431</v>
      </c>
      <c r="AK45" s="63">
        <v>0.11428571428571431</v>
      </c>
      <c r="AL45" s="63">
        <v>0.11428571428571431</v>
      </c>
      <c r="AM45" s="63">
        <v>0.11428571428571431</v>
      </c>
      <c r="AN45" s="63">
        <v>0.11428571428571431</v>
      </c>
      <c r="AO45" s="63">
        <v>0.11428571428571431</v>
      </c>
      <c r="AP45" s="63">
        <v>1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3">
        <v>0</v>
      </c>
      <c r="BH45" s="63">
        <v>0</v>
      </c>
      <c r="BI45" s="63">
        <v>0</v>
      </c>
      <c r="BJ45" s="63">
        <v>0</v>
      </c>
      <c r="BK45" s="63">
        <v>0</v>
      </c>
      <c r="BL45" s="63">
        <v>0</v>
      </c>
      <c r="BM45" s="63">
        <v>0</v>
      </c>
      <c r="BN45" s="63">
        <v>0</v>
      </c>
      <c r="BO45" s="63">
        <v>0</v>
      </c>
      <c r="BP45" s="63">
        <v>0</v>
      </c>
      <c r="BQ45" s="63">
        <v>1</v>
      </c>
      <c r="BR45" s="12"/>
      <c r="BS45" s="12"/>
    </row>
    <row r="46" spans="1:71" s="13" customFormat="1" ht="11.25" outlineLevel="1" x14ac:dyDescent="0.2">
      <c r="A46" s="26" t="s">
        <v>85</v>
      </c>
      <c r="B46" s="27" t="s">
        <v>86</v>
      </c>
      <c r="C46" s="64">
        <v>0.99999999999999989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0.19999999999999998</v>
      </c>
      <c r="AI46" s="64">
        <v>0.11428571428571427</v>
      </c>
      <c r="AJ46" s="64">
        <v>0.11428571428571427</v>
      </c>
      <c r="AK46" s="64">
        <v>0.11428571428571427</v>
      </c>
      <c r="AL46" s="64">
        <v>0.11428571428571427</v>
      </c>
      <c r="AM46" s="64">
        <v>0.11428571428571427</v>
      </c>
      <c r="AN46" s="64">
        <v>0.11428571428571427</v>
      </c>
      <c r="AO46" s="64">
        <v>0.11428571428571427</v>
      </c>
      <c r="AP46" s="64">
        <v>1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0</v>
      </c>
      <c r="BH46" s="64">
        <v>0</v>
      </c>
      <c r="BI46" s="64">
        <v>0</v>
      </c>
      <c r="BJ46" s="64">
        <v>0</v>
      </c>
      <c r="BK46" s="64">
        <v>0</v>
      </c>
      <c r="BL46" s="64">
        <v>0</v>
      </c>
      <c r="BM46" s="64">
        <v>0</v>
      </c>
      <c r="BN46" s="64">
        <v>0</v>
      </c>
      <c r="BO46" s="64">
        <v>0</v>
      </c>
      <c r="BP46" s="64">
        <v>0</v>
      </c>
      <c r="BQ46" s="64">
        <v>1</v>
      </c>
      <c r="BR46" s="12"/>
      <c r="BS46" s="12"/>
    </row>
    <row r="47" spans="1:71" s="13" customFormat="1" ht="14.25" customHeight="1" outlineLevel="1" x14ac:dyDescent="0.2">
      <c r="A47" s="22" t="s">
        <v>87</v>
      </c>
      <c r="B47" s="23" t="s">
        <v>14</v>
      </c>
      <c r="C47" s="63">
        <v>0.99999999999999989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0.19999999999999998</v>
      </c>
      <c r="AI47" s="63">
        <v>0.11428571428571427</v>
      </c>
      <c r="AJ47" s="63">
        <v>0.11428571428571427</v>
      </c>
      <c r="AK47" s="63">
        <v>0.11428571428571427</v>
      </c>
      <c r="AL47" s="63">
        <v>0.11428571428571427</v>
      </c>
      <c r="AM47" s="63">
        <v>0.11428571428571427</v>
      </c>
      <c r="AN47" s="63">
        <v>0.11428571428571427</v>
      </c>
      <c r="AO47" s="63">
        <v>0.11428571428571427</v>
      </c>
      <c r="AP47" s="63">
        <v>1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3">
        <v>0</v>
      </c>
      <c r="BH47" s="63">
        <v>0</v>
      </c>
      <c r="BI47" s="63"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v>0</v>
      </c>
      <c r="BP47" s="63">
        <v>0</v>
      </c>
      <c r="BQ47" s="63">
        <v>1</v>
      </c>
      <c r="BR47" s="12"/>
      <c r="BS47" s="12"/>
    </row>
    <row r="48" spans="1:71" s="13" customFormat="1" ht="11.25" outlineLevel="1" x14ac:dyDescent="0.2">
      <c r="A48" s="26" t="s">
        <v>88</v>
      </c>
      <c r="B48" s="27" t="s">
        <v>89</v>
      </c>
      <c r="C48" s="64">
        <v>1.0000000000000002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0.20000000000000004</v>
      </c>
      <c r="AI48" s="64">
        <v>0.1142857142857143</v>
      </c>
      <c r="AJ48" s="64">
        <v>0.1142857142857143</v>
      </c>
      <c r="AK48" s="64">
        <v>0.1142857142857143</v>
      </c>
      <c r="AL48" s="64">
        <v>0.1142857142857143</v>
      </c>
      <c r="AM48" s="64">
        <v>0.1142857142857143</v>
      </c>
      <c r="AN48" s="64">
        <v>0.1142857142857143</v>
      </c>
      <c r="AO48" s="64">
        <v>0.1142857142857143</v>
      </c>
      <c r="AP48" s="64">
        <v>1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0</v>
      </c>
      <c r="BH48" s="64">
        <v>0</v>
      </c>
      <c r="BI48" s="64">
        <v>0</v>
      </c>
      <c r="BJ48" s="64">
        <v>0</v>
      </c>
      <c r="BK48" s="64">
        <v>0</v>
      </c>
      <c r="BL48" s="64">
        <v>0</v>
      </c>
      <c r="BM48" s="64">
        <v>0</v>
      </c>
      <c r="BN48" s="64">
        <v>0</v>
      </c>
      <c r="BO48" s="64">
        <v>0</v>
      </c>
      <c r="BP48" s="64">
        <v>0</v>
      </c>
      <c r="BQ48" s="64">
        <v>1</v>
      </c>
      <c r="BR48" s="12"/>
      <c r="BS48" s="12"/>
    </row>
    <row r="49" spans="1:73" s="13" customFormat="1" ht="14.25" customHeight="1" outlineLevel="1" x14ac:dyDescent="0.2">
      <c r="A49" s="22" t="s">
        <v>90</v>
      </c>
      <c r="B49" s="23" t="s">
        <v>91</v>
      </c>
      <c r="C49" s="63" t="e">
        <v>#DIV/0!</v>
      </c>
      <c r="D49" s="63" t="e">
        <v>#DIV/0!</v>
      </c>
      <c r="E49" s="63" t="e">
        <v>#DIV/0!</v>
      </c>
      <c r="F49" s="63" t="e">
        <v>#DIV/0!</v>
      </c>
      <c r="G49" s="63" t="e">
        <v>#DIV/0!</v>
      </c>
      <c r="H49" s="63" t="e">
        <v>#DIV/0!</v>
      </c>
      <c r="I49" s="63" t="e">
        <v>#DIV/0!</v>
      </c>
      <c r="J49" s="63" t="e">
        <v>#DIV/0!</v>
      </c>
      <c r="K49" s="63" t="e">
        <v>#DIV/0!</v>
      </c>
      <c r="L49" s="63" t="e">
        <v>#DIV/0!</v>
      </c>
      <c r="M49" s="63" t="e">
        <v>#DIV/0!</v>
      </c>
      <c r="N49" s="63" t="e">
        <v>#DIV/0!</v>
      </c>
      <c r="O49" s="63" t="e">
        <v>#DIV/0!</v>
      </c>
      <c r="P49" s="63" t="e">
        <v>#DIV/0!</v>
      </c>
      <c r="Q49" s="63" t="e">
        <v>#DIV/0!</v>
      </c>
      <c r="R49" s="63" t="e">
        <v>#DIV/0!</v>
      </c>
      <c r="S49" s="63" t="e">
        <v>#DIV/0!</v>
      </c>
      <c r="T49" s="63" t="e">
        <v>#DIV/0!</v>
      </c>
      <c r="U49" s="63" t="e">
        <v>#DIV/0!</v>
      </c>
      <c r="V49" s="63" t="e">
        <v>#DIV/0!</v>
      </c>
      <c r="W49" s="63" t="e">
        <v>#DIV/0!</v>
      </c>
      <c r="X49" s="63" t="e">
        <v>#DIV/0!</v>
      </c>
      <c r="Y49" s="63" t="e">
        <v>#DIV/0!</v>
      </c>
      <c r="Z49" s="63" t="e">
        <v>#DIV/0!</v>
      </c>
      <c r="AA49" s="63" t="e">
        <v>#DIV/0!</v>
      </c>
      <c r="AB49" s="63" t="e">
        <v>#DIV/0!</v>
      </c>
      <c r="AC49" s="63" t="e">
        <v>#DIV/0!</v>
      </c>
      <c r="AD49" s="63" t="e">
        <v>#DIV/0!</v>
      </c>
      <c r="AE49" s="63" t="e">
        <v>#DIV/0!</v>
      </c>
      <c r="AF49" s="63" t="e">
        <v>#DIV/0!</v>
      </c>
      <c r="AG49" s="63" t="e">
        <v>#DIV/0!</v>
      </c>
      <c r="AH49" s="63" t="e">
        <v>#DIV/0!</v>
      </c>
      <c r="AI49" s="63" t="e">
        <v>#DIV/0!</v>
      </c>
      <c r="AJ49" s="63" t="e">
        <v>#DIV/0!</v>
      </c>
      <c r="AK49" s="63" t="e">
        <v>#DIV/0!</v>
      </c>
      <c r="AL49" s="63" t="e">
        <v>#DIV/0!</v>
      </c>
      <c r="AM49" s="63" t="e">
        <v>#DIV/0!</v>
      </c>
      <c r="AN49" s="63" t="e">
        <v>#DIV/0!</v>
      </c>
      <c r="AO49" s="63" t="e">
        <v>#DIV/0!</v>
      </c>
      <c r="AP49" s="63" t="e">
        <v>#DIV/0!</v>
      </c>
      <c r="AQ49" s="63" t="e">
        <v>#DIV/0!</v>
      </c>
      <c r="AR49" s="63" t="e">
        <v>#DIV/0!</v>
      </c>
      <c r="AS49" s="63" t="e">
        <v>#DIV/0!</v>
      </c>
      <c r="AT49" s="63" t="e">
        <v>#DIV/0!</v>
      </c>
      <c r="AU49" s="63" t="e">
        <v>#DIV/0!</v>
      </c>
      <c r="AV49" s="63" t="e">
        <v>#DIV/0!</v>
      </c>
      <c r="AW49" s="63" t="e">
        <v>#DIV/0!</v>
      </c>
      <c r="AX49" s="63" t="e">
        <v>#DIV/0!</v>
      </c>
      <c r="AY49" s="63" t="e">
        <v>#DIV/0!</v>
      </c>
      <c r="AZ49" s="63" t="e">
        <v>#DIV/0!</v>
      </c>
      <c r="BA49" s="63" t="e">
        <v>#DIV/0!</v>
      </c>
      <c r="BB49" s="63" t="e">
        <v>#DIV/0!</v>
      </c>
      <c r="BC49" s="63" t="e">
        <v>#DIV/0!</v>
      </c>
      <c r="BD49" s="63" t="e">
        <v>#DIV/0!</v>
      </c>
      <c r="BE49" s="63" t="e">
        <v>#DIV/0!</v>
      </c>
      <c r="BF49" s="63" t="e">
        <v>#DIV/0!</v>
      </c>
      <c r="BG49" s="63" t="e">
        <v>#DIV/0!</v>
      </c>
      <c r="BH49" s="63" t="e">
        <v>#DIV/0!</v>
      </c>
      <c r="BI49" s="63" t="e">
        <v>#DIV/0!</v>
      </c>
      <c r="BJ49" s="63" t="e">
        <v>#DIV/0!</v>
      </c>
      <c r="BK49" s="63" t="e">
        <v>#DIV/0!</v>
      </c>
      <c r="BL49" s="63" t="e">
        <v>#DIV/0!</v>
      </c>
      <c r="BM49" s="63" t="e">
        <v>#DIV/0!</v>
      </c>
      <c r="BN49" s="63" t="e">
        <v>#DIV/0!</v>
      </c>
      <c r="BO49" s="63" t="e">
        <v>#DIV/0!</v>
      </c>
      <c r="BP49" s="63" t="e">
        <v>#DIV/0!</v>
      </c>
      <c r="BQ49" s="63" t="e">
        <v>#DIV/0!</v>
      </c>
      <c r="BR49" s="12"/>
      <c r="BS49" s="12"/>
    </row>
    <row r="50" spans="1:73" s="13" customFormat="1" ht="14.25" customHeight="1" outlineLevel="1" x14ac:dyDescent="0.2">
      <c r="A50" s="22" t="s">
        <v>92</v>
      </c>
      <c r="B50" s="23" t="s">
        <v>93</v>
      </c>
      <c r="C50" s="63" t="e">
        <v>#DIV/0!</v>
      </c>
      <c r="D50" s="63" t="e">
        <v>#DIV/0!</v>
      </c>
      <c r="E50" s="63" t="e">
        <v>#DIV/0!</v>
      </c>
      <c r="F50" s="63" t="e">
        <v>#DIV/0!</v>
      </c>
      <c r="G50" s="63" t="e">
        <v>#DIV/0!</v>
      </c>
      <c r="H50" s="63" t="e">
        <v>#DIV/0!</v>
      </c>
      <c r="I50" s="63" t="e">
        <v>#DIV/0!</v>
      </c>
      <c r="J50" s="63" t="e">
        <v>#DIV/0!</v>
      </c>
      <c r="K50" s="63" t="e">
        <v>#DIV/0!</v>
      </c>
      <c r="L50" s="63" t="e">
        <v>#DIV/0!</v>
      </c>
      <c r="M50" s="63" t="e">
        <v>#DIV/0!</v>
      </c>
      <c r="N50" s="63" t="e">
        <v>#DIV/0!</v>
      </c>
      <c r="O50" s="63" t="e">
        <v>#DIV/0!</v>
      </c>
      <c r="P50" s="63" t="e">
        <v>#DIV/0!</v>
      </c>
      <c r="Q50" s="63" t="e">
        <v>#DIV/0!</v>
      </c>
      <c r="R50" s="63" t="e">
        <v>#DIV/0!</v>
      </c>
      <c r="S50" s="63" t="e">
        <v>#DIV/0!</v>
      </c>
      <c r="T50" s="63" t="e">
        <v>#DIV/0!</v>
      </c>
      <c r="U50" s="63" t="e">
        <v>#DIV/0!</v>
      </c>
      <c r="V50" s="63" t="e">
        <v>#DIV/0!</v>
      </c>
      <c r="W50" s="63" t="e">
        <v>#DIV/0!</v>
      </c>
      <c r="X50" s="63" t="e">
        <v>#DIV/0!</v>
      </c>
      <c r="Y50" s="63" t="e">
        <v>#DIV/0!</v>
      </c>
      <c r="Z50" s="63" t="e">
        <v>#DIV/0!</v>
      </c>
      <c r="AA50" s="63" t="e">
        <v>#DIV/0!</v>
      </c>
      <c r="AB50" s="63" t="e">
        <v>#DIV/0!</v>
      </c>
      <c r="AC50" s="63" t="e">
        <v>#DIV/0!</v>
      </c>
      <c r="AD50" s="63" t="e">
        <v>#DIV/0!</v>
      </c>
      <c r="AE50" s="63" t="e">
        <v>#DIV/0!</v>
      </c>
      <c r="AF50" s="63" t="e">
        <v>#DIV/0!</v>
      </c>
      <c r="AG50" s="63" t="e">
        <v>#DIV/0!</v>
      </c>
      <c r="AH50" s="63" t="e">
        <v>#DIV/0!</v>
      </c>
      <c r="AI50" s="63" t="e">
        <v>#DIV/0!</v>
      </c>
      <c r="AJ50" s="63" t="e">
        <v>#DIV/0!</v>
      </c>
      <c r="AK50" s="63" t="e">
        <v>#DIV/0!</v>
      </c>
      <c r="AL50" s="63" t="e">
        <v>#DIV/0!</v>
      </c>
      <c r="AM50" s="63" t="e">
        <v>#DIV/0!</v>
      </c>
      <c r="AN50" s="63" t="e">
        <v>#DIV/0!</v>
      </c>
      <c r="AO50" s="63" t="e">
        <v>#DIV/0!</v>
      </c>
      <c r="AP50" s="63" t="e">
        <v>#DIV/0!</v>
      </c>
      <c r="AQ50" s="63" t="e">
        <v>#DIV/0!</v>
      </c>
      <c r="AR50" s="63" t="e">
        <v>#DIV/0!</v>
      </c>
      <c r="AS50" s="63" t="e">
        <v>#DIV/0!</v>
      </c>
      <c r="AT50" s="63" t="e">
        <v>#DIV/0!</v>
      </c>
      <c r="AU50" s="63" t="e">
        <v>#DIV/0!</v>
      </c>
      <c r="AV50" s="63" t="e">
        <v>#DIV/0!</v>
      </c>
      <c r="AW50" s="63" t="e">
        <v>#DIV/0!</v>
      </c>
      <c r="AX50" s="63" t="e">
        <v>#DIV/0!</v>
      </c>
      <c r="AY50" s="63" t="e">
        <v>#DIV/0!</v>
      </c>
      <c r="AZ50" s="63" t="e">
        <v>#DIV/0!</v>
      </c>
      <c r="BA50" s="63" t="e">
        <v>#DIV/0!</v>
      </c>
      <c r="BB50" s="63" t="e">
        <v>#DIV/0!</v>
      </c>
      <c r="BC50" s="63" t="e">
        <v>#DIV/0!</v>
      </c>
      <c r="BD50" s="63" t="e">
        <v>#DIV/0!</v>
      </c>
      <c r="BE50" s="63" t="e">
        <v>#DIV/0!</v>
      </c>
      <c r="BF50" s="63" t="e">
        <v>#DIV/0!</v>
      </c>
      <c r="BG50" s="63" t="e">
        <v>#DIV/0!</v>
      </c>
      <c r="BH50" s="63" t="e">
        <v>#DIV/0!</v>
      </c>
      <c r="BI50" s="63" t="e">
        <v>#DIV/0!</v>
      </c>
      <c r="BJ50" s="63" t="e">
        <v>#DIV/0!</v>
      </c>
      <c r="BK50" s="63" t="e">
        <v>#DIV/0!</v>
      </c>
      <c r="BL50" s="63" t="e">
        <v>#DIV/0!</v>
      </c>
      <c r="BM50" s="63" t="e">
        <v>#DIV/0!</v>
      </c>
      <c r="BN50" s="63" t="e">
        <v>#DIV/0!</v>
      </c>
      <c r="BO50" s="63" t="e">
        <v>#DIV/0!</v>
      </c>
      <c r="BP50" s="63" t="e">
        <v>#DIV/0!</v>
      </c>
      <c r="BQ50" s="63" t="e">
        <v>#DIV/0!</v>
      </c>
      <c r="BR50" s="12"/>
      <c r="BS50" s="12"/>
    </row>
    <row r="51" spans="1:73" s="13" customFormat="1" ht="13.5" customHeight="1" outlineLevel="1" x14ac:dyDescent="0.2">
      <c r="A51" s="22" t="s">
        <v>94</v>
      </c>
      <c r="B51" s="23" t="s">
        <v>95</v>
      </c>
      <c r="C51" s="63" t="e">
        <v>#DIV/0!</v>
      </c>
      <c r="D51" s="63" t="e">
        <v>#DIV/0!</v>
      </c>
      <c r="E51" s="63" t="e">
        <v>#DIV/0!</v>
      </c>
      <c r="F51" s="63" t="e">
        <v>#DIV/0!</v>
      </c>
      <c r="G51" s="63" t="e">
        <v>#DIV/0!</v>
      </c>
      <c r="H51" s="63" t="e">
        <v>#DIV/0!</v>
      </c>
      <c r="I51" s="63" t="e">
        <v>#DIV/0!</v>
      </c>
      <c r="J51" s="63" t="e">
        <v>#DIV/0!</v>
      </c>
      <c r="K51" s="63" t="e">
        <v>#DIV/0!</v>
      </c>
      <c r="L51" s="63" t="e">
        <v>#DIV/0!</v>
      </c>
      <c r="M51" s="63" t="e">
        <v>#DIV/0!</v>
      </c>
      <c r="N51" s="63" t="e">
        <v>#DIV/0!</v>
      </c>
      <c r="O51" s="63" t="e">
        <v>#DIV/0!</v>
      </c>
      <c r="P51" s="63" t="e">
        <v>#DIV/0!</v>
      </c>
      <c r="Q51" s="63" t="e">
        <v>#DIV/0!</v>
      </c>
      <c r="R51" s="63" t="e">
        <v>#DIV/0!</v>
      </c>
      <c r="S51" s="63" t="e">
        <v>#DIV/0!</v>
      </c>
      <c r="T51" s="63" t="e">
        <v>#DIV/0!</v>
      </c>
      <c r="U51" s="63" t="e">
        <v>#DIV/0!</v>
      </c>
      <c r="V51" s="63" t="e">
        <v>#DIV/0!</v>
      </c>
      <c r="W51" s="63" t="e">
        <v>#DIV/0!</v>
      </c>
      <c r="X51" s="63" t="e">
        <v>#DIV/0!</v>
      </c>
      <c r="Y51" s="63" t="e">
        <v>#DIV/0!</v>
      </c>
      <c r="Z51" s="63" t="e">
        <v>#DIV/0!</v>
      </c>
      <c r="AA51" s="63" t="e">
        <v>#DIV/0!</v>
      </c>
      <c r="AB51" s="63" t="e">
        <v>#DIV/0!</v>
      </c>
      <c r="AC51" s="63" t="e">
        <v>#DIV/0!</v>
      </c>
      <c r="AD51" s="63" t="e">
        <v>#DIV/0!</v>
      </c>
      <c r="AE51" s="63" t="e">
        <v>#DIV/0!</v>
      </c>
      <c r="AF51" s="63" t="e">
        <v>#DIV/0!</v>
      </c>
      <c r="AG51" s="63" t="e">
        <v>#DIV/0!</v>
      </c>
      <c r="AH51" s="63" t="e">
        <v>#DIV/0!</v>
      </c>
      <c r="AI51" s="63" t="e">
        <v>#DIV/0!</v>
      </c>
      <c r="AJ51" s="63" t="e">
        <v>#DIV/0!</v>
      </c>
      <c r="AK51" s="63" t="e">
        <v>#DIV/0!</v>
      </c>
      <c r="AL51" s="63" t="e">
        <v>#DIV/0!</v>
      </c>
      <c r="AM51" s="63" t="e">
        <v>#DIV/0!</v>
      </c>
      <c r="AN51" s="63" t="e">
        <v>#DIV/0!</v>
      </c>
      <c r="AO51" s="63" t="e">
        <v>#DIV/0!</v>
      </c>
      <c r="AP51" s="63" t="e">
        <v>#DIV/0!</v>
      </c>
      <c r="AQ51" s="63" t="e">
        <v>#DIV/0!</v>
      </c>
      <c r="AR51" s="63" t="e">
        <v>#DIV/0!</v>
      </c>
      <c r="AS51" s="63" t="e">
        <v>#DIV/0!</v>
      </c>
      <c r="AT51" s="63" t="e">
        <v>#DIV/0!</v>
      </c>
      <c r="AU51" s="63" t="e">
        <v>#DIV/0!</v>
      </c>
      <c r="AV51" s="63" t="e">
        <v>#DIV/0!</v>
      </c>
      <c r="AW51" s="63" t="e">
        <v>#DIV/0!</v>
      </c>
      <c r="AX51" s="63" t="e">
        <v>#DIV/0!</v>
      </c>
      <c r="AY51" s="63" t="e">
        <v>#DIV/0!</v>
      </c>
      <c r="AZ51" s="63" t="e">
        <v>#DIV/0!</v>
      </c>
      <c r="BA51" s="63" t="e">
        <v>#DIV/0!</v>
      </c>
      <c r="BB51" s="63" t="e">
        <v>#DIV/0!</v>
      </c>
      <c r="BC51" s="63" t="e">
        <v>#DIV/0!</v>
      </c>
      <c r="BD51" s="63" t="e">
        <v>#DIV/0!</v>
      </c>
      <c r="BE51" s="63" t="e">
        <v>#DIV/0!</v>
      </c>
      <c r="BF51" s="63" t="e">
        <v>#DIV/0!</v>
      </c>
      <c r="BG51" s="63" t="e">
        <v>#DIV/0!</v>
      </c>
      <c r="BH51" s="63" t="e">
        <v>#DIV/0!</v>
      </c>
      <c r="BI51" s="63" t="e">
        <v>#DIV/0!</v>
      </c>
      <c r="BJ51" s="63" t="e">
        <v>#DIV/0!</v>
      </c>
      <c r="BK51" s="63" t="e">
        <v>#DIV/0!</v>
      </c>
      <c r="BL51" s="63" t="e">
        <v>#DIV/0!</v>
      </c>
      <c r="BM51" s="63" t="e">
        <v>#DIV/0!</v>
      </c>
      <c r="BN51" s="63" t="e">
        <v>#DIV/0!</v>
      </c>
      <c r="BO51" s="63" t="e">
        <v>#DIV/0!</v>
      </c>
      <c r="BP51" s="63" t="e">
        <v>#DIV/0!</v>
      </c>
      <c r="BQ51" s="63" t="e">
        <v>#DIV/0!</v>
      </c>
      <c r="BR51" s="12"/>
      <c r="BS51" s="12"/>
    </row>
    <row r="52" spans="1:73" s="13" customFormat="1" ht="14.25" customHeight="1" outlineLevel="1" x14ac:dyDescent="0.2">
      <c r="A52" s="20" t="s">
        <v>96</v>
      </c>
      <c r="B52" s="21" t="s">
        <v>97</v>
      </c>
      <c r="C52" s="62">
        <v>0.99999999999999978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1.8518518518518514E-2</v>
      </c>
      <c r="K52" s="62">
        <v>1.8518518518518514E-2</v>
      </c>
      <c r="L52" s="62">
        <v>1.8518518518518514E-2</v>
      </c>
      <c r="M52" s="62">
        <v>1.8518518518518514E-2</v>
      </c>
      <c r="N52" s="62">
        <v>1.8518518518518514E-2</v>
      </c>
      <c r="O52" s="62">
        <v>1.8518518518518514E-2</v>
      </c>
      <c r="P52" s="62">
        <v>0.11111111111111109</v>
      </c>
      <c r="Q52" s="62">
        <v>1.8518518518518514E-2</v>
      </c>
      <c r="R52" s="62">
        <v>1.8518518518518514E-2</v>
      </c>
      <c r="S52" s="62">
        <v>1.8518518518518514E-2</v>
      </c>
      <c r="T52" s="62">
        <v>1.8518518518518514E-2</v>
      </c>
      <c r="U52" s="62">
        <v>1.8518518518518514E-2</v>
      </c>
      <c r="V52" s="62">
        <v>1.8518518518518514E-2</v>
      </c>
      <c r="W52" s="62">
        <v>1.8518518518518514E-2</v>
      </c>
      <c r="X52" s="62">
        <v>1.8518518518518514E-2</v>
      </c>
      <c r="Y52" s="62">
        <v>1.8518518518518514E-2</v>
      </c>
      <c r="Z52" s="62">
        <v>1.8518518518518514E-2</v>
      </c>
      <c r="AA52" s="62">
        <v>1.8518518518518514E-2</v>
      </c>
      <c r="AB52" s="62">
        <v>1.8518518518518514E-2</v>
      </c>
      <c r="AC52" s="62">
        <v>0.22222222222222221</v>
      </c>
      <c r="AD52" s="62">
        <v>1.8518518518518514E-2</v>
      </c>
      <c r="AE52" s="62">
        <v>1.8518518518518514E-2</v>
      </c>
      <c r="AF52" s="62">
        <v>1.8518518518518514E-2</v>
      </c>
      <c r="AG52" s="62">
        <v>1.8518518518518514E-2</v>
      </c>
      <c r="AH52" s="62">
        <v>1.8518518518518514E-2</v>
      </c>
      <c r="AI52" s="62">
        <v>1.8518518518518514E-2</v>
      </c>
      <c r="AJ52" s="62">
        <v>1.8518518518518514E-2</v>
      </c>
      <c r="AK52" s="62">
        <v>1.8518518518518514E-2</v>
      </c>
      <c r="AL52" s="62">
        <v>1.8518518518518514E-2</v>
      </c>
      <c r="AM52" s="62">
        <v>1.8518518518518514E-2</v>
      </c>
      <c r="AN52" s="62">
        <v>1.8518518518518514E-2</v>
      </c>
      <c r="AO52" s="62">
        <v>1.8518518518518514E-2</v>
      </c>
      <c r="AP52" s="62">
        <v>0.22222222222222221</v>
      </c>
      <c r="AQ52" s="62">
        <v>1.8518518518518514E-2</v>
      </c>
      <c r="AR52" s="62">
        <v>1.8518518518518514E-2</v>
      </c>
      <c r="AS52" s="62">
        <v>1.8518518518518514E-2</v>
      </c>
      <c r="AT52" s="62">
        <v>1.8518518518518514E-2</v>
      </c>
      <c r="AU52" s="62">
        <v>1.8518518518518514E-2</v>
      </c>
      <c r="AV52" s="62">
        <v>1.8518518518518514E-2</v>
      </c>
      <c r="AW52" s="62">
        <v>1.8518518518518514E-2</v>
      </c>
      <c r="AX52" s="62">
        <v>1.8518518518518514E-2</v>
      </c>
      <c r="AY52" s="62">
        <v>1.8518518518518514E-2</v>
      </c>
      <c r="AZ52" s="62">
        <v>1.8518518518518514E-2</v>
      </c>
      <c r="BA52" s="62">
        <v>1.8518518518518514E-2</v>
      </c>
      <c r="BB52" s="62">
        <v>1.8518518518518514E-2</v>
      </c>
      <c r="BC52" s="62">
        <v>0.22222222222222221</v>
      </c>
      <c r="BD52" s="62">
        <v>1.8518518518518514E-2</v>
      </c>
      <c r="BE52" s="62">
        <v>1.8518518518518514E-2</v>
      </c>
      <c r="BF52" s="62">
        <v>1.8518518518518514E-2</v>
      </c>
      <c r="BG52" s="62">
        <v>1.8518518518518514E-2</v>
      </c>
      <c r="BH52" s="62">
        <v>1.8518518518518514E-2</v>
      </c>
      <c r="BI52" s="62">
        <v>1.8518518518518514E-2</v>
      </c>
      <c r="BJ52" s="62">
        <v>1.8518518518518514E-2</v>
      </c>
      <c r="BK52" s="62">
        <v>1.8518518518518514E-2</v>
      </c>
      <c r="BL52" s="62">
        <v>1.8518518518518514E-2</v>
      </c>
      <c r="BM52" s="62">
        <v>1.8518518518518514E-2</v>
      </c>
      <c r="BN52" s="62">
        <v>1.8518518518518514E-2</v>
      </c>
      <c r="BO52" s="62">
        <v>1.8518518518518514E-2</v>
      </c>
      <c r="BP52" s="62">
        <v>0.22222222222222221</v>
      </c>
      <c r="BQ52" s="62">
        <v>1</v>
      </c>
      <c r="BR52" s="12"/>
      <c r="BS52" s="12"/>
    </row>
    <row r="53" spans="1:73" s="13" customFormat="1" ht="13.5" customHeight="1" outlineLevel="1" x14ac:dyDescent="0.2">
      <c r="A53" s="22" t="s">
        <v>98</v>
      </c>
      <c r="B53" s="23" t="s">
        <v>14</v>
      </c>
      <c r="C53" s="63">
        <v>0.99999999999999978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1.8518518518518514E-2</v>
      </c>
      <c r="K53" s="63">
        <v>1.8518518518518514E-2</v>
      </c>
      <c r="L53" s="63">
        <v>1.8518518518518514E-2</v>
      </c>
      <c r="M53" s="63">
        <v>1.8518518518518514E-2</v>
      </c>
      <c r="N53" s="63">
        <v>1.8518518518518514E-2</v>
      </c>
      <c r="O53" s="63">
        <v>1.8518518518518514E-2</v>
      </c>
      <c r="P53" s="63">
        <v>0.11111111111111109</v>
      </c>
      <c r="Q53" s="63">
        <v>1.8518518518518514E-2</v>
      </c>
      <c r="R53" s="63">
        <v>1.8518518518518514E-2</v>
      </c>
      <c r="S53" s="63">
        <v>1.8518518518518514E-2</v>
      </c>
      <c r="T53" s="63">
        <v>1.8518518518518514E-2</v>
      </c>
      <c r="U53" s="63">
        <v>1.8518518518518514E-2</v>
      </c>
      <c r="V53" s="63">
        <v>1.8518518518518514E-2</v>
      </c>
      <c r="W53" s="63">
        <v>1.8518518518518514E-2</v>
      </c>
      <c r="X53" s="63">
        <v>1.8518518518518514E-2</v>
      </c>
      <c r="Y53" s="63">
        <v>1.8518518518518514E-2</v>
      </c>
      <c r="Z53" s="63">
        <v>1.8518518518518514E-2</v>
      </c>
      <c r="AA53" s="63">
        <v>1.8518518518518514E-2</v>
      </c>
      <c r="AB53" s="63">
        <v>1.8518518518518514E-2</v>
      </c>
      <c r="AC53" s="63">
        <v>0.22222222222222221</v>
      </c>
      <c r="AD53" s="63">
        <v>1.8518518518518514E-2</v>
      </c>
      <c r="AE53" s="63">
        <v>1.8518518518518514E-2</v>
      </c>
      <c r="AF53" s="63">
        <v>1.8518518518518514E-2</v>
      </c>
      <c r="AG53" s="63">
        <v>1.8518518518518514E-2</v>
      </c>
      <c r="AH53" s="63">
        <v>1.8518518518518514E-2</v>
      </c>
      <c r="AI53" s="63">
        <v>1.8518518518518514E-2</v>
      </c>
      <c r="AJ53" s="63">
        <v>1.8518518518518514E-2</v>
      </c>
      <c r="AK53" s="63">
        <v>1.8518518518518514E-2</v>
      </c>
      <c r="AL53" s="63">
        <v>1.8518518518518514E-2</v>
      </c>
      <c r="AM53" s="63">
        <v>1.8518518518518514E-2</v>
      </c>
      <c r="AN53" s="63">
        <v>1.8518518518518514E-2</v>
      </c>
      <c r="AO53" s="63">
        <v>1.8518518518518514E-2</v>
      </c>
      <c r="AP53" s="63">
        <v>0.22222222222222221</v>
      </c>
      <c r="AQ53" s="63">
        <v>1.8518518518518514E-2</v>
      </c>
      <c r="AR53" s="63">
        <v>1.8518518518518514E-2</v>
      </c>
      <c r="AS53" s="63">
        <v>1.8518518518518514E-2</v>
      </c>
      <c r="AT53" s="63">
        <v>1.8518518518518514E-2</v>
      </c>
      <c r="AU53" s="63">
        <v>1.8518518518518514E-2</v>
      </c>
      <c r="AV53" s="63">
        <v>1.8518518518518514E-2</v>
      </c>
      <c r="AW53" s="63">
        <v>1.8518518518518514E-2</v>
      </c>
      <c r="AX53" s="63">
        <v>1.8518518518518514E-2</v>
      </c>
      <c r="AY53" s="63">
        <v>1.8518518518518514E-2</v>
      </c>
      <c r="AZ53" s="63">
        <v>1.8518518518518514E-2</v>
      </c>
      <c r="BA53" s="63">
        <v>1.8518518518518514E-2</v>
      </c>
      <c r="BB53" s="63">
        <v>1.8518518518518514E-2</v>
      </c>
      <c r="BC53" s="63">
        <v>0.22222222222222221</v>
      </c>
      <c r="BD53" s="63">
        <v>1.8518518518518514E-2</v>
      </c>
      <c r="BE53" s="63">
        <v>1.8518518518518514E-2</v>
      </c>
      <c r="BF53" s="63">
        <v>1.8518518518518514E-2</v>
      </c>
      <c r="BG53" s="63">
        <v>1.8518518518518514E-2</v>
      </c>
      <c r="BH53" s="63">
        <v>1.8518518518518514E-2</v>
      </c>
      <c r="BI53" s="63">
        <v>1.8518518518518514E-2</v>
      </c>
      <c r="BJ53" s="63">
        <v>1.8518518518518514E-2</v>
      </c>
      <c r="BK53" s="63">
        <v>1.8518518518518514E-2</v>
      </c>
      <c r="BL53" s="63">
        <v>1.8518518518518514E-2</v>
      </c>
      <c r="BM53" s="63">
        <v>1.8518518518518514E-2</v>
      </c>
      <c r="BN53" s="63">
        <v>1.8518518518518514E-2</v>
      </c>
      <c r="BO53" s="63">
        <v>1.8518518518518514E-2</v>
      </c>
      <c r="BP53" s="63">
        <v>0.22222222222222221</v>
      </c>
      <c r="BQ53" s="63">
        <v>1</v>
      </c>
      <c r="BR53" s="12"/>
      <c r="BS53" s="12"/>
    </row>
    <row r="54" spans="1:73" s="13" customFormat="1" ht="14.25" customHeight="1" outlineLevel="1" x14ac:dyDescent="0.2">
      <c r="A54" s="18" t="s">
        <v>99</v>
      </c>
      <c r="B54" s="19" t="s">
        <v>100</v>
      </c>
      <c r="C54" s="61">
        <v>1.0000000000000002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4.721467269235698E-3</v>
      </c>
      <c r="P54" s="61">
        <v>4.721467269235698E-3</v>
      </c>
      <c r="Q54" s="61">
        <v>4.721467269235698E-3</v>
      </c>
      <c r="R54" s="61">
        <v>4.721467269235698E-3</v>
      </c>
      <c r="S54" s="61">
        <v>4.721467269235698E-3</v>
      </c>
      <c r="T54" s="61">
        <v>4.721467269235698E-3</v>
      </c>
      <c r="U54" s="61">
        <v>4.721467269235698E-3</v>
      </c>
      <c r="V54" s="61">
        <v>4.721467269235698E-3</v>
      </c>
      <c r="W54" s="61">
        <v>4.721467269235698E-3</v>
      </c>
      <c r="X54" s="61">
        <v>4.721467269235698E-3</v>
      </c>
      <c r="Y54" s="61">
        <v>4.721467269235698E-3</v>
      </c>
      <c r="Z54" s="61">
        <v>4.721467269235698E-3</v>
      </c>
      <c r="AA54" s="61">
        <v>4.721467269235698E-3</v>
      </c>
      <c r="AB54" s="61">
        <v>0.17072690293073869</v>
      </c>
      <c r="AC54" s="61">
        <v>0.22266304289233138</v>
      </c>
      <c r="AD54" s="61">
        <v>5.5800062857390469E-2</v>
      </c>
      <c r="AE54" s="61">
        <v>5.5800062857390469E-2</v>
      </c>
      <c r="AF54" s="61">
        <v>5.5800062857390469E-2</v>
      </c>
      <c r="AG54" s="61">
        <v>5.5800062857390469E-2</v>
      </c>
      <c r="AH54" s="61">
        <v>5.5800062857390469E-2</v>
      </c>
      <c r="AI54" s="61">
        <v>5.5800062857390469E-2</v>
      </c>
      <c r="AJ54" s="61">
        <v>5.5800062857390469E-2</v>
      </c>
      <c r="AK54" s="61">
        <v>5.5800062857390469E-2</v>
      </c>
      <c r="AL54" s="61">
        <v>5.5800062857390469E-2</v>
      </c>
      <c r="AM54" s="61">
        <v>5.5800062857390469E-2</v>
      </c>
      <c r="AN54" s="61">
        <v>5.5800062857390469E-2</v>
      </c>
      <c r="AO54" s="61">
        <v>5.5800062857390469E-2</v>
      </c>
      <c r="AP54" s="61">
        <v>0.66960075428868548</v>
      </c>
      <c r="AQ54" s="61">
        <v>5.5800062857390469E-2</v>
      </c>
      <c r="AR54" s="61">
        <v>4.721467269235698E-3</v>
      </c>
      <c r="AS54" s="61">
        <v>4.721467269235698E-3</v>
      </c>
      <c r="AT54" s="61">
        <v>4.721467269235698E-3</v>
      </c>
      <c r="AU54" s="61">
        <v>4.721467269235698E-3</v>
      </c>
      <c r="AV54" s="61">
        <v>4.721467269235698E-3</v>
      </c>
      <c r="AW54" s="61">
        <v>4.721467269235698E-3</v>
      </c>
      <c r="AX54" s="61">
        <v>4.721467269235698E-3</v>
      </c>
      <c r="AY54" s="61">
        <v>4.721467269235698E-3</v>
      </c>
      <c r="AZ54" s="61">
        <v>4.721467269235698E-3</v>
      </c>
      <c r="BA54" s="61">
        <v>4.721467269235698E-3</v>
      </c>
      <c r="BB54" s="61">
        <v>0</v>
      </c>
      <c r="BC54" s="61">
        <v>0.10301473554974745</v>
      </c>
      <c r="BD54" s="61">
        <v>0</v>
      </c>
      <c r="BE54" s="61">
        <v>0</v>
      </c>
      <c r="BF54" s="61">
        <v>0</v>
      </c>
      <c r="BG54" s="61">
        <v>0</v>
      </c>
      <c r="BH54" s="61">
        <v>0</v>
      </c>
      <c r="BI54" s="61">
        <v>0</v>
      </c>
      <c r="BJ54" s="61">
        <v>0</v>
      </c>
      <c r="BK54" s="61">
        <v>0</v>
      </c>
      <c r="BL54" s="61">
        <v>0</v>
      </c>
      <c r="BM54" s="61">
        <v>0</v>
      </c>
      <c r="BN54" s="61">
        <v>0</v>
      </c>
      <c r="BO54" s="61">
        <v>0</v>
      </c>
      <c r="BP54" s="61">
        <v>0</v>
      </c>
      <c r="BQ54" s="61">
        <v>1</v>
      </c>
      <c r="BR54" s="12"/>
      <c r="BS54" s="12"/>
    </row>
    <row r="55" spans="1:73" s="13" customFormat="1" ht="14.25" customHeight="1" outlineLevel="1" x14ac:dyDescent="0.2">
      <c r="A55" s="20" t="s">
        <v>101</v>
      </c>
      <c r="B55" s="21" t="s">
        <v>102</v>
      </c>
      <c r="C55" s="62">
        <v>1.0000000000000002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0.20000000000000004</v>
      </c>
      <c r="AC55" s="62">
        <v>0.20000000000000004</v>
      </c>
      <c r="AD55" s="62">
        <v>6.1538461538461549E-2</v>
      </c>
      <c r="AE55" s="62">
        <v>6.1538461538461549E-2</v>
      </c>
      <c r="AF55" s="62">
        <v>6.1538461538461549E-2</v>
      </c>
      <c r="AG55" s="62">
        <v>6.1538461538461549E-2</v>
      </c>
      <c r="AH55" s="62">
        <v>6.1538461538461549E-2</v>
      </c>
      <c r="AI55" s="62">
        <v>6.1538461538461549E-2</v>
      </c>
      <c r="AJ55" s="62">
        <v>6.1538461538461549E-2</v>
      </c>
      <c r="AK55" s="62">
        <v>6.1538461538461549E-2</v>
      </c>
      <c r="AL55" s="62">
        <v>6.1538461538461549E-2</v>
      </c>
      <c r="AM55" s="62">
        <v>6.1538461538461549E-2</v>
      </c>
      <c r="AN55" s="62">
        <v>6.1538461538461549E-2</v>
      </c>
      <c r="AO55" s="62">
        <v>6.1538461538461549E-2</v>
      </c>
      <c r="AP55" s="62">
        <v>0.73846153846153839</v>
      </c>
      <c r="AQ55" s="62">
        <v>6.1538461538461549E-2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6.1538461538461549E-2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1</v>
      </c>
      <c r="BR55" s="12"/>
      <c r="BS55" s="12"/>
    </row>
    <row r="56" spans="1:73" s="13" customFormat="1" ht="14.25" customHeight="1" outlineLevel="1" x14ac:dyDescent="0.2">
      <c r="A56" s="24" t="s">
        <v>103</v>
      </c>
      <c r="B56" s="23" t="s">
        <v>14</v>
      </c>
      <c r="C56" s="65">
        <v>1.0000000000000002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0.20000000000000004</v>
      </c>
      <c r="AC56" s="65">
        <v>0.20000000000000004</v>
      </c>
      <c r="AD56" s="65">
        <v>6.1538461538461549E-2</v>
      </c>
      <c r="AE56" s="65">
        <v>6.1538461538461549E-2</v>
      </c>
      <c r="AF56" s="65">
        <v>6.1538461538461549E-2</v>
      </c>
      <c r="AG56" s="65">
        <v>6.1538461538461549E-2</v>
      </c>
      <c r="AH56" s="65">
        <v>6.1538461538461549E-2</v>
      </c>
      <c r="AI56" s="65">
        <v>6.1538461538461549E-2</v>
      </c>
      <c r="AJ56" s="65">
        <v>6.1538461538461549E-2</v>
      </c>
      <c r="AK56" s="65">
        <v>6.1538461538461549E-2</v>
      </c>
      <c r="AL56" s="65">
        <v>6.1538461538461549E-2</v>
      </c>
      <c r="AM56" s="65">
        <v>6.1538461538461549E-2</v>
      </c>
      <c r="AN56" s="65">
        <v>6.1538461538461549E-2</v>
      </c>
      <c r="AO56" s="65">
        <v>6.1538461538461549E-2</v>
      </c>
      <c r="AP56" s="65">
        <v>0.73846153846153839</v>
      </c>
      <c r="AQ56" s="65">
        <v>6.1538461538461549E-2</v>
      </c>
      <c r="AR56" s="65">
        <v>0</v>
      </c>
      <c r="AS56" s="65">
        <v>0</v>
      </c>
      <c r="AT56" s="65">
        <v>0</v>
      </c>
      <c r="AU56" s="65">
        <v>0</v>
      </c>
      <c r="AV56" s="65">
        <v>0</v>
      </c>
      <c r="AW56" s="65">
        <v>0</v>
      </c>
      <c r="AX56" s="65">
        <v>0</v>
      </c>
      <c r="AY56" s="65">
        <v>0</v>
      </c>
      <c r="AZ56" s="65">
        <v>0</v>
      </c>
      <c r="BA56" s="65">
        <v>0</v>
      </c>
      <c r="BB56" s="65">
        <v>0</v>
      </c>
      <c r="BC56" s="65">
        <v>6.1538461538461549E-2</v>
      </c>
      <c r="BD56" s="65">
        <v>0</v>
      </c>
      <c r="BE56" s="65">
        <v>0</v>
      </c>
      <c r="BF56" s="65">
        <v>0</v>
      </c>
      <c r="BG56" s="65">
        <v>0</v>
      </c>
      <c r="BH56" s="65">
        <v>0</v>
      </c>
      <c r="BI56" s="65">
        <v>0</v>
      </c>
      <c r="BJ56" s="65">
        <v>0</v>
      </c>
      <c r="BK56" s="65">
        <v>0</v>
      </c>
      <c r="BL56" s="65">
        <v>0</v>
      </c>
      <c r="BM56" s="65">
        <v>0</v>
      </c>
      <c r="BN56" s="65">
        <v>0</v>
      </c>
      <c r="BO56" s="65">
        <v>0</v>
      </c>
      <c r="BP56" s="65">
        <v>0</v>
      </c>
      <c r="BQ56" s="65">
        <v>1</v>
      </c>
      <c r="BR56" s="12"/>
      <c r="BS56" s="12"/>
    </row>
    <row r="57" spans="1:73" s="13" customFormat="1" ht="14.25" customHeight="1" outlineLevel="1" x14ac:dyDescent="0.2">
      <c r="A57" s="20" t="s">
        <v>104</v>
      </c>
      <c r="B57" s="21" t="s">
        <v>105</v>
      </c>
      <c r="C57" s="62">
        <v>1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2.7777777777777776E-2</v>
      </c>
      <c r="P57" s="62">
        <v>2.7777777777777776E-2</v>
      </c>
      <c r="Q57" s="62">
        <v>2.7777777777777776E-2</v>
      </c>
      <c r="R57" s="62">
        <v>2.7777777777777776E-2</v>
      </c>
      <c r="S57" s="62">
        <v>2.7777777777777776E-2</v>
      </c>
      <c r="T57" s="62">
        <v>2.7777777777777776E-2</v>
      </c>
      <c r="U57" s="62">
        <v>2.7777777777777776E-2</v>
      </c>
      <c r="V57" s="62">
        <v>2.7777777777777776E-2</v>
      </c>
      <c r="W57" s="62">
        <v>2.7777777777777776E-2</v>
      </c>
      <c r="X57" s="62">
        <v>2.7777777777777776E-2</v>
      </c>
      <c r="Y57" s="62">
        <v>2.7777777777777776E-2</v>
      </c>
      <c r="Z57" s="62">
        <v>2.7777777777777776E-2</v>
      </c>
      <c r="AA57" s="62">
        <v>2.7777777777777776E-2</v>
      </c>
      <c r="AB57" s="62">
        <v>2.7777777777777776E-2</v>
      </c>
      <c r="AC57" s="62">
        <v>0.33333333333333331</v>
      </c>
      <c r="AD57" s="62">
        <v>2.7777777777777776E-2</v>
      </c>
      <c r="AE57" s="62">
        <v>2.7777777777777776E-2</v>
      </c>
      <c r="AF57" s="62">
        <v>2.7777777777777776E-2</v>
      </c>
      <c r="AG57" s="62">
        <v>2.7777777777777776E-2</v>
      </c>
      <c r="AH57" s="62">
        <v>2.7777777777777776E-2</v>
      </c>
      <c r="AI57" s="62">
        <v>2.7777777777777776E-2</v>
      </c>
      <c r="AJ57" s="62">
        <v>2.7777777777777776E-2</v>
      </c>
      <c r="AK57" s="62">
        <v>2.7777777777777776E-2</v>
      </c>
      <c r="AL57" s="62">
        <v>2.7777777777777776E-2</v>
      </c>
      <c r="AM57" s="62">
        <v>2.7777777777777776E-2</v>
      </c>
      <c r="AN57" s="62">
        <v>2.7777777777777776E-2</v>
      </c>
      <c r="AO57" s="62">
        <v>2.7777777777777776E-2</v>
      </c>
      <c r="AP57" s="62">
        <v>0.33333333333333331</v>
      </c>
      <c r="AQ57" s="62">
        <v>2.7777777777777776E-2</v>
      </c>
      <c r="AR57" s="62">
        <v>2.7777777777777776E-2</v>
      </c>
      <c r="AS57" s="62">
        <v>2.7777777777777776E-2</v>
      </c>
      <c r="AT57" s="62">
        <v>2.7777777777777776E-2</v>
      </c>
      <c r="AU57" s="62">
        <v>2.7777777777777776E-2</v>
      </c>
      <c r="AV57" s="62">
        <v>2.7777777777777776E-2</v>
      </c>
      <c r="AW57" s="62">
        <v>2.7777777777777776E-2</v>
      </c>
      <c r="AX57" s="62">
        <v>2.7777777777777776E-2</v>
      </c>
      <c r="AY57" s="62">
        <v>2.7777777777777776E-2</v>
      </c>
      <c r="AZ57" s="62">
        <v>2.7777777777777776E-2</v>
      </c>
      <c r="BA57" s="62">
        <v>2.7777777777777776E-2</v>
      </c>
      <c r="BB57" s="62">
        <v>0</v>
      </c>
      <c r="BC57" s="62">
        <v>0.30555555555555558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1</v>
      </c>
      <c r="BR57" s="12"/>
      <c r="BS57" s="12"/>
    </row>
    <row r="58" spans="1:73" s="13" customFormat="1" ht="14.25" customHeight="1" outlineLevel="1" x14ac:dyDescent="0.2">
      <c r="A58" s="24" t="s">
        <v>106</v>
      </c>
      <c r="B58" s="23" t="s">
        <v>107</v>
      </c>
      <c r="C58" s="65">
        <v>1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2.7777777777777776E-2</v>
      </c>
      <c r="P58" s="65">
        <v>2.7777777777777776E-2</v>
      </c>
      <c r="Q58" s="65">
        <v>2.7777777777777776E-2</v>
      </c>
      <c r="R58" s="65">
        <v>2.7777777777777776E-2</v>
      </c>
      <c r="S58" s="65">
        <v>2.7777777777777776E-2</v>
      </c>
      <c r="T58" s="65">
        <v>2.7777777777777776E-2</v>
      </c>
      <c r="U58" s="65">
        <v>2.7777777777777776E-2</v>
      </c>
      <c r="V58" s="65">
        <v>2.7777777777777776E-2</v>
      </c>
      <c r="W58" s="65">
        <v>2.7777777777777776E-2</v>
      </c>
      <c r="X58" s="65">
        <v>2.7777777777777776E-2</v>
      </c>
      <c r="Y58" s="65">
        <v>2.7777777777777776E-2</v>
      </c>
      <c r="Z58" s="65">
        <v>2.7777777777777776E-2</v>
      </c>
      <c r="AA58" s="65">
        <v>2.7777777777777776E-2</v>
      </c>
      <c r="AB58" s="65">
        <v>2.7777777777777776E-2</v>
      </c>
      <c r="AC58" s="65">
        <v>0.33333333333333331</v>
      </c>
      <c r="AD58" s="65">
        <v>2.7777777777777776E-2</v>
      </c>
      <c r="AE58" s="65">
        <v>2.7777777777777776E-2</v>
      </c>
      <c r="AF58" s="65">
        <v>2.7777777777777776E-2</v>
      </c>
      <c r="AG58" s="65">
        <v>2.7777777777777776E-2</v>
      </c>
      <c r="AH58" s="65">
        <v>2.7777777777777776E-2</v>
      </c>
      <c r="AI58" s="65">
        <v>2.7777777777777776E-2</v>
      </c>
      <c r="AJ58" s="65">
        <v>2.7777777777777776E-2</v>
      </c>
      <c r="AK58" s="65">
        <v>2.7777777777777776E-2</v>
      </c>
      <c r="AL58" s="65">
        <v>2.7777777777777776E-2</v>
      </c>
      <c r="AM58" s="65">
        <v>2.7777777777777776E-2</v>
      </c>
      <c r="AN58" s="65">
        <v>2.7777777777777776E-2</v>
      </c>
      <c r="AO58" s="65">
        <v>2.7777777777777776E-2</v>
      </c>
      <c r="AP58" s="65">
        <v>0.33333333333333331</v>
      </c>
      <c r="AQ58" s="65">
        <v>2.7777777777777776E-2</v>
      </c>
      <c r="AR58" s="65">
        <v>2.7777777777777776E-2</v>
      </c>
      <c r="AS58" s="65">
        <v>2.7777777777777776E-2</v>
      </c>
      <c r="AT58" s="65">
        <v>2.7777777777777776E-2</v>
      </c>
      <c r="AU58" s="65">
        <v>2.7777777777777776E-2</v>
      </c>
      <c r="AV58" s="65">
        <v>2.7777777777777776E-2</v>
      </c>
      <c r="AW58" s="65">
        <v>2.7777777777777776E-2</v>
      </c>
      <c r="AX58" s="65">
        <v>2.7777777777777776E-2</v>
      </c>
      <c r="AY58" s="65">
        <v>2.7777777777777776E-2</v>
      </c>
      <c r="AZ58" s="65">
        <v>2.7777777777777776E-2</v>
      </c>
      <c r="BA58" s="65">
        <v>2.7777777777777776E-2</v>
      </c>
      <c r="BB58" s="65">
        <v>0</v>
      </c>
      <c r="BC58" s="65">
        <v>0.30555555555555558</v>
      </c>
      <c r="BD58" s="65">
        <v>0</v>
      </c>
      <c r="BE58" s="65">
        <v>0</v>
      </c>
      <c r="BF58" s="65">
        <v>0</v>
      </c>
      <c r="BG58" s="65">
        <v>0</v>
      </c>
      <c r="BH58" s="65">
        <v>0</v>
      </c>
      <c r="BI58" s="65">
        <v>0</v>
      </c>
      <c r="BJ58" s="65">
        <v>0</v>
      </c>
      <c r="BK58" s="65">
        <v>0</v>
      </c>
      <c r="BL58" s="65">
        <v>0</v>
      </c>
      <c r="BM58" s="65">
        <v>0</v>
      </c>
      <c r="BN58" s="65">
        <v>0</v>
      </c>
      <c r="BO58" s="65">
        <v>0</v>
      </c>
      <c r="BP58" s="65">
        <v>0</v>
      </c>
      <c r="BQ58" s="65">
        <v>1</v>
      </c>
      <c r="BR58" s="12"/>
      <c r="BS58" s="12"/>
    </row>
    <row r="59" spans="1:73" s="13" customFormat="1" ht="14.25" customHeight="1" outlineLevel="1" x14ac:dyDescent="0.2">
      <c r="A59" s="30"/>
      <c r="B59" s="31" t="s">
        <v>108</v>
      </c>
      <c r="C59" s="66">
        <v>1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0.15555555555555556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0.84444444444444444</v>
      </c>
      <c r="AC59" s="66">
        <v>1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  <c r="AS59" s="66">
        <v>0</v>
      </c>
      <c r="AT59" s="66">
        <v>0</v>
      </c>
      <c r="AU59" s="66">
        <v>0</v>
      </c>
      <c r="AV59" s="66">
        <v>0</v>
      </c>
      <c r="AW59" s="66">
        <v>0</v>
      </c>
      <c r="AX59" s="66">
        <v>0</v>
      </c>
      <c r="AY59" s="66">
        <v>0</v>
      </c>
      <c r="AZ59" s="66">
        <v>0</v>
      </c>
      <c r="BA59" s="66">
        <v>0</v>
      </c>
      <c r="BB59" s="66">
        <v>0</v>
      </c>
      <c r="BC59" s="66">
        <v>0</v>
      </c>
      <c r="BD59" s="66">
        <v>0</v>
      </c>
      <c r="BE59" s="66">
        <v>0</v>
      </c>
      <c r="BF59" s="66">
        <v>0</v>
      </c>
      <c r="BG59" s="66">
        <v>0</v>
      </c>
      <c r="BH59" s="66">
        <v>0</v>
      </c>
      <c r="BI59" s="66">
        <v>0</v>
      </c>
      <c r="BJ59" s="66">
        <v>0</v>
      </c>
      <c r="BK59" s="66">
        <v>0</v>
      </c>
      <c r="BL59" s="66">
        <v>0</v>
      </c>
      <c r="BM59" s="66">
        <v>0</v>
      </c>
      <c r="BN59" s="66">
        <v>0</v>
      </c>
      <c r="BO59" s="66">
        <v>0</v>
      </c>
      <c r="BP59" s="66">
        <v>0</v>
      </c>
      <c r="BQ59" s="66">
        <v>1</v>
      </c>
      <c r="BR59" s="12"/>
      <c r="BS59" s="12"/>
    </row>
    <row r="60" spans="1:73" s="13" customFormat="1" ht="14.25" customHeight="1" x14ac:dyDescent="0.2">
      <c r="A60" s="14" t="s">
        <v>109</v>
      </c>
      <c r="B60" s="15" t="s">
        <v>110</v>
      </c>
      <c r="C60" s="52">
        <v>1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7.7777797027845643E-3</v>
      </c>
      <c r="AC60" s="52">
        <v>7.7777797027845643E-3</v>
      </c>
      <c r="AD60" s="52">
        <v>0</v>
      </c>
      <c r="AE60" s="52">
        <v>0</v>
      </c>
      <c r="AF60" s="52">
        <v>0</v>
      </c>
      <c r="AG60" s="52">
        <v>0</v>
      </c>
      <c r="AH60" s="52">
        <v>0.19222222029721542</v>
      </c>
      <c r="AI60" s="52">
        <v>0</v>
      </c>
      <c r="AJ60" s="52">
        <v>0</v>
      </c>
      <c r="AK60" s="52">
        <v>0</v>
      </c>
      <c r="AL60" s="52">
        <v>0.19844444405944306</v>
      </c>
      <c r="AM60" s="52">
        <v>0.19844444405944306</v>
      </c>
      <c r="AN60" s="52">
        <v>0.19844444405944306</v>
      </c>
      <c r="AO60" s="52">
        <v>0.19844444405944306</v>
      </c>
      <c r="AP60" s="52">
        <v>0.98599999653498782</v>
      </c>
      <c r="AQ60" s="52">
        <v>6.2222237622276515E-3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2">
        <v>0</v>
      </c>
      <c r="AY60" s="52">
        <v>0</v>
      </c>
      <c r="AZ60" s="52">
        <v>0</v>
      </c>
      <c r="BA60" s="52">
        <v>0</v>
      </c>
      <c r="BB60" s="52">
        <v>0</v>
      </c>
      <c r="BC60" s="52">
        <v>6.2222237622276515E-3</v>
      </c>
      <c r="BD60" s="52">
        <v>0</v>
      </c>
      <c r="BE60" s="52">
        <v>0</v>
      </c>
      <c r="BF60" s="52">
        <v>0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  <c r="BO60" s="52">
        <v>0</v>
      </c>
      <c r="BP60" s="52">
        <v>0</v>
      </c>
      <c r="BQ60" s="52">
        <v>1</v>
      </c>
      <c r="BR60" s="12"/>
      <c r="BS60" s="12"/>
      <c r="BU60" s="32"/>
    </row>
    <row r="61" spans="1:73" s="13" customFormat="1" ht="14.25" customHeight="1" outlineLevel="1" x14ac:dyDescent="0.2">
      <c r="A61" s="18" t="s">
        <v>111</v>
      </c>
      <c r="B61" s="19" t="s">
        <v>112</v>
      </c>
      <c r="C61" s="61">
        <v>1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7.7777797027845643E-3</v>
      </c>
      <c r="AC61" s="61">
        <v>7.7777797027845643E-3</v>
      </c>
      <c r="AD61" s="61">
        <v>0</v>
      </c>
      <c r="AE61" s="61">
        <v>0</v>
      </c>
      <c r="AF61" s="61">
        <v>0</v>
      </c>
      <c r="AG61" s="61">
        <v>0</v>
      </c>
      <c r="AH61" s="61">
        <v>0.19222222029721542</v>
      </c>
      <c r="AI61" s="61">
        <v>0</v>
      </c>
      <c r="AJ61" s="61">
        <v>0</v>
      </c>
      <c r="AK61" s="61">
        <v>0</v>
      </c>
      <c r="AL61" s="61">
        <v>0.19844444405944306</v>
      </c>
      <c r="AM61" s="61">
        <v>0.19844444405944306</v>
      </c>
      <c r="AN61" s="61">
        <v>0.19844444405944306</v>
      </c>
      <c r="AO61" s="61">
        <v>0.19844444405944306</v>
      </c>
      <c r="AP61" s="61">
        <v>0.98599999653498782</v>
      </c>
      <c r="AQ61" s="61">
        <v>6.2222237622276515E-3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61">
        <v>0</v>
      </c>
      <c r="BA61" s="61">
        <v>0</v>
      </c>
      <c r="BB61" s="61">
        <v>0</v>
      </c>
      <c r="BC61" s="61">
        <v>6.2222237622276515E-3</v>
      </c>
      <c r="BD61" s="61">
        <v>0</v>
      </c>
      <c r="BE61" s="61">
        <v>0</v>
      </c>
      <c r="BF61" s="61">
        <v>0</v>
      </c>
      <c r="BG61" s="61">
        <v>0</v>
      </c>
      <c r="BH61" s="61">
        <v>0</v>
      </c>
      <c r="BI61" s="61">
        <v>0</v>
      </c>
      <c r="BJ61" s="61">
        <v>0</v>
      </c>
      <c r="BK61" s="61">
        <v>0</v>
      </c>
      <c r="BL61" s="61">
        <v>0</v>
      </c>
      <c r="BM61" s="61">
        <v>0</v>
      </c>
      <c r="BN61" s="61">
        <v>0</v>
      </c>
      <c r="BO61" s="61">
        <v>0</v>
      </c>
      <c r="BP61" s="61">
        <v>0</v>
      </c>
      <c r="BQ61" s="61">
        <v>1</v>
      </c>
      <c r="BR61" s="12"/>
      <c r="BS61" s="12"/>
    </row>
    <row r="62" spans="1:73" s="13" customFormat="1" ht="14.25" customHeight="1" outlineLevel="1" x14ac:dyDescent="0.2">
      <c r="A62" s="20" t="s">
        <v>113</v>
      </c>
      <c r="B62" s="21" t="s">
        <v>114</v>
      </c>
      <c r="C62" s="62">
        <v>1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0.2</v>
      </c>
      <c r="AI62" s="62">
        <v>0</v>
      </c>
      <c r="AJ62" s="62">
        <v>0</v>
      </c>
      <c r="AK62" s="62">
        <v>0</v>
      </c>
      <c r="AL62" s="62">
        <v>0.2</v>
      </c>
      <c r="AM62" s="62">
        <v>0.2</v>
      </c>
      <c r="AN62" s="62">
        <v>0.2</v>
      </c>
      <c r="AO62" s="62">
        <v>0.2</v>
      </c>
      <c r="AP62" s="62">
        <v>1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1</v>
      </c>
      <c r="BR62" s="12"/>
      <c r="BS62" s="12"/>
    </row>
    <row r="63" spans="1:73" s="13" customFormat="1" ht="13.5" customHeight="1" outlineLevel="1" x14ac:dyDescent="0.2">
      <c r="A63" s="22" t="s">
        <v>115</v>
      </c>
      <c r="B63" s="23" t="s">
        <v>116</v>
      </c>
      <c r="C63" s="63">
        <v>1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0.2</v>
      </c>
      <c r="AI63" s="63">
        <v>0</v>
      </c>
      <c r="AJ63" s="63">
        <v>0</v>
      </c>
      <c r="AK63" s="63">
        <v>0</v>
      </c>
      <c r="AL63" s="63">
        <v>0.2</v>
      </c>
      <c r="AM63" s="63">
        <v>0.2</v>
      </c>
      <c r="AN63" s="63">
        <v>0.2</v>
      </c>
      <c r="AO63" s="63">
        <v>0.2</v>
      </c>
      <c r="AP63" s="63">
        <v>1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3">
        <v>0</v>
      </c>
      <c r="BH63" s="63">
        <v>0</v>
      </c>
      <c r="BI63" s="63">
        <v>0</v>
      </c>
      <c r="BJ63" s="63">
        <v>0</v>
      </c>
      <c r="BK63" s="63">
        <v>0</v>
      </c>
      <c r="BL63" s="63">
        <v>0</v>
      </c>
      <c r="BM63" s="63">
        <v>0</v>
      </c>
      <c r="BN63" s="63">
        <v>0</v>
      </c>
      <c r="BO63" s="63">
        <v>0</v>
      </c>
      <c r="BP63" s="63">
        <v>0</v>
      </c>
      <c r="BQ63" s="63">
        <v>1</v>
      </c>
      <c r="BR63" s="12"/>
      <c r="BS63" s="12"/>
    </row>
    <row r="64" spans="1:73" s="13" customFormat="1" ht="13.5" customHeight="1" outlineLevel="1" x14ac:dyDescent="0.2">
      <c r="A64" s="22" t="s">
        <v>117</v>
      </c>
      <c r="B64" s="23" t="s">
        <v>118</v>
      </c>
      <c r="C64" s="63">
        <v>1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0.2</v>
      </c>
      <c r="AI64" s="63">
        <v>0</v>
      </c>
      <c r="AJ64" s="63">
        <v>0</v>
      </c>
      <c r="AK64" s="63">
        <v>0</v>
      </c>
      <c r="AL64" s="63">
        <v>0.2</v>
      </c>
      <c r="AM64" s="63">
        <v>0.2</v>
      </c>
      <c r="AN64" s="63">
        <v>0.2</v>
      </c>
      <c r="AO64" s="63">
        <v>0.2</v>
      </c>
      <c r="AP64" s="63">
        <v>1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3">
        <v>0</v>
      </c>
      <c r="BH64" s="63">
        <v>0</v>
      </c>
      <c r="BI64" s="63">
        <v>0</v>
      </c>
      <c r="BJ64" s="63">
        <v>0</v>
      </c>
      <c r="BK64" s="63">
        <v>0</v>
      </c>
      <c r="BL64" s="63">
        <v>0</v>
      </c>
      <c r="BM64" s="63">
        <v>0</v>
      </c>
      <c r="BN64" s="63">
        <v>0</v>
      </c>
      <c r="BO64" s="63">
        <v>0</v>
      </c>
      <c r="BP64" s="63">
        <v>0</v>
      </c>
      <c r="BQ64" s="63">
        <v>1</v>
      </c>
      <c r="BR64" s="12"/>
      <c r="BS64" s="12"/>
    </row>
    <row r="65" spans="1:140" s="13" customFormat="1" ht="13.5" customHeight="1" outlineLevel="1" x14ac:dyDescent="0.2">
      <c r="A65" s="22" t="s">
        <v>119</v>
      </c>
      <c r="B65" s="23" t="s">
        <v>120</v>
      </c>
      <c r="C65" s="63">
        <v>1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0.2</v>
      </c>
      <c r="AI65" s="63">
        <v>0</v>
      </c>
      <c r="AJ65" s="63">
        <v>0</v>
      </c>
      <c r="AK65" s="63">
        <v>0</v>
      </c>
      <c r="AL65" s="63">
        <v>0.2</v>
      </c>
      <c r="AM65" s="63">
        <v>0.2</v>
      </c>
      <c r="AN65" s="63">
        <v>0.2</v>
      </c>
      <c r="AO65" s="63">
        <v>0.2</v>
      </c>
      <c r="AP65" s="63">
        <v>1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3">
        <v>0</v>
      </c>
      <c r="BH65" s="63">
        <v>0</v>
      </c>
      <c r="BI65" s="63">
        <v>0</v>
      </c>
      <c r="BJ65" s="63">
        <v>0</v>
      </c>
      <c r="BK65" s="63">
        <v>0</v>
      </c>
      <c r="BL65" s="63">
        <v>0</v>
      </c>
      <c r="BM65" s="63">
        <v>0</v>
      </c>
      <c r="BN65" s="63">
        <v>0</v>
      </c>
      <c r="BO65" s="63">
        <v>0</v>
      </c>
      <c r="BP65" s="63">
        <v>0</v>
      </c>
      <c r="BQ65" s="63">
        <v>1</v>
      </c>
      <c r="BR65" s="12"/>
      <c r="BS65" s="12"/>
    </row>
    <row r="66" spans="1:140" s="13" customFormat="1" ht="14.25" customHeight="1" outlineLevel="1" x14ac:dyDescent="0.2">
      <c r="A66" s="26" t="s">
        <v>121</v>
      </c>
      <c r="B66" s="27" t="s">
        <v>95</v>
      </c>
      <c r="C66" s="64">
        <v>1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0.2</v>
      </c>
      <c r="AI66" s="64">
        <v>0</v>
      </c>
      <c r="AJ66" s="64">
        <v>0</v>
      </c>
      <c r="AK66" s="64">
        <v>0</v>
      </c>
      <c r="AL66" s="64">
        <v>0.2</v>
      </c>
      <c r="AM66" s="64">
        <v>0.2</v>
      </c>
      <c r="AN66" s="64">
        <v>0.2</v>
      </c>
      <c r="AO66" s="64">
        <v>0.2</v>
      </c>
      <c r="AP66" s="64">
        <v>1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64">
        <v>0</v>
      </c>
      <c r="BC66" s="64">
        <v>0</v>
      </c>
      <c r="BD66" s="64">
        <v>0</v>
      </c>
      <c r="BE66" s="64">
        <v>0</v>
      </c>
      <c r="BF66" s="64">
        <v>0</v>
      </c>
      <c r="BG66" s="64">
        <v>0</v>
      </c>
      <c r="BH66" s="64">
        <v>0</v>
      </c>
      <c r="BI66" s="64">
        <v>0</v>
      </c>
      <c r="BJ66" s="64">
        <v>0</v>
      </c>
      <c r="BK66" s="64">
        <v>0</v>
      </c>
      <c r="BL66" s="64">
        <v>0</v>
      </c>
      <c r="BM66" s="64">
        <v>0</v>
      </c>
      <c r="BN66" s="64">
        <v>0</v>
      </c>
      <c r="BO66" s="64">
        <v>0</v>
      </c>
      <c r="BP66" s="64">
        <v>0</v>
      </c>
      <c r="BQ66" s="64">
        <v>1</v>
      </c>
      <c r="BR66" s="12"/>
      <c r="BS66" s="12"/>
    </row>
    <row r="67" spans="1:140" s="13" customFormat="1" ht="13.5" customHeight="1" outlineLevel="1" x14ac:dyDescent="0.2">
      <c r="A67" s="22" t="s">
        <v>122</v>
      </c>
      <c r="B67" s="23" t="s">
        <v>14</v>
      </c>
      <c r="C67" s="63">
        <v>1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0.2</v>
      </c>
      <c r="AI67" s="63">
        <v>0</v>
      </c>
      <c r="AJ67" s="63">
        <v>0</v>
      </c>
      <c r="AK67" s="63">
        <v>0</v>
      </c>
      <c r="AL67" s="63">
        <v>0.2</v>
      </c>
      <c r="AM67" s="63">
        <v>0.2</v>
      </c>
      <c r="AN67" s="63">
        <v>0.2</v>
      </c>
      <c r="AO67" s="63">
        <v>0.2</v>
      </c>
      <c r="AP67" s="63">
        <v>1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3">
        <v>0</v>
      </c>
      <c r="BH67" s="63">
        <v>0</v>
      </c>
      <c r="BI67" s="63">
        <v>0</v>
      </c>
      <c r="BJ67" s="63">
        <v>0</v>
      </c>
      <c r="BK67" s="63">
        <v>0</v>
      </c>
      <c r="BL67" s="63">
        <v>0</v>
      </c>
      <c r="BM67" s="63">
        <v>0</v>
      </c>
      <c r="BN67" s="63">
        <v>0</v>
      </c>
      <c r="BO67" s="63">
        <v>0</v>
      </c>
      <c r="BP67" s="63">
        <v>0</v>
      </c>
      <c r="BQ67" s="63">
        <v>1</v>
      </c>
      <c r="BR67" s="12"/>
      <c r="BS67" s="12"/>
    </row>
    <row r="68" spans="1:140" s="13" customFormat="1" ht="14.25" customHeight="1" outlineLevel="1" x14ac:dyDescent="0.2">
      <c r="A68" s="20" t="s">
        <v>123</v>
      </c>
      <c r="B68" s="21" t="s">
        <v>124</v>
      </c>
      <c r="C68" s="62">
        <v>1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0.2</v>
      </c>
      <c r="AC68" s="62">
        <v>0.2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0.16</v>
      </c>
      <c r="AM68" s="62">
        <v>0.16</v>
      </c>
      <c r="AN68" s="62">
        <v>0.16</v>
      </c>
      <c r="AO68" s="62">
        <v>0.16</v>
      </c>
      <c r="AP68" s="62">
        <v>0.64</v>
      </c>
      <c r="AQ68" s="62">
        <v>0.16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0.16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1</v>
      </c>
      <c r="BR68" s="12"/>
      <c r="BS68" s="12"/>
    </row>
    <row r="69" spans="1:140" s="13" customFormat="1" ht="14.25" customHeight="1" outlineLevel="1" x14ac:dyDescent="0.2">
      <c r="A69" s="24" t="s">
        <v>125</v>
      </c>
      <c r="B69" s="23" t="s">
        <v>14</v>
      </c>
      <c r="C69" s="65">
        <v>1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0.2</v>
      </c>
      <c r="AC69" s="65">
        <v>0.2</v>
      </c>
      <c r="AD69" s="65">
        <v>0</v>
      </c>
      <c r="AE69" s="65">
        <v>0</v>
      </c>
      <c r="AF69" s="65">
        <v>0</v>
      </c>
      <c r="AG69" s="65">
        <v>0</v>
      </c>
      <c r="AH69" s="65">
        <v>0</v>
      </c>
      <c r="AI69" s="65">
        <v>0</v>
      </c>
      <c r="AJ69" s="65">
        <v>0</v>
      </c>
      <c r="AK69" s="65">
        <v>0</v>
      </c>
      <c r="AL69" s="65">
        <v>0.16</v>
      </c>
      <c r="AM69" s="65">
        <v>0.16</v>
      </c>
      <c r="AN69" s="65">
        <v>0.16</v>
      </c>
      <c r="AO69" s="65">
        <v>0.16</v>
      </c>
      <c r="AP69" s="65">
        <v>0.64</v>
      </c>
      <c r="AQ69" s="65">
        <v>0.16</v>
      </c>
      <c r="AR69" s="65">
        <v>0</v>
      </c>
      <c r="AS69" s="65">
        <v>0</v>
      </c>
      <c r="AT69" s="65">
        <v>0</v>
      </c>
      <c r="AU69" s="65">
        <v>0</v>
      </c>
      <c r="AV69" s="65">
        <v>0</v>
      </c>
      <c r="AW69" s="65">
        <v>0</v>
      </c>
      <c r="AX69" s="65">
        <v>0</v>
      </c>
      <c r="AY69" s="65">
        <v>0</v>
      </c>
      <c r="AZ69" s="65">
        <v>0</v>
      </c>
      <c r="BA69" s="65">
        <v>0</v>
      </c>
      <c r="BB69" s="65">
        <v>0</v>
      </c>
      <c r="BC69" s="65">
        <v>0.16</v>
      </c>
      <c r="BD69" s="65">
        <v>0</v>
      </c>
      <c r="BE69" s="65">
        <v>0</v>
      </c>
      <c r="BF69" s="65">
        <v>0</v>
      </c>
      <c r="BG69" s="65">
        <v>0</v>
      </c>
      <c r="BH69" s="65">
        <v>0</v>
      </c>
      <c r="BI69" s="65">
        <v>0</v>
      </c>
      <c r="BJ69" s="65">
        <v>0</v>
      </c>
      <c r="BK69" s="65">
        <v>0</v>
      </c>
      <c r="BL69" s="65">
        <v>0</v>
      </c>
      <c r="BM69" s="65">
        <v>0</v>
      </c>
      <c r="BN69" s="65">
        <v>0</v>
      </c>
      <c r="BO69" s="65">
        <v>0</v>
      </c>
      <c r="BP69" s="65">
        <v>0</v>
      </c>
      <c r="BQ69" s="65">
        <v>1</v>
      </c>
      <c r="BR69" s="12"/>
      <c r="BS69" s="12"/>
      <c r="BW69" s="4">
        <v>42370</v>
      </c>
      <c r="BX69" s="4">
        <v>42401</v>
      </c>
      <c r="BY69" s="4">
        <v>42430</v>
      </c>
      <c r="BZ69" s="4">
        <v>42461</v>
      </c>
      <c r="CA69" s="4">
        <v>42491</v>
      </c>
      <c r="CB69" s="4">
        <v>42522</v>
      </c>
      <c r="CC69" s="4">
        <v>42552</v>
      </c>
      <c r="CD69" s="4">
        <v>42583</v>
      </c>
      <c r="CE69" s="4">
        <v>42614</v>
      </c>
      <c r="CF69" s="4">
        <v>42644</v>
      </c>
      <c r="CG69" s="4">
        <v>42675</v>
      </c>
      <c r="CH69" s="4">
        <v>42705</v>
      </c>
      <c r="CI69" s="1">
        <v>2016</v>
      </c>
      <c r="CJ69" s="4">
        <v>42736</v>
      </c>
      <c r="CK69" s="4">
        <v>42767</v>
      </c>
      <c r="CL69" s="4">
        <v>42795</v>
      </c>
      <c r="CM69" s="4">
        <v>42826</v>
      </c>
      <c r="CN69" s="4">
        <v>42856</v>
      </c>
      <c r="CO69" s="4">
        <v>42887</v>
      </c>
      <c r="CP69" s="4">
        <v>42917</v>
      </c>
      <c r="CQ69" s="4">
        <v>42948</v>
      </c>
      <c r="CR69" s="4">
        <v>42979</v>
      </c>
      <c r="CS69" s="4">
        <v>43009</v>
      </c>
      <c r="CT69" s="4">
        <v>43040</v>
      </c>
      <c r="CU69" s="4">
        <v>43070</v>
      </c>
      <c r="CV69" s="1">
        <v>2017</v>
      </c>
      <c r="CW69" s="4">
        <v>43101</v>
      </c>
      <c r="CX69" s="4">
        <v>43132</v>
      </c>
      <c r="CY69" s="4">
        <v>43160</v>
      </c>
      <c r="CZ69" s="4">
        <v>43191</v>
      </c>
      <c r="DA69" s="4">
        <v>43221</v>
      </c>
      <c r="DB69" s="4">
        <v>43252</v>
      </c>
      <c r="DC69" s="4">
        <v>43282</v>
      </c>
      <c r="DD69" s="4">
        <v>43313</v>
      </c>
      <c r="DE69" s="4">
        <v>43344</v>
      </c>
      <c r="DF69" s="4">
        <v>43374</v>
      </c>
      <c r="DG69" s="4">
        <v>43405</v>
      </c>
      <c r="DH69" s="4">
        <v>43435</v>
      </c>
      <c r="DI69" s="1">
        <v>2018</v>
      </c>
      <c r="DJ69" s="4">
        <v>43466</v>
      </c>
      <c r="DK69" s="4">
        <v>43497</v>
      </c>
      <c r="DL69" s="4">
        <v>43525</v>
      </c>
      <c r="DM69" s="4">
        <v>43556</v>
      </c>
      <c r="DN69" s="4">
        <v>43586</v>
      </c>
      <c r="DO69" s="4">
        <v>43617</v>
      </c>
      <c r="DP69" s="4">
        <v>43647</v>
      </c>
      <c r="DQ69" s="4">
        <v>43678</v>
      </c>
      <c r="DR69" s="4">
        <v>43709</v>
      </c>
      <c r="DS69" s="4">
        <v>43739</v>
      </c>
      <c r="DT69" s="4">
        <v>43770</v>
      </c>
      <c r="DU69" s="4">
        <v>43800</v>
      </c>
      <c r="DV69" s="1">
        <v>2019</v>
      </c>
      <c r="DW69" s="4">
        <v>43831</v>
      </c>
      <c r="DX69" s="4">
        <v>43862</v>
      </c>
      <c r="DY69" s="4">
        <v>43891</v>
      </c>
      <c r="DZ69" s="4">
        <v>43922</v>
      </c>
      <c r="EA69" s="4">
        <v>43952</v>
      </c>
      <c r="EB69" s="4">
        <v>43983</v>
      </c>
      <c r="EC69" s="4">
        <v>44013</v>
      </c>
      <c r="ED69" s="4">
        <v>44044</v>
      </c>
      <c r="EE69" s="4">
        <v>44075</v>
      </c>
      <c r="EF69" s="4">
        <v>44105</v>
      </c>
      <c r="EG69" s="4">
        <v>44136</v>
      </c>
      <c r="EH69" s="4">
        <v>44166</v>
      </c>
      <c r="EI69" s="1">
        <v>2020</v>
      </c>
      <c r="EJ69" s="4" t="s">
        <v>2</v>
      </c>
    </row>
    <row r="70" spans="1:140" s="13" customFormat="1" ht="14.25" customHeight="1" x14ac:dyDescent="0.2">
      <c r="A70" s="14" t="s">
        <v>126</v>
      </c>
      <c r="B70" s="15" t="s">
        <v>127</v>
      </c>
      <c r="C70" s="52">
        <v>1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0.02</v>
      </c>
      <c r="P70" s="52">
        <v>0.02</v>
      </c>
      <c r="Q70" s="52">
        <v>0</v>
      </c>
      <c r="R70" s="52">
        <v>3.0000000000000002E-2</v>
      </c>
      <c r="S70" s="52">
        <v>0</v>
      </c>
      <c r="T70" s="52">
        <v>0.05</v>
      </c>
      <c r="U70" s="52">
        <v>0</v>
      </c>
      <c r="V70" s="52">
        <v>7.0000000000000007E-2</v>
      </c>
      <c r="W70" s="52">
        <v>0</v>
      </c>
      <c r="X70" s="52">
        <v>0</v>
      </c>
      <c r="Y70" s="52">
        <v>7.0000000000000007E-2</v>
      </c>
      <c r="Z70" s="52">
        <v>0</v>
      </c>
      <c r="AA70" s="52">
        <v>6.0000000000000005E-2</v>
      </c>
      <c r="AB70" s="52">
        <v>0</v>
      </c>
      <c r="AC70" s="52">
        <v>0.28000000000000003</v>
      </c>
      <c r="AD70" s="52">
        <v>0.02</v>
      </c>
      <c r="AE70" s="52">
        <v>0</v>
      </c>
      <c r="AF70" s="52">
        <v>3.0000000000000002E-2</v>
      </c>
      <c r="AG70" s="52">
        <v>0</v>
      </c>
      <c r="AH70" s="52">
        <v>0</v>
      </c>
      <c r="AI70" s="52">
        <v>3.0000000000000002E-2</v>
      </c>
      <c r="AJ70" s="52">
        <v>0</v>
      </c>
      <c r="AK70" s="52">
        <v>0</v>
      </c>
      <c r="AL70" s="52">
        <v>0.05</v>
      </c>
      <c r="AM70" s="52">
        <v>0</v>
      </c>
      <c r="AN70" s="52">
        <v>0</v>
      </c>
      <c r="AO70" s="52">
        <v>6.0000000000000005E-2</v>
      </c>
      <c r="AP70" s="52">
        <v>0.19000000000000003</v>
      </c>
      <c r="AQ70" s="52">
        <v>0</v>
      </c>
      <c r="AR70" s="52">
        <v>0</v>
      </c>
      <c r="AS70" s="52">
        <v>7.0000000000000007E-2</v>
      </c>
      <c r="AT70" s="52">
        <v>0</v>
      </c>
      <c r="AU70" s="52">
        <v>0</v>
      </c>
      <c r="AV70" s="52">
        <v>7.0000000000000007E-2</v>
      </c>
      <c r="AW70" s="52">
        <v>0</v>
      </c>
      <c r="AX70" s="52">
        <v>0</v>
      </c>
      <c r="AY70" s="52">
        <v>7.0000000000000007E-2</v>
      </c>
      <c r="AZ70" s="52">
        <v>0</v>
      </c>
      <c r="BA70" s="52">
        <v>0</v>
      </c>
      <c r="BB70" s="52">
        <v>7.0000000000000007E-2</v>
      </c>
      <c r="BC70" s="52">
        <v>0.28000000000000003</v>
      </c>
      <c r="BD70" s="52">
        <v>0</v>
      </c>
      <c r="BE70" s="52">
        <v>0</v>
      </c>
      <c r="BF70" s="52">
        <v>7.0000000000000007E-2</v>
      </c>
      <c r="BG70" s="52">
        <v>0</v>
      </c>
      <c r="BH70" s="52">
        <v>0</v>
      </c>
      <c r="BI70" s="52">
        <v>6.0000000000000005E-2</v>
      </c>
      <c r="BJ70" s="52">
        <v>0</v>
      </c>
      <c r="BK70" s="52">
        <v>0</v>
      </c>
      <c r="BL70" s="52">
        <v>0.05</v>
      </c>
      <c r="BM70" s="52">
        <v>0</v>
      </c>
      <c r="BN70" s="52">
        <v>0</v>
      </c>
      <c r="BO70" s="52">
        <v>0.05</v>
      </c>
      <c r="BP70" s="52">
        <v>0.23000000000000004</v>
      </c>
      <c r="BQ70" s="52">
        <v>1</v>
      </c>
      <c r="BR70" s="12"/>
      <c r="BS70" s="12"/>
      <c r="BT70" s="32"/>
      <c r="BU70" s="32"/>
      <c r="BV70" s="51">
        <f>SUM(BW70:EJ70)</f>
        <v>1.0000000000000004</v>
      </c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55">
        <v>0.02</v>
      </c>
      <c r="CI70" s="16"/>
      <c r="CJ70" s="16"/>
      <c r="CK70" s="52">
        <v>0.03</v>
      </c>
      <c r="CL70" s="52"/>
      <c r="CM70" s="52">
        <v>0.05</v>
      </c>
      <c r="CN70" s="52"/>
      <c r="CO70" s="52">
        <v>7.0000000000000007E-2</v>
      </c>
      <c r="CP70" s="52"/>
      <c r="CQ70" s="52"/>
      <c r="CR70" s="52">
        <v>7.0000000000000007E-2</v>
      </c>
      <c r="CS70" s="52"/>
      <c r="CT70" s="52">
        <v>0.06</v>
      </c>
      <c r="CU70" s="52"/>
      <c r="CV70" s="52"/>
      <c r="CW70" s="52">
        <v>0.02</v>
      </c>
      <c r="CX70" s="52"/>
      <c r="CY70" s="52">
        <v>0.03</v>
      </c>
      <c r="CZ70" s="52"/>
      <c r="DA70" s="52"/>
      <c r="DB70" s="52">
        <v>0.03</v>
      </c>
      <c r="DC70" s="52"/>
      <c r="DD70" s="52"/>
      <c r="DE70" s="52">
        <v>0.05</v>
      </c>
      <c r="DF70" s="52"/>
      <c r="DG70" s="52"/>
      <c r="DH70" s="52">
        <v>0.06</v>
      </c>
      <c r="DI70" s="52"/>
      <c r="DJ70" s="52"/>
      <c r="DK70" s="52"/>
      <c r="DL70" s="52">
        <v>7.0000000000000007E-2</v>
      </c>
      <c r="DM70" s="52"/>
      <c r="DN70" s="52"/>
      <c r="DO70" s="52">
        <v>7.0000000000000007E-2</v>
      </c>
      <c r="DP70" s="52"/>
      <c r="DQ70" s="52"/>
      <c r="DR70" s="52">
        <v>7.0000000000000007E-2</v>
      </c>
      <c r="DS70" s="52"/>
      <c r="DT70" s="52"/>
      <c r="DU70" s="52">
        <v>7.0000000000000007E-2</v>
      </c>
      <c r="DV70" s="52"/>
      <c r="DW70" s="52"/>
      <c r="DX70" s="52"/>
      <c r="DY70" s="52">
        <v>7.0000000000000007E-2</v>
      </c>
      <c r="DZ70" s="52"/>
      <c r="EA70" s="52"/>
      <c r="EB70" s="52">
        <v>0.06</v>
      </c>
      <c r="EC70" s="52"/>
      <c r="ED70" s="52"/>
      <c r="EE70" s="52">
        <v>0.05</v>
      </c>
      <c r="EF70" s="52"/>
      <c r="EG70" s="52"/>
      <c r="EH70" s="52">
        <v>0.05</v>
      </c>
      <c r="EI70" s="52"/>
      <c r="EJ70" s="52"/>
    </row>
    <row r="71" spans="1:140" s="13" customFormat="1" ht="14.25" customHeight="1" x14ac:dyDescent="0.2">
      <c r="A71" s="14" t="s">
        <v>128</v>
      </c>
      <c r="B71" s="15" t="s">
        <v>129</v>
      </c>
      <c r="C71" s="52">
        <v>1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1.9999999999999997E-2</v>
      </c>
      <c r="P71" s="52">
        <v>1.9999999999999997E-2</v>
      </c>
      <c r="Q71" s="52">
        <v>0</v>
      </c>
      <c r="R71" s="52">
        <v>0.03</v>
      </c>
      <c r="S71" s="52">
        <v>0</v>
      </c>
      <c r="T71" s="52">
        <v>0.05</v>
      </c>
      <c r="U71" s="52">
        <v>0</v>
      </c>
      <c r="V71" s="52">
        <v>7.0000000000000007E-2</v>
      </c>
      <c r="W71" s="52">
        <v>0</v>
      </c>
      <c r="X71" s="52">
        <v>0</v>
      </c>
      <c r="Y71" s="52">
        <v>7.0000000000000007E-2</v>
      </c>
      <c r="Z71" s="52">
        <v>0</v>
      </c>
      <c r="AA71" s="52">
        <v>0.06</v>
      </c>
      <c r="AB71" s="52">
        <v>0</v>
      </c>
      <c r="AC71" s="52">
        <v>0.28000000000000003</v>
      </c>
      <c r="AD71" s="52">
        <v>1.9999999999999997E-2</v>
      </c>
      <c r="AE71" s="52">
        <v>0</v>
      </c>
      <c r="AF71" s="52">
        <v>0.03</v>
      </c>
      <c r="AG71" s="52">
        <v>0</v>
      </c>
      <c r="AH71" s="52">
        <v>0</v>
      </c>
      <c r="AI71" s="52">
        <v>0.03</v>
      </c>
      <c r="AJ71" s="52">
        <v>0</v>
      </c>
      <c r="AK71" s="52">
        <v>0</v>
      </c>
      <c r="AL71" s="52">
        <v>0.05</v>
      </c>
      <c r="AM71" s="52">
        <v>0</v>
      </c>
      <c r="AN71" s="52">
        <v>0</v>
      </c>
      <c r="AO71" s="52">
        <v>0.06</v>
      </c>
      <c r="AP71" s="52">
        <v>0.19</v>
      </c>
      <c r="AQ71" s="52">
        <v>0</v>
      </c>
      <c r="AR71" s="52">
        <v>0</v>
      </c>
      <c r="AS71" s="52">
        <v>7.0000000000000007E-2</v>
      </c>
      <c r="AT71" s="52">
        <v>0</v>
      </c>
      <c r="AU71" s="52">
        <v>0</v>
      </c>
      <c r="AV71" s="52">
        <v>7.0000000000000007E-2</v>
      </c>
      <c r="AW71" s="52">
        <v>0</v>
      </c>
      <c r="AX71" s="52">
        <v>0</v>
      </c>
      <c r="AY71" s="52">
        <v>7.0000000000000007E-2</v>
      </c>
      <c r="AZ71" s="52">
        <v>0</v>
      </c>
      <c r="BA71" s="52">
        <v>0</v>
      </c>
      <c r="BB71" s="52">
        <v>7.0000000000000007E-2</v>
      </c>
      <c r="BC71" s="52">
        <v>0.28000000000000003</v>
      </c>
      <c r="BD71" s="52">
        <v>0</v>
      </c>
      <c r="BE71" s="52">
        <v>0</v>
      </c>
      <c r="BF71" s="52">
        <v>7.0000000000000007E-2</v>
      </c>
      <c r="BG71" s="52">
        <v>0</v>
      </c>
      <c r="BH71" s="52">
        <v>0</v>
      </c>
      <c r="BI71" s="52">
        <v>0.06</v>
      </c>
      <c r="BJ71" s="52">
        <v>0</v>
      </c>
      <c r="BK71" s="52">
        <v>0</v>
      </c>
      <c r="BL71" s="52">
        <v>0.05</v>
      </c>
      <c r="BM71" s="52">
        <v>0</v>
      </c>
      <c r="BN71" s="52">
        <v>0</v>
      </c>
      <c r="BO71" s="52">
        <v>0.05</v>
      </c>
      <c r="BP71" s="52">
        <v>0.23000000000000004</v>
      </c>
      <c r="BQ71" s="52">
        <v>1</v>
      </c>
      <c r="BR71" s="12"/>
      <c r="BS71" s="12"/>
      <c r="BT71" s="32"/>
      <c r="BU71" s="33"/>
      <c r="BV71" s="51">
        <f>SUM(BW71:EJ71)</f>
        <v>1.0000000000000004</v>
      </c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55">
        <v>0.02</v>
      </c>
      <c r="CI71" s="16"/>
      <c r="CJ71" s="16"/>
      <c r="CK71" s="52">
        <v>0.03</v>
      </c>
      <c r="CL71" s="52"/>
      <c r="CM71" s="52">
        <v>0.05</v>
      </c>
      <c r="CN71" s="52"/>
      <c r="CO71" s="52">
        <v>7.0000000000000007E-2</v>
      </c>
      <c r="CP71" s="52"/>
      <c r="CQ71" s="52"/>
      <c r="CR71" s="52">
        <v>7.0000000000000007E-2</v>
      </c>
      <c r="CS71" s="52"/>
      <c r="CT71" s="52">
        <v>0.06</v>
      </c>
      <c r="CU71" s="52"/>
      <c r="CV71" s="52"/>
      <c r="CW71" s="52">
        <v>0.02</v>
      </c>
      <c r="CX71" s="52"/>
      <c r="CY71" s="52">
        <v>0.03</v>
      </c>
      <c r="CZ71" s="52"/>
      <c r="DA71" s="52"/>
      <c r="DB71" s="52">
        <v>0.03</v>
      </c>
      <c r="DC71" s="52"/>
      <c r="DD71" s="52"/>
      <c r="DE71" s="52">
        <v>0.05</v>
      </c>
      <c r="DF71" s="52"/>
      <c r="DG71" s="52"/>
      <c r="DH71" s="52">
        <v>0.06</v>
      </c>
      <c r="DI71" s="52"/>
      <c r="DJ71" s="52"/>
      <c r="DK71" s="52"/>
      <c r="DL71" s="52">
        <v>7.0000000000000007E-2</v>
      </c>
      <c r="DM71" s="52"/>
      <c r="DN71" s="52"/>
      <c r="DO71" s="52">
        <v>7.0000000000000007E-2</v>
      </c>
      <c r="DP71" s="52"/>
      <c r="DQ71" s="52"/>
      <c r="DR71" s="52">
        <v>7.0000000000000007E-2</v>
      </c>
      <c r="DS71" s="52"/>
      <c r="DT71" s="52"/>
      <c r="DU71" s="52">
        <v>7.0000000000000007E-2</v>
      </c>
      <c r="DV71" s="52"/>
      <c r="DW71" s="52"/>
      <c r="DX71" s="52"/>
      <c r="DY71" s="52">
        <v>7.0000000000000007E-2</v>
      </c>
      <c r="DZ71" s="52"/>
      <c r="EA71" s="52"/>
      <c r="EB71" s="52">
        <v>0.06</v>
      </c>
      <c r="EC71" s="52"/>
      <c r="ED71" s="52"/>
      <c r="EE71" s="52">
        <v>0.05</v>
      </c>
      <c r="EF71" s="52"/>
      <c r="EG71" s="52"/>
      <c r="EH71" s="52">
        <v>0.05</v>
      </c>
      <c r="EI71" s="52"/>
      <c r="EJ71" s="52"/>
    </row>
    <row r="72" spans="1:140" s="13" customFormat="1" ht="14.25" customHeight="1" x14ac:dyDescent="0.2">
      <c r="A72" s="9" t="s">
        <v>130</v>
      </c>
      <c r="B72" s="10" t="s">
        <v>131</v>
      </c>
      <c r="C72" s="67">
        <v>1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4.7694753577106515E-3</v>
      </c>
      <c r="V72" s="67">
        <v>6.5785867002905545E-4</v>
      </c>
      <c r="W72" s="67">
        <v>6.5785867002905545E-4</v>
      </c>
      <c r="X72" s="67">
        <v>1.7510004933940025E-2</v>
      </c>
      <c r="Y72" s="67">
        <v>1.7510004933940025E-2</v>
      </c>
      <c r="Z72" s="67">
        <v>1.7510004933940025E-2</v>
      </c>
      <c r="AA72" s="67">
        <v>1.7510004933940025E-2</v>
      </c>
      <c r="AB72" s="67">
        <v>2.7048955649361328E-2</v>
      </c>
      <c r="AC72" s="67">
        <v>0.10317416808289021</v>
      </c>
      <c r="AD72" s="67">
        <v>2.0689655172413793E-2</v>
      </c>
      <c r="AE72" s="67">
        <v>2.0689655172413793E-2</v>
      </c>
      <c r="AF72" s="67">
        <v>2.0689655172413793E-2</v>
      </c>
      <c r="AG72" s="67">
        <v>2.0689655172413793E-2</v>
      </c>
      <c r="AH72" s="67">
        <v>4.4537031960967054E-2</v>
      </c>
      <c r="AI72" s="67">
        <v>2.4358482370652759E-2</v>
      </c>
      <c r="AJ72" s="67">
        <v>2.4769644039420915E-2</v>
      </c>
      <c r="AK72" s="67">
        <v>2.4769644039420915E-2</v>
      </c>
      <c r="AL72" s="67">
        <v>2.4769644039420915E-2</v>
      </c>
      <c r="AM72" s="67">
        <v>2.4769644039420915E-2</v>
      </c>
      <c r="AN72" s="67">
        <v>2.4769644039420915E-2</v>
      </c>
      <c r="AO72" s="67">
        <v>3.9872982672171313E-2</v>
      </c>
      <c r="AP72" s="67">
        <v>0.31537533789055089</v>
      </c>
      <c r="AQ72" s="67">
        <v>2.6624440011863947E-2</v>
      </c>
      <c r="AR72" s="67">
        <v>2.6624440011863947E-2</v>
      </c>
      <c r="AS72" s="67">
        <v>2.6624440011863947E-2</v>
      </c>
      <c r="AT72" s="67">
        <v>2.6624440011863947E-2</v>
      </c>
      <c r="AU72" s="67">
        <v>3.7836890852797754E-2</v>
      </c>
      <c r="AV72" s="67">
        <v>3.7836890852797754E-2</v>
      </c>
      <c r="AW72" s="67">
        <v>3.8538284287755208E-2</v>
      </c>
      <c r="AX72" s="67">
        <v>3.8538284287755208E-2</v>
      </c>
      <c r="AY72" s="67">
        <v>2.168613802384424E-2</v>
      </c>
      <c r="AZ72" s="67">
        <v>2.168613802384424E-2</v>
      </c>
      <c r="BA72" s="67">
        <v>2.1028279353815182E-2</v>
      </c>
      <c r="BB72" s="67">
        <v>2.683725575102687E-2</v>
      </c>
      <c r="BC72" s="67">
        <v>0.35048592148109226</v>
      </c>
      <c r="BD72" s="67">
        <v>2.1802809540110074E-2</v>
      </c>
      <c r="BE72" s="67">
        <v>2.1802809540110074E-2</v>
      </c>
      <c r="BF72" s="67">
        <v>2.1802809540110074E-2</v>
      </c>
      <c r="BG72" s="67">
        <v>2.1802809540110074E-2</v>
      </c>
      <c r="BH72" s="67">
        <v>2.1802809540110074E-2</v>
      </c>
      <c r="BI72" s="67">
        <v>2.1802809540110074E-2</v>
      </c>
      <c r="BJ72" s="67">
        <v>2.1802809540110074E-2</v>
      </c>
      <c r="BK72" s="67">
        <v>1.8133982341871111E-2</v>
      </c>
      <c r="BL72" s="67">
        <v>1.8133982341871111E-2</v>
      </c>
      <c r="BM72" s="67">
        <v>1.8133982341871111E-2</v>
      </c>
      <c r="BN72" s="67">
        <v>1.8133982341871111E-2</v>
      </c>
      <c r="BO72" s="67">
        <v>5.808976397211691E-3</v>
      </c>
      <c r="BP72" s="67">
        <v>0.23096457254546673</v>
      </c>
      <c r="BQ72" s="67">
        <v>1</v>
      </c>
      <c r="BR72" s="12"/>
      <c r="BS72" s="12"/>
      <c r="BT72" s="32"/>
      <c r="BU72" s="33"/>
    </row>
    <row r="73" spans="1:140" s="13" customFormat="1" ht="14.25" customHeight="1" x14ac:dyDescent="0.2">
      <c r="A73" s="35" t="s">
        <v>132</v>
      </c>
      <c r="B73" s="36" t="s">
        <v>133</v>
      </c>
      <c r="C73" s="68">
        <v>1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8.1081081081081086E-3</v>
      </c>
      <c r="V73" s="68">
        <v>1.1183597390493944E-3</v>
      </c>
      <c r="W73" s="68">
        <v>1.1183597390493944E-3</v>
      </c>
      <c r="X73" s="68">
        <v>2.9767008387698041E-2</v>
      </c>
      <c r="Y73" s="68">
        <v>2.9767008387698041E-2</v>
      </c>
      <c r="Z73" s="68">
        <v>2.9767008387698041E-2</v>
      </c>
      <c r="AA73" s="68">
        <v>2.9767008387698041E-2</v>
      </c>
      <c r="AB73" s="68">
        <v>2.9767008387698041E-2</v>
      </c>
      <c r="AC73" s="68">
        <v>0.15917986952469712</v>
      </c>
      <c r="AD73" s="68">
        <v>2.9767008387698041E-2</v>
      </c>
      <c r="AE73" s="68">
        <v>2.9767008387698041E-2</v>
      </c>
      <c r="AF73" s="68">
        <v>2.9767008387698041E-2</v>
      </c>
      <c r="AG73" s="68">
        <v>2.9767008387698041E-2</v>
      </c>
      <c r="AH73" s="68">
        <v>7.0307548928238581E-2</v>
      </c>
      <c r="AI73" s="68">
        <v>3.6004014624704282E-2</v>
      </c>
      <c r="AJ73" s="68">
        <v>3.6702989461610151E-2</v>
      </c>
      <c r="AK73" s="68">
        <v>3.6702989461610151E-2</v>
      </c>
      <c r="AL73" s="68">
        <v>3.6702989461610151E-2</v>
      </c>
      <c r="AM73" s="68">
        <v>3.6702989461610151E-2</v>
      </c>
      <c r="AN73" s="68">
        <v>3.6702989461610151E-2</v>
      </c>
      <c r="AO73" s="68">
        <v>3.6702989461610151E-2</v>
      </c>
      <c r="AP73" s="68">
        <v>0.44559753387339596</v>
      </c>
      <c r="AQ73" s="68">
        <v>3.6702989461610151E-2</v>
      </c>
      <c r="AR73" s="68">
        <v>3.6702989461610151E-2</v>
      </c>
      <c r="AS73" s="68">
        <v>3.6702989461610151E-2</v>
      </c>
      <c r="AT73" s="68">
        <v>3.6702989461610151E-2</v>
      </c>
      <c r="AU73" s="68">
        <v>3.6702989461610151E-2</v>
      </c>
      <c r="AV73" s="68">
        <v>3.6702989461610151E-2</v>
      </c>
      <c r="AW73" s="68">
        <v>3.789535830103781E-2</v>
      </c>
      <c r="AX73" s="68">
        <v>3.789535830103781E-2</v>
      </c>
      <c r="AY73" s="68">
        <v>9.2467096523891675E-3</v>
      </c>
      <c r="AZ73" s="68">
        <v>9.2467096523891675E-3</v>
      </c>
      <c r="BA73" s="68">
        <v>8.1283499133397719E-3</v>
      </c>
      <c r="BB73" s="68">
        <v>8.1283499133397719E-3</v>
      </c>
      <c r="BC73" s="68">
        <v>0.33075877250319441</v>
      </c>
      <c r="BD73" s="68">
        <v>8.1283499133397719E-3</v>
      </c>
      <c r="BE73" s="68">
        <v>8.1283499133397719E-3</v>
      </c>
      <c r="BF73" s="68">
        <v>8.1283499133397719E-3</v>
      </c>
      <c r="BG73" s="68">
        <v>8.1283499133397719E-3</v>
      </c>
      <c r="BH73" s="68">
        <v>8.1283499133397719E-3</v>
      </c>
      <c r="BI73" s="68">
        <v>8.1283499133397719E-3</v>
      </c>
      <c r="BJ73" s="68">
        <v>8.1283499133397719E-3</v>
      </c>
      <c r="BK73" s="68">
        <v>1.8913436763335345E-3</v>
      </c>
      <c r="BL73" s="68">
        <v>1.8913436763335345E-3</v>
      </c>
      <c r="BM73" s="68">
        <v>1.8913436763335345E-3</v>
      </c>
      <c r="BN73" s="68">
        <v>1.8913436763335345E-3</v>
      </c>
      <c r="BO73" s="68">
        <v>0</v>
      </c>
      <c r="BP73" s="68">
        <v>6.4463824098712541E-2</v>
      </c>
      <c r="BQ73" s="68">
        <v>1</v>
      </c>
      <c r="BR73" s="12"/>
      <c r="BS73" s="12"/>
      <c r="BU73" s="32"/>
      <c r="CO73" s="32">
        <f>+C70+C71</f>
        <v>2</v>
      </c>
    </row>
    <row r="74" spans="1:140" s="13" customFormat="1" ht="14.25" customHeight="1" x14ac:dyDescent="0.2">
      <c r="A74" s="14" t="s">
        <v>134</v>
      </c>
      <c r="B74" s="15" t="s">
        <v>135</v>
      </c>
      <c r="C74" s="52">
        <v>0.99999999999999967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0.19999999999999993</v>
      </c>
      <c r="V74" s="52">
        <v>2.7586206896551717E-2</v>
      </c>
      <c r="W74" s="52">
        <v>2.7586206896551717E-2</v>
      </c>
      <c r="X74" s="52">
        <v>2.7586206896551717E-2</v>
      </c>
      <c r="Y74" s="52">
        <v>2.7586206896551717E-2</v>
      </c>
      <c r="Z74" s="52">
        <v>2.7586206896551717E-2</v>
      </c>
      <c r="AA74" s="52">
        <v>2.7586206896551717E-2</v>
      </c>
      <c r="AB74" s="52">
        <v>2.7586206896551717E-2</v>
      </c>
      <c r="AC74" s="52">
        <v>0.39310344827586202</v>
      </c>
      <c r="AD74" s="52">
        <v>2.7586206896551717E-2</v>
      </c>
      <c r="AE74" s="52">
        <v>2.7586206896551717E-2</v>
      </c>
      <c r="AF74" s="52">
        <v>2.7586206896551717E-2</v>
      </c>
      <c r="AG74" s="52">
        <v>2.7586206896551717E-2</v>
      </c>
      <c r="AH74" s="52">
        <v>2.7586206896551717E-2</v>
      </c>
      <c r="AI74" s="52">
        <v>2.7586206896551717E-2</v>
      </c>
      <c r="AJ74" s="52">
        <v>2.7586206896551717E-2</v>
      </c>
      <c r="AK74" s="52">
        <v>2.7586206896551717E-2</v>
      </c>
      <c r="AL74" s="52">
        <v>2.7586206896551717E-2</v>
      </c>
      <c r="AM74" s="52">
        <v>2.7586206896551717E-2</v>
      </c>
      <c r="AN74" s="52">
        <v>2.7586206896551717E-2</v>
      </c>
      <c r="AO74" s="52">
        <v>2.7586206896551717E-2</v>
      </c>
      <c r="AP74" s="52">
        <v>0.33103448275862069</v>
      </c>
      <c r="AQ74" s="52">
        <v>2.7586206896551717E-2</v>
      </c>
      <c r="AR74" s="52">
        <v>2.7586206896551717E-2</v>
      </c>
      <c r="AS74" s="52">
        <v>2.7586206896551717E-2</v>
      </c>
      <c r="AT74" s="52">
        <v>2.7586206896551717E-2</v>
      </c>
      <c r="AU74" s="52">
        <v>2.7586206896551717E-2</v>
      </c>
      <c r="AV74" s="52">
        <v>2.7586206896551717E-2</v>
      </c>
      <c r="AW74" s="52">
        <v>2.7586206896551717E-2</v>
      </c>
      <c r="AX74" s="52">
        <v>2.7586206896551717E-2</v>
      </c>
      <c r="AY74" s="52">
        <v>2.7586206896551717E-2</v>
      </c>
      <c r="AZ74" s="52">
        <v>2.7586206896551717E-2</v>
      </c>
      <c r="BA74" s="52">
        <v>0</v>
      </c>
      <c r="BB74" s="52">
        <v>0</v>
      </c>
      <c r="BC74" s="52">
        <v>0.27586206896551724</v>
      </c>
      <c r="BD74" s="52">
        <v>0</v>
      </c>
      <c r="BE74" s="52">
        <v>0</v>
      </c>
      <c r="BF74" s="52">
        <v>0</v>
      </c>
      <c r="BG74" s="52">
        <v>0</v>
      </c>
      <c r="BH74" s="52">
        <v>0</v>
      </c>
      <c r="BI74" s="52">
        <v>0</v>
      </c>
      <c r="BJ74" s="52">
        <v>0</v>
      </c>
      <c r="BK74" s="52">
        <v>0</v>
      </c>
      <c r="BL74" s="52">
        <v>0</v>
      </c>
      <c r="BM74" s="52">
        <v>0</v>
      </c>
      <c r="BN74" s="52">
        <v>0</v>
      </c>
      <c r="BO74" s="52">
        <v>0</v>
      </c>
      <c r="BP74" s="52">
        <v>0</v>
      </c>
      <c r="BQ74" s="52">
        <v>1</v>
      </c>
      <c r="BR74" s="12"/>
      <c r="BS74" s="12"/>
      <c r="CO74" s="13">
        <f>12945000+1200000</f>
        <v>14145000</v>
      </c>
    </row>
    <row r="75" spans="1:140" s="13" customFormat="1" ht="14.25" customHeight="1" outlineLevel="1" x14ac:dyDescent="0.2">
      <c r="A75" s="20" t="s">
        <v>136</v>
      </c>
      <c r="B75" s="21" t="s">
        <v>137</v>
      </c>
      <c r="C75" s="62">
        <v>0.99999999999999967</v>
      </c>
      <c r="D75" s="62">
        <v>0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0.19999999999999993</v>
      </c>
      <c r="V75" s="62">
        <v>2.7586206896551717E-2</v>
      </c>
      <c r="W75" s="62">
        <v>2.7586206896551717E-2</v>
      </c>
      <c r="X75" s="62">
        <v>2.7586206896551717E-2</v>
      </c>
      <c r="Y75" s="62">
        <v>2.7586206896551717E-2</v>
      </c>
      <c r="Z75" s="62">
        <v>2.7586206896551717E-2</v>
      </c>
      <c r="AA75" s="62">
        <v>2.7586206896551717E-2</v>
      </c>
      <c r="AB75" s="62">
        <v>2.7586206896551717E-2</v>
      </c>
      <c r="AC75" s="62">
        <v>0.39310344827586202</v>
      </c>
      <c r="AD75" s="62">
        <v>2.7586206896551717E-2</v>
      </c>
      <c r="AE75" s="62">
        <v>2.7586206896551717E-2</v>
      </c>
      <c r="AF75" s="62">
        <v>2.7586206896551717E-2</v>
      </c>
      <c r="AG75" s="62">
        <v>2.7586206896551717E-2</v>
      </c>
      <c r="AH75" s="62">
        <v>2.7586206896551717E-2</v>
      </c>
      <c r="AI75" s="62">
        <v>2.7586206896551717E-2</v>
      </c>
      <c r="AJ75" s="62">
        <v>2.7586206896551717E-2</v>
      </c>
      <c r="AK75" s="62">
        <v>2.7586206896551717E-2</v>
      </c>
      <c r="AL75" s="62">
        <v>2.7586206896551717E-2</v>
      </c>
      <c r="AM75" s="62">
        <v>2.7586206896551717E-2</v>
      </c>
      <c r="AN75" s="62">
        <v>2.7586206896551717E-2</v>
      </c>
      <c r="AO75" s="62">
        <v>2.7586206896551717E-2</v>
      </c>
      <c r="AP75" s="62">
        <v>0.33103448275862069</v>
      </c>
      <c r="AQ75" s="62">
        <v>2.7586206896551717E-2</v>
      </c>
      <c r="AR75" s="62">
        <v>2.7586206896551717E-2</v>
      </c>
      <c r="AS75" s="62">
        <v>2.7586206896551717E-2</v>
      </c>
      <c r="AT75" s="62">
        <v>2.7586206896551717E-2</v>
      </c>
      <c r="AU75" s="62">
        <v>2.7586206896551717E-2</v>
      </c>
      <c r="AV75" s="62">
        <v>2.7586206896551717E-2</v>
      </c>
      <c r="AW75" s="62">
        <v>2.7586206896551717E-2</v>
      </c>
      <c r="AX75" s="62">
        <v>2.7586206896551717E-2</v>
      </c>
      <c r="AY75" s="62">
        <v>2.7586206896551717E-2</v>
      </c>
      <c r="AZ75" s="62">
        <v>2.7586206896551717E-2</v>
      </c>
      <c r="BA75" s="62">
        <v>0</v>
      </c>
      <c r="BB75" s="62">
        <v>0</v>
      </c>
      <c r="BC75" s="62">
        <v>0.27586206896551724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1</v>
      </c>
      <c r="BR75" s="12"/>
      <c r="BS75" s="12"/>
      <c r="CO75" s="54">
        <f>+CO74/CO73</f>
        <v>7072500</v>
      </c>
    </row>
    <row r="76" spans="1:140" s="13" customFormat="1" ht="14.25" customHeight="1" outlineLevel="1" x14ac:dyDescent="0.2">
      <c r="A76" s="22" t="s">
        <v>138</v>
      </c>
      <c r="B76" s="23" t="s">
        <v>14</v>
      </c>
      <c r="C76" s="63">
        <v>0.99999999999999967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0.19999999999999993</v>
      </c>
      <c r="V76" s="63">
        <v>2.7586206896551717E-2</v>
      </c>
      <c r="W76" s="63">
        <v>2.7586206896551717E-2</v>
      </c>
      <c r="X76" s="63">
        <v>2.7586206896551717E-2</v>
      </c>
      <c r="Y76" s="63">
        <v>2.7586206896551717E-2</v>
      </c>
      <c r="Z76" s="63">
        <v>2.7586206896551717E-2</v>
      </c>
      <c r="AA76" s="63">
        <v>2.7586206896551717E-2</v>
      </c>
      <c r="AB76" s="63">
        <v>2.7586206896551717E-2</v>
      </c>
      <c r="AC76" s="63">
        <v>0.39310344827586202</v>
      </c>
      <c r="AD76" s="63">
        <v>2.7586206896551717E-2</v>
      </c>
      <c r="AE76" s="63">
        <v>2.7586206896551717E-2</v>
      </c>
      <c r="AF76" s="63">
        <v>2.7586206896551717E-2</v>
      </c>
      <c r="AG76" s="63">
        <v>2.7586206896551717E-2</v>
      </c>
      <c r="AH76" s="63">
        <v>2.7586206896551717E-2</v>
      </c>
      <c r="AI76" s="63">
        <v>2.7586206896551717E-2</v>
      </c>
      <c r="AJ76" s="63">
        <v>2.7586206896551717E-2</v>
      </c>
      <c r="AK76" s="63">
        <v>2.7586206896551717E-2</v>
      </c>
      <c r="AL76" s="63">
        <v>2.7586206896551717E-2</v>
      </c>
      <c r="AM76" s="63">
        <v>2.7586206896551717E-2</v>
      </c>
      <c r="AN76" s="63">
        <v>2.7586206896551717E-2</v>
      </c>
      <c r="AO76" s="63">
        <v>2.7586206896551717E-2</v>
      </c>
      <c r="AP76" s="63">
        <v>0.33103448275862069</v>
      </c>
      <c r="AQ76" s="63">
        <v>2.7586206896551717E-2</v>
      </c>
      <c r="AR76" s="63">
        <v>2.7586206896551717E-2</v>
      </c>
      <c r="AS76" s="63">
        <v>2.7586206896551717E-2</v>
      </c>
      <c r="AT76" s="63">
        <v>2.7586206896551717E-2</v>
      </c>
      <c r="AU76" s="63">
        <v>2.7586206896551717E-2</v>
      </c>
      <c r="AV76" s="63">
        <v>2.7586206896551717E-2</v>
      </c>
      <c r="AW76" s="63">
        <v>2.7586206896551717E-2</v>
      </c>
      <c r="AX76" s="63">
        <v>2.7586206896551717E-2</v>
      </c>
      <c r="AY76" s="63">
        <v>2.7586206896551717E-2</v>
      </c>
      <c r="AZ76" s="63">
        <v>2.7586206896551717E-2</v>
      </c>
      <c r="BA76" s="63">
        <v>0</v>
      </c>
      <c r="BB76" s="63">
        <v>0</v>
      </c>
      <c r="BC76" s="63">
        <v>0.27586206896551724</v>
      </c>
      <c r="BD76" s="63">
        <v>0</v>
      </c>
      <c r="BE76" s="63">
        <v>0</v>
      </c>
      <c r="BF76" s="63">
        <v>0</v>
      </c>
      <c r="BG76" s="63">
        <v>0</v>
      </c>
      <c r="BH76" s="63">
        <v>0</v>
      </c>
      <c r="BI76" s="63">
        <v>0</v>
      </c>
      <c r="BJ76" s="63">
        <v>0</v>
      </c>
      <c r="BK76" s="63">
        <v>0</v>
      </c>
      <c r="BL76" s="63">
        <v>0</v>
      </c>
      <c r="BM76" s="63">
        <v>0</v>
      </c>
      <c r="BN76" s="63">
        <v>0</v>
      </c>
      <c r="BO76" s="63">
        <v>0</v>
      </c>
      <c r="BP76" s="63">
        <v>0</v>
      </c>
      <c r="BQ76" s="63">
        <v>1</v>
      </c>
      <c r="BR76" s="12"/>
      <c r="BS76" s="12"/>
    </row>
    <row r="77" spans="1:140" s="13" customFormat="1" ht="14.25" customHeight="1" x14ac:dyDescent="0.2">
      <c r="A77" s="14" t="s">
        <v>139</v>
      </c>
      <c r="B77" s="15" t="s">
        <v>140</v>
      </c>
      <c r="C77" s="52">
        <v>1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0.04</v>
      </c>
      <c r="Y77" s="52">
        <v>0.04</v>
      </c>
      <c r="Z77" s="52">
        <v>0.04</v>
      </c>
      <c r="AA77" s="52">
        <v>0.04</v>
      </c>
      <c r="AB77" s="52">
        <v>0.04</v>
      </c>
      <c r="AC77" s="52">
        <v>0.2</v>
      </c>
      <c r="AD77" s="52">
        <v>0.04</v>
      </c>
      <c r="AE77" s="52">
        <v>0.04</v>
      </c>
      <c r="AF77" s="52">
        <v>0.04</v>
      </c>
      <c r="AG77" s="52">
        <v>0.04</v>
      </c>
      <c r="AH77" s="52">
        <v>0.04</v>
      </c>
      <c r="AI77" s="52">
        <v>0.04</v>
      </c>
      <c r="AJ77" s="52">
        <v>0.04</v>
      </c>
      <c r="AK77" s="52">
        <v>0.04</v>
      </c>
      <c r="AL77" s="52">
        <v>0.04</v>
      </c>
      <c r="AM77" s="52">
        <v>0.04</v>
      </c>
      <c r="AN77" s="52">
        <v>0.04</v>
      </c>
      <c r="AO77" s="52">
        <v>0.04</v>
      </c>
      <c r="AP77" s="52">
        <v>0.48</v>
      </c>
      <c r="AQ77" s="52">
        <v>0.04</v>
      </c>
      <c r="AR77" s="52">
        <v>0.04</v>
      </c>
      <c r="AS77" s="52">
        <v>0.04</v>
      </c>
      <c r="AT77" s="52">
        <v>0.04</v>
      </c>
      <c r="AU77" s="52">
        <v>0.04</v>
      </c>
      <c r="AV77" s="52">
        <v>0.04</v>
      </c>
      <c r="AW77" s="52">
        <v>0.04</v>
      </c>
      <c r="AX77" s="52">
        <v>0.04</v>
      </c>
      <c r="AY77" s="52">
        <v>0</v>
      </c>
      <c r="AZ77" s="52">
        <v>0</v>
      </c>
      <c r="BA77" s="52">
        <v>0</v>
      </c>
      <c r="BB77" s="52">
        <v>0</v>
      </c>
      <c r="BC77" s="52">
        <v>0.32</v>
      </c>
      <c r="BD77" s="52">
        <v>0</v>
      </c>
      <c r="BE77" s="52">
        <v>0</v>
      </c>
      <c r="BF77" s="52">
        <v>0</v>
      </c>
      <c r="BG77" s="52">
        <v>0</v>
      </c>
      <c r="BH77" s="52">
        <v>0</v>
      </c>
      <c r="BI77" s="52">
        <v>0</v>
      </c>
      <c r="BJ77" s="52">
        <v>0</v>
      </c>
      <c r="BK77" s="52">
        <v>0</v>
      </c>
      <c r="BL77" s="52">
        <v>0</v>
      </c>
      <c r="BM77" s="52">
        <v>0</v>
      </c>
      <c r="BN77" s="52">
        <v>0</v>
      </c>
      <c r="BO77" s="52">
        <v>0</v>
      </c>
      <c r="BP77" s="52">
        <v>0</v>
      </c>
      <c r="BQ77" s="52">
        <v>1</v>
      </c>
      <c r="BR77" s="12"/>
      <c r="BS77" s="12"/>
    </row>
    <row r="78" spans="1:140" s="13" customFormat="1" ht="14.25" customHeight="1" outlineLevel="1" x14ac:dyDescent="0.2">
      <c r="A78" s="39" t="s">
        <v>141</v>
      </c>
      <c r="B78" s="40" t="s">
        <v>142</v>
      </c>
      <c r="C78" s="69">
        <v>1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0.04</v>
      </c>
      <c r="Y78" s="69">
        <v>0.04</v>
      </c>
      <c r="Z78" s="69">
        <v>0.04</v>
      </c>
      <c r="AA78" s="69">
        <v>0.04</v>
      </c>
      <c r="AB78" s="69">
        <v>0.04</v>
      </c>
      <c r="AC78" s="69">
        <v>0.2</v>
      </c>
      <c r="AD78" s="69">
        <v>0.04</v>
      </c>
      <c r="AE78" s="69">
        <v>0.04</v>
      </c>
      <c r="AF78" s="69">
        <v>0.04</v>
      </c>
      <c r="AG78" s="69">
        <v>0.04</v>
      </c>
      <c r="AH78" s="69">
        <v>0.04</v>
      </c>
      <c r="AI78" s="69">
        <v>0.04</v>
      </c>
      <c r="AJ78" s="69">
        <v>0.04</v>
      </c>
      <c r="AK78" s="69">
        <v>0.04</v>
      </c>
      <c r="AL78" s="69">
        <v>0.04</v>
      </c>
      <c r="AM78" s="69">
        <v>0.04</v>
      </c>
      <c r="AN78" s="69">
        <v>0.04</v>
      </c>
      <c r="AO78" s="69">
        <v>0.04</v>
      </c>
      <c r="AP78" s="69">
        <v>0.48</v>
      </c>
      <c r="AQ78" s="69">
        <v>0.04</v>
      </c>
      <c r="AR78" s="69">
        <v>0.04</v>
      </c>
      <c r="AS78" s="69">
        <v>0.04</v>
      </c>
      <c r="AT78" s="69">
        <v>0.04</v>
      </c>
      <c r="AU78" s="69">
        <v>0.04</v>
      </c>
      <c r="AV78" s="69">
        <v>0.04</v>
      </c>
      <c r="AW78" s="69">
        <v>0.04</v>
      </c>
      <c r="AX78" s="69">
        <v>0.04</v>
      </c>
      <c r="AY78" s="69">
        <v>0</v>
      </c>
      <c r="AZ78" s="69">
        <v>0</v>
      </c>
      <c r="BA78" s="69">
        <v>0</v>
      </c>
      <c r="BB78" s="69">
        <v>0</v>
      </c>
      <c r="BC78" s="69">
        <v>0.32</v>
      </c>
      <c r="BD78" s="69">
        <v>0</v>
      </c>
      <c r="BE78" s="69">
        <v>0</v>
      </c>
      <c r="BF78" s="69">
        <v>0</v>
      </c>
      <c r="BG78" s="69">
        <v>0</v>
      </c>
      <c r="BH78" s="69">
        <v>0</v>
      </c>
      <c r="BI78" s="69">
        <v>0</v>
      </c>
      <c r="BJ78" s="69">
        <v>0</v>
      </c>
      <c r="BK78" s="69">
        <v>0</v>
      </c>
      <c r="BL78" s="69">
        <v>0</v>
      </c>
      <c r="BM78" s="69">
        <v>0</v>
      </c>
      <c r="BN78" s="69">
        <v>0</v>
      </c>
      <c r="BO78" s="69">
        <v>0</v>
      </c>
      <c r="BP78" s="69">
        <v>0</v>
      </c>
      <c r="BQ78" s="69">
        <v>1</v>
      </c>
      <c r="BR78" s="12"/>
      <c r="BS78" s="12"/>
    </row>
    <row r="79" spans="1:140" s="13" customFormat="1" ht="14.25" customHeight="1" outlineLevel="1" x14ac:dyDescent="0.2">
      <c r="A79" s="28" t="s">
        <v>143</v>
      </c>
      <c r="B79" s="41" t="s">
        <v>144</v>
      </c>
      <c r="C79" s="70">
        <v>1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0.04</v>
      </c>
      <c r="Y79" s="70">
        <v>0.04</v>
      </c>
      <c r="Z79" s="70">
        <v>0.04</v>
      </c>
      <c r="AA79" s="70">
        <v>0.04</v>
      </c>
      <c r="AB79" s="70">
        <v>0.04</v>
      </c>
      <c r="AC79" s="70">
        <v>0.2</v>
      </c>
      <c r="AD79" s="70">
        <v>0.04</v>
      </c>
      <c r="AE79" s="70">
        <v>0.04</v>
      </c>
      <c r="AF79" s="70">
        <v>0.04</v>
      </c>
      <c r="AG79" s="70">
        <v>0.04</v>
      </c>
      <c r="AH79" s="70">
        <v>0.04</v>
      </c>
      <c r="AI79" s="70">
        <v>0.04</v>
      </c>
      <c r="AJ79" s="70">
        <v>0.04</v>
      </c>
      <c r="AK79" s="70">
        <v>0.04</v>
      </c>
      <c r="AL79" s="70">
        <v>0.04</v>
      </c>
      <c r="AM79" s="70">
        <v>0.04</v>
      </c>
      <c r="AN79" s="70">
        <v>0.04</v>
      </c>
      <c r="AO79" s="70">
        <v>0.04</v>
      </c>
      <c r="AP79" s="70">
        <v>0.48</v>
      </c>
      <c r="AQ79" s="70">
        <v>0.04</v>
      </c>
      <c r="AR79" s="70">
        <v>0.04</v>
      </c>
      <c r="AS79" s="70">
        <v>0.04</v>
      </c>
      <c r="AT79" s="70">
        <v>0.04</v>
      </c>
      <c r="AU79" s="70">
        <v>0.04</v>
      </c>
      <c r="AV79" s="70">
        <v>0.04</v>
      </c>
      <c r="AW79" s="70">
        <v>0.04</v>
      </c>
      <c r="AX79" s="70">
        <v>0.04</v>
      </c>
      <c r="AY79" s="70">
        <v>0</v>
      </c>
      <c r="AZ79" s="70">
        <v>0</v>
      </c>
      <c r="BA79" s="70">
        <v>0</v>
      </c>
      <c r="BB79" s="70">
        <v>0</v>
      </c>
      <c r="BC79" s="70">
        <v>0.32</v>
      </c>
      <c r="BD79" s="70">
        <v>0</v>
      </c>
      <c r="BE79" s="70">
        <v>0</v>
      </c>
      <c r="BF79" s="70">
        <v>0</v>
      </c>
      <c r="BG79" s="70">
        <v>0</v>
      </c>
      <c r="BH79" s="70">
        <v>0</v>
      </c>
      <c r="BI79" s="70">
        <v>0</v>
      </c>
      <c r="BJ79" s="70">
        <v>0</v>
      </c>
      <c r="BK79" s="70">
        <v>0</v>
      </c>
      <c r="BL79" s="70">
        <v>0</v>
      </c>
      <c r="BM79" s="70">
        <v>0</v>
      </c>
      <c r="BN79" s="70">
        <v>0</v>
      </c>
      <c r="BO79" s="70">
        <v>0</v>
      </c>
      <c r="BP79" s="70">
        <v>0</v>
      </c>
      <c r="BQ79" s="70">
        <v>1</v>
      </c>
      <c r="BR79" s="12"/>
      <c r="BS79" s="12"/>
    </row>
    <row r="80" spans="1:140" s="13" customFormat="1" ht="14.25" customHeight="1" x14ac:dyDescent="0.2">
      <c r="A80" s="14" t="s">
        <v>145</v>
      </c>
      <c r="B80" s="15" t="s">
        <v>146</v>
      </c>
      <c r="C80" s="52">
        <v>1.0000000000000002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52">
        <v>0</v>
      </c>
      <c r="AH80" s="52">
        <v>0.20000000000000004</v>
      </c>
      <c r="AI80" s="52">
        <v>3.0769230769230774E-2</v>
      </c>
      <c r="AJ80" s="52">
        <v>3.0769230769230774E-2</v>
      </c>
      <c r="AK80" s="52">
        <v>3.0769230769230774E-2</v>
      </c>
      <c r="AL80" s="52">
        <v>3.0769230769230774E-2</v>
      </c>
      <c r="AM80" s="52">
        <v>3.0769230769230774E-2</v>
      </c>
      <c r="AN80" s="52">
        <v>3.0769230769230774E-2</v>
      </c>
      <c r="AO80" s="52">
        <v>3.0769230769230774E-2</v>
      </c>
      <c r="AP80" s="52">
        <v>0.4153846153846153</v>
      </c>
      <c r="AQ80" s="52">
        <v>3.0769230769230774E-2</v>
      </c>
      <c r="AR80" s="52">
        <v>3.0769230769230774E-2</v>
      </c>
      <c r="AS80" s="52">
        <v>3.0769230769230774E-2</v>
      </c>
      <c r="AT80" s="52">
        <v>3.0769230769230774E-2</v>
      </c>
      <c r="AU80" s="52">
        <v>3.0769230769230774E-2</v>
      </c>
      <c r="AV80" s="52">
        <v>3.0769230769230774E-2</v>
      </c>
      <c r="AW80" s="52">
        <v>3.0769230769230774E-2</v>
      </c>
      <c r="AX80" s="52">
        <v>3.0769230769230774E-2</v>
      </c>
      <c r="AY80" s="52">
        <v>3.0769230769230774E-2</v>
      </c>
      <c r="AZ80" s="52">
        <v>3.0769230769230774E-2</v>
      </c>
      <c r="BA80" s="52">
        <v>3.0769230769230774E-2</v>
      </c>
      <c r="BB80" s="52">
        <v>3.0769230769230774E-2</v>
      </c>
      <c r="BC80" s="52">
        <v>0.36923076923076925</v>
      </c>
      <c r="BD80" s="52">
        <v>3.0769230769230774E-2</v>
      </c>
      <c r="BE80" s="52">
        <v>3.0769230769230774E-2</v>
      </c>
      <c r="BF80" s="52">
        <v>3.0769230769230774E-2</v>
      </c>
      <c r="BG80" s="52">
        <v>3.0769230769230774E-2</v>
      </c>
      <c r="BH80" s="52">
        <v>3.0769230769230774E-2</v>
      </c>
      <c r="BI80" s="52">
        <v>3.0769230769230774E-2</v>
      </c>
      <c r="BJ80" s="52">
        <v>3.0769230769230774E-2</v>
      </c>
      <c r="BK80" s="52">
        <v>0</v>
      </c>
      <c r="BL80" s="52">
        <v>0</v>
      </c>
      <c r="BM80" s="52">
        <v>0</v>
      </c>
      <c r="BN80" s="52">
        <v>0</v>
      </c>
      <c r="BO80" s="52">
        <v>0</v>
      </c>
      <c r="BP80" s="52">
        <v>0.21538461538461545</v>
      </c>
      <c r="BQ80" s="52">
        <v>1</v>
      </c>
      <c r="BR80" s="12"/>
      <c r="BS80" s="12"/>
    </row>
    <row r="81" spans="1:71" s="13" customFormat="1" ht="14.25" customHeight="1" outlineLevel="1" x14ac:dyDescent="0.2">
      <c r="A81" s="39" t="s">
        <v>147</v>
      </c>
      <c r="B81" s="40" t="s">
        <v>148</v>
      </c>
      <c r="C81" s="69">
        <v>1.0000000000000002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0.20000000000000004</v>
      </c>
      <c r="AI81" s="69">
        <v>3.0769230769230774E-2</v>
      </c>
      <c r="AJ81" s="69">
        <v>3.0769230769230774E-2</v>
      </c>
      <c r="AK81" s="69">
        <v>3.0769230769230774E-2</v>
      </c>
      <c r="AL81" s="69">
        <v>3.0769230769230774E-2</v>
      </c>
      <c r="AM81" s="69">
        <v>3.0769230769230774E-2</v>
      </c>
      <c r="AN81" s="69">
        <v>3.0769230769230774E-2</v>
      </c>
      <c r="AO81" s="69">
        <v>3.0769230769230774E-2</v>
      </c>
      <c r="AP81" s="69">
        <v>0.4153846153846153</v>
      </c>
      <c r="AQ81" s="69">
        <v>3.0769230769230774E-2</v>
      </c>
      <c r="AR81" s="69">
        <v>3.0769230769230774E-2</v>
      </c>
      <c r="AS81" s="69">
        <v>3.0769230769230774E-2</v>
      </c>
      <c r="AT81" s="69">
        <v>3.0769230769230774E-2</v>
      </c>
      <c r="AU81" s="69">
        <v>3.0769230769230774E-2</v>
      </c>
      <c r="AV81" s="69">
        <v>3.0769230769230774E-2</v>
      </c>
      <c r="AW81" s="69">
        <v>3.0769230769230774E-2</v>
      </c>
      <c r="AX81" s="69">
        <v>3.0769230769230774E-2</v>
      </c>
      <c r="AY81" s="69">
        <v>3.0769230769230774E-2</v>
      </c>
      <c r="AZ81" s="69">
        <v>3.0769230769230774E-2</v>
      </c>
      <c r="BA81" s="69">
        <v>3.0769230769230774E-2</v>
      </c>
      <c r="BB81" s="69">
        <v>3.0769230769230774E-2</v>
      </c>
      <c r="BC81" s="69">
        <v>0.36923076923076925</v>
      </c>
      <c r="BD81" s="69">
        <v>3.0769230769230774E-2</v>
      </c>
      <c r="BE81" s="69">
        <v>3.0769230769230774E-2</v>
      </c>
      <c r="BF81" s="69">
        <v>3.0769230769230774E-2</v>
      </c>
      <c r="BG81" s="69">
        <v>3.0769230769230774E-2</v>
      </c>
      <c r="BH81" s="69">
        <v>3.0769230769230774E-2</v>
      </c>
      <c r="BI81" s="69">
        <v>3.0769230769230774E-2</v>
      </c>
      <c r="BJ81" s="69">
        <v>3.0769230769230774E-2</v>
      </c>
      <c r="BK81" s="69">
        <v>0</v>
      </c>
      <c r="BL81" s="69">
        <v>0</v>
      </c>
      <c r="BM81" s="69">
        <v>0</v>
      </c>
      <c r="BN81" s="69">
        <v>0</v>
      </c>
      <c r="BO81" s="69">
        <v>0</v>
      </c>
      <c r="BP81" s="69">
        <v>0.21538461538461545</v>
      </c>
      <c r="BQ81" s="69">
        <v>1</v>
      </c>
      <c r="BR81" s="12"/>
      <c r="BS81" s="12"/>
    </row>
    <row r="82" spans="1:71" s="13" customFormat="1" ht="14.25" customHeight="1" outlineLevel="1" x14ac:dyDescent="0.2">
      <c r="A82" s="24" t="s">
        <v>149</v>
      </c>
      <c r="B82" s="23" t="s">
        <v>14</v>
      </c>
      <c r="C82" s="65">
        <v>1.0000000000000002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0</v>
      </c>
      <c r="Y82" s="65">
        <v>0</v>
      </c>
      <c r="Z82" s="65">
        <v>0</v>
      </c>
      <c r="AA82" s="65">
        <v>0</v>
      </c>
      <c r="AB82" s="65">
        <v>0</v>
      </c>
      <c r="AC82" s="65">
        <v>0</v>
      </c>
      <c r="AD82" s="65">
        <v>0</v>
      </c>
      <c r="AE82" s="65">
        <v>0</v>
      </c>
      <c r="AF82" s="65">
        <v>0</v>
      </c>
      <c r="AG82" s="65">
        <v>0</v>
      </c>
      <c r="AH82" s="65">
        <v>0.20000000000000004</v>
      </c>
      <c r="AI82" s="65">
        <v>3.0769230769230774E-2</v>
      </c>
      <c r="AJ82" s="65">
        <v>3.0769230769230774E-2</v>
      </c>
      <c r="AK82" s="65">
        <v>3.0769230769230774E-2</v>
      </c>
      <c r="AL82" s="65">
        <v>3.0769230769230774E-2</v>
      </c>
      <c r="AM82" s="65">
        <v>3.0769230769230774E-2</v>
      </c>
      <c r="AN82" s="65">
        <v>3.0769230769230774E-2</v>
      </c>
      <c r="AO82" s="65">
        <v>3.0769230769230774E-2</v>
      </c>
      <c r="AP82" s="65">
        <v>0.4153846153846153</v>
      </c>
      <c r="AQ82" s="65">
        <v>3.0769230769230774E-2</v>
      </c>
      <c r="AR82" s="65">
        <v>3.0769230769230774E-2</v>
      </c>
      <c r="AS82" s="65">
        <v>3.0769230769230774E-2</v>
      </c>
      <c r="AT82" s="65">
        <v>3.0769230769230774E-2</v>
      </c>
      <c r="AU82" s="65">
        <v>3.0769230769230774E-2</v>
      </c>
      <c r="AV82" s="65">
        <v>3.0769230769230774E-2</v>
      </c>
      <c r="AW82" s="65">
        <v>3.0769230769230774E-2</v>
      </c>
      <c r="AX82" s="65">
        <v>3.0769230769230774E-2</v>
      </c>
      <c r="AY82" s="65">
        <v>3.0769230769230774E-2</v>
      </c>
      <c r="AZ82" s="65">
        <v>3.0769230769230774E-2</v>
      </c>
      <c r="BA82" s="65">
        <v>3.0769230769230774E-2</v>
      </c>
      <c r="BB82" s="65">
        <v>3.0769230769230774E-2</v>
      </c>
      <c r="BC82" s="65">
        <v>0.36923076923076925</v>
      </c>
      <c r="BD82" s="65">
        <v>3.0769230769230774E-2</v>
      </c>
      <c r="BE82" s="65">
        <v>3.0769230769230774E-2</v>
      </c>
      <c r="BF82" s="65">
        <v>3.0769230769230774E-2</v>
      </c>
      <c r="BG82" s="65">
        <v>3.0769230769230774E-2</v>
      </c>
      <c r="BH82" s="65">
        <v>3.0769230769230774E-2</v>
      </c>
      <c r="BI82" s="65">
        <v>3.0769230769230774E-2</v>
      </c>
      <c r="BJ82" s="65">
        <v>3.0769230769230774E-2</v>
      </c>
      <c r="BK82" s="65">
        <v>0</v>
      </c>
      <c r="BL82" s="65">
        <v>0</v>
      </c>
      <c r="BM82" s="65">
        <v>0</v>
      </c>
      <c r="BN82" s="65">
        <v>0</v>
      </c>
      <c r="BO82" s="65">
        <v>0</v>
      </c>
      <c r="BP82" s="65">
        <v>0.21538461538461545</v>
      </c>
      <c r="BQ82" s="65">
        <v>1</v>
      </c>
      <c r="BR82" s="12"/>
      <c r="BS82" s="12"/>
    </row>
    <row r="83" spans="1:71" s="13" customFormat="1" ht="14.25" customHeight="1" x14ac:dyDescent="0.2">
      <c r="A83" s="14" t="s">
        <v>150</v>
      </c>
      <c r="B83" s="15" t="s">
        <v>151</v>
      </c>
      <c r="C83" s="52">
        <v>1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0.04</v>
      </c>
      <c r="Y83" s="52">
        <v>0.04</v>
      </c>
      <c r="Z83" s="52">
        <v>0.04</v>
      </c>
      <c r="AA83" s="52">
        <v>0.04</v>
      </c>
      <c r="AB83" s="52">
        <v>0.04</v>
      </c>
      <c r="AC83" s="52">
        <v>0.2</v>
      </c>
      <c r="AD83" s="52">
        <v>0.04</v>
      </c>
      <c r="AE83" s="52">
        <v>0.04</v>
      </c>
      <c r="AF83" s="52">
        <v>0.04</v>
      </c>
      <c r="AG83" s="52">
        <v>0.04</v>
      </c>
      <c r="AH83" s="52">
        <v>0.04</v>
      </c>
      <c r="AI83" s="52">
        <v>0.04</v>
      </c>
      <c r="AJ83" s="52">
        <v>0.04</v>
      </c>
      <c r="AK83" s="52">
        <v>0.04</v>
      </c>
      <c r="AL83" s="52">
        <v>0.04</v>
      </c>
      <c r="AM83" s="52">
        <v>0.04</v>
      </c>
      <c r="AN83" s="52">
        <v>0.04</v>
      </c>
      <c r="AO83" s="52">
        <v>0.04</v>
      </c>
      <c r="AP83" s="52">
        <v>0.48</v>
      </c>
      <c r="AQ83" s="52">
        <v>0.04</v>
      </c>
      <c r="AR83" s="52">
        <v>0.04</v>
      </c>
      <c r="AS83" s="52">
        <v>0.04</v>
      </c>
      <c r="AT83" s="52">
        <v>0.04</v>
      </c>
      <c r="AU83" s="52">
        <v>0.04</v>
      </c>
      <c r="AV83" s="52">
        <v>0.04</v>
      </c>
      <c r="AW83" s="52">
        <v>0.04</v>
      </c>
      <c r="AX83" s="52">
        <v>0.04</v>
      </c>
      <c r="AY83" s="52">
        <v>0</v>
      </c>
      <c r="AZ83" s="52">
        <v>0</v>
      </c>
      <c r="BA83" s="52">
        <v>0</v>
      </c>
      <c r="BB83" s="52">
        <v>0</v>
      </c>
      <c r="BC83" s="52">
        <v>0.32</v>
      </c>
      <c r="BD83" s="52">
        <v>0</v>
      </c>
      <c r="BE83" s="52">
        <v>0</v>
      </c>
      <c r="BF83" s="52">
        <v>0</v>
      </c>
      <c r="BG83" s="52">
        <v>0</v>
      </c>
      <c r="BH83" s="52">
        <v>0</v>
      </c>
      <c r="BI83" s="52">
        <v>0</v>
      </c>
      <c r="BJ83" s="52">
        <v>0</v>
      </c>
      <c r="BK83" s="52">
        <v>0</v>
      </c>
      <c r="BL83" s="52">
        <v>0</v>
      </c>
      <c r="BM83" s="52">
        <v>0</v>
      </c>
      <c r="BN83" s="52">
        <v>0</v>
      </c>
      <c r="BO83" s="52">
        <v>0</v>
      </c>
      <c r="BP83" s="52">
        <v>0</v>
      </c>
      <c r="BQ83" s="52">
        <v>1</v>
      </c>
      <c r="BR83" s="12"/>
      <c r="BS83" s="12"/>
    </row>
    <row r="84" spans="1:71" s="13" customFormat="1" ht="14.25" customHeight="1" outlineLevel="1" x14ac:dyDescent="0.2">
      <c r="A84" s="18" t="s">
        <v>152</v>
      </c>
      <c r="B84" s="19" t="s">
        <v>153</v>
      </c>
      <c r="C84" s="61">
        <v>1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0.04</v>
      </c>
      <c r="Y84" s="61">
        <v>0.04</v>
      </c>
      <c r="Z84" s="61">
        <v>0.04</v>
      </c>
      <c r="AA84" s="61">
        <v>0.04</v>
      </c>
      <c r="AB84" s="61">
        <v>0.04</v>
      </c>
      <c r="AC84" s="61">
        <v>0.2</v>
      </c>
      <c r="AD84" s="61">
        <v>0.04</v>
      </c>
      <c r="AE84" s="61">
        <v>0.04</v>
      </c>
      <c r="AF84" s="61">
        <v>0.04</v>
      </c>
      <c r="AG84" s="61">
        <v>0.04</v>
      </c>
      <c r="AH84" s="61">
        <v>0.04</v>
      </c>
      <c r="AI84" s="61">
        <v>0.04</v>
      </c>
      <c r="AJ84" s="61">
        <v>0.04</v>
      </c>
      <c r="AK84" s="61">
        <v>0.04</v>
      </c>
      <c r="AL84" s="61">
        <v>0.04</v>
      </c>
      <c r="AM84" s="61">
        <v>0.04</v>
      </c>
      <c r="AN84" s="61">
        <v>0.04</v>
      </c>
      <c r="AO84" s="61">
        <v>0.04</v>
      </c>
      <c r="AP84" s="61">
        <v>0.48</v>
      </c>
      <c r="AQ84" s="61">
        <v>0.04</v>
      </c>
      <c r="AR84" s="61">
        <v>0.04</v>
      </c>
      <c r="AS84" s="61">
        <v>0.04</v>
      </c>
      <c r="AT84" s="61">
        <v>0.04</v>
      </c>
      <c r="AU84" s="61">
        <v>0.04</v>
      </c>
      <c r="AV84" s="61">
        <v>0.04</v>
      </c>
      <c r="AW84" s="61">
        <v>0.04</v>
      </c>
      <c r="AX84" s="61">
        <v>0.04</v>
      </c>
      <c r="AY84" s="61">
        <v>0</v>
      </c>
      <c r="AZ84" s="61">
        <v>0</v>
      </c>
      <c r="BA84" s="61">
        <v>0</v>
      </c>
      <c r="BB84" s="61">
        <v>0</v>
      </c>
      <c r="BC84" s="61">
        <v>0.32</v>
      </c>
      <c r="BD84" s="61">
        <v>0</v>
      </c>
      <c r="BE84" s="61">
        <v>0</v>
      </c>
      <c r="BF84" s="61">
        <v>0</v>
      </c>
      <c r="BG84" s="61">
        <v>0</v>
      </c>
      <c r="BH84" s="61">
        <v>0</v>
      </c>
      <c r="BI84" s="61">
        <v>0</v>
      </c>
      <c r="BJ84" s="61">
        <v>0</v>
      </c>
      <c r="BK84" s="61">
        <v>0</v>
      </c>
      <c r="BL84" s="61">
        <v>0</v>
      </c>
      <c r="BM84" s="61">
        <v>0</v>
      </c>
      <c r="BN84" s="61">
        <v>0</v>
      </c>
      <c r="BO84" s="61">
        <v>0</v>
      </c>
      <c r="BP84" s="61">
        <v>0</v>
      </c>
      <c r="BQ84" s="61">
        <v>1</v>
      </c>
      <c r="BR84" s="12"/>
      <c r="BS84" s="12"/>
    </row>
    <row r="85" spans="1:71" s="13" customFormat="1" ht="14.25" customHeight="1" outlineLevel="1" x14ac:dyDescent="0.2">
      <c r="A85" s="39" t="s">
        <v>154</v>
      </c>
      <c r="B85" s="40" t="s">
        <v>155</v>
      </c>
      <c r="C85" s="69">
        <v>1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0.04</v>
      </c>
      <c r="Y85" s="69">
        <v>0.04</v>
      </c>
      <c r="Z85" s="69">
        <v>0.04</v>
      </c>
      <c r="AA85" s="69">
        <v>0.04</v>
      </c>
      <c r="AB85" s="69">
        <v>0.04</v>
      </c>
      <c r="AC85" s="69">
        <v>0.2</v>
      </c>
      <c r="AD85" s="69">
        <v>0.04</v>
      </c>
      <c r="AE85" s="69">
        <v>0.04</v>
      </c>
      <c r="AF85" s="69">
        <v>0.04</v>
      </c>
      <c r="AG85" s="69">
        <v>0.04</v>
      </c>
      <c r="AH85" s="69">
        <v>0.04</v>
      </c>
      <c r="AI85" s="69">
        <v>0.04</v>
      </c>
      <c r="AJ85" s="69">
        <v>0.04</v>
      </c>
      <c r="AK85" s="69">
        <v>0.04</v>
      </c>
      <c r="AL85" s="69">
        <v>0.04</v>
      </c>
      <c r="AM85" s="69">
        <v>0.04</v>
      </c>
      <c r="AN85" s="69">
        <v>0.04</v>
      </c>
      <c r="AO85" s="69">
        <v>0.04</v>
      </c>
      <c r="AP85" s="69">
        <v>0.48</v>
      </c>
      <c r="AQ85" s="69">
        <v>0.04</v>
      </c>
      <c r="AR85" s="69">
        <v>0.04</v>
      </c>
      <c r="AS85" s="69">
        <v>0.04</v>
      </c>
      <c r="AT85" s="69">
        <v>0.04</v>
      </c>
      <c r="AU85" s="69">
        <v>0.04</v>
      </c>
      <c r="AV85" s="69">
        <v>0.04</v>
      </c>
      <c r="AW85" s="69">
        <v>0.04</v>
      </c>
      <c r="AX85" s="69">
        <v>0.04</v>
      </c>
      <c r="AY85" s="69">
        <v>0</v>
      </c>
      <c r="AZ85" s="69">
        <v>0</v>
      </c>
      <c r="BA85" s="69">
        <v>0</v>
      </c>
      <c r="BB85" s="69">
        <v>0</v>
      </c>
      <c r="BC85" s="69">
        <v>0.32</v>
      </c>
      <c r="BD85" s="69">
        <v>0</v>
      </c>
      <c r="BE85" s="69">
        <v>0</v>
      </c>
      <c r="BF85" s="69">
        <v>0</v>
      </c>
      <c r="BG85" s="69">
        <v>0</v>
      </c>
      <c r="BH85" s="69">
        <v>0</v>
      </c>
      <c r="BI85" s="69">
        <v>0</v>
      </c>
      <c r="BJ85" s="69">
        <v>0</v>
      </c>
      <c r="BK85" s="69">
        <v>0</v>
      </c>
      <c r="BL85" s="69">
        <v>0</v>
      </c>
      <c r="BM85" s="69">
        <v>0</v>
      </c>
      <c r="BN85" s="69">
        <v>0</v>
      </c>
      <c r="BO85" s="69">
        <v>0</v>
      </c>
      <c r="BP85" s="69">
        <v>0</v>
      </c>
      <c r="BQ85" s="69">
        <v>1</v>
      </c>
      <c r="BR85" s="12"/>
      <c r="BS85" s="12"/>
    </row>
    <row r="86" spans="1:71" s="13" customFormat="1" ht="14.25" customHeight="1" outlineLevel="1" x14ac:dyDescent="0.2">
      <c r="A86" s="24" t="s">
        <v>156</v>
      </c>
      <c r="B86" s="23" t="s">
        <v>14</v>
      </c>
      <c r="C86" s="65">
        <v>1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0.04</v>
      </c>
      <c r="Y86" s="65">
        <v>0.04</v>
      </c>
      <c r="Z86" s="65">
        <v>0.04</v>
      </c>
      <c r="AA86" s="65">
        <v>0.04</v>
      </c>
      <c r="AB86" s="65">
        <v>0.04</v>
      </c>
      <c r="AC86" s="65">
        <v>0.2</v>
      </c>
      <c r="AD86" s="65">
        <v>0.04</v>
      </c>
      <c r="AE86" s="65">
        <v>0.04</v>
      </c>
      <c r="AF86" s="65">
        <v>0.04</v>
      </c>
      <c r="AG86" s="65">
        <v>0.04</v>
      </c>
      <c r="AH86" s="65">
        <v>0.04</v>
      </c>
      <c r="AI86" s="65">
        <v>0.04</v>
      </c>
      <c r="AJ86" s="65">
        <v>0.04</v>
      </c>
      <c r="AK86" s="65">
        <v>0.04</v>
      </c>
      <c r="AL86" s="65">
        <v>0.04</v>
      </c>
      <c r="AM86" s="65">
        <v>0.04</v>
      </c>
      <c r="AN86" s="65">
        <v>0.04</v>
      </c>
      <c r="AO86" s="65">
        <v>0.04</v>
      </c>
      <c r="AP86" s="65">
        <v>0.48</v>
      </c>
      <c r="AQ86" s="65">
        <v>0.04</v>
      </c>
      <c r="AR86" s="65">
        <v>0.04</v>
      </c>
      <c r="AS86" s="65">
        <v>0.04</v>
      </c>
      <c r="AT86" s="65">
        <v>0.04</v>
      </c>
      <c r="AU86" s="65">
        <v>0.04</v>
      </c>
      <c r="AV86" s="65">
        <v>0.04</v>
      </c>
      <c r="AW86" s="65">
        <v>0.04</v>
      </c>
      <c r="AX86" s="65">
        <v>0.04</v>
      </c>
      <c r="AY86" s="65">
        <v>0</v>
      </c>
      <c r="AZ86" s="65">
        <v>0</v>
      </c>
      <c r="BA86" s="65">
        <v>0</v>
      </c>
      <c r="BB86" s="65">
        <v>0</v>
      </c>
      <c r="BC86" s="65">
        <v>0.32</v>
      </c>
      <c r="BD86" s="65">
        <v>0</v>
      </c>
      <c r="BE86" s="65">
        <v>0</v>
      </c>
      <c r="BF86" s="65">
        <v>0</v>
      </c>
      <c r="BG86" s="65">
        <v>0</v>
      </c>
      <c r="BH86" s="65">
        <v>0</v>
      </c>
      <c r="BI86" s="65">
        <v>0</v>
      </c>
      <c r="BJ86" s="65">
        <v>0</v>
      </c>
      <c r="BK86" s="65">
        <v>0</v>
      </c>
      <c r="BL86" s="65">
        <v>0</v>
      </c>
      <c r="BM86" s="65">
        <v>0</v>
      </c>
      <c r="BN86" s="65">
        <v>0</v>
      </c>
      <c r="BO86" s="65">
        <v>0</v>
      </c>
      <c r="BP86" s="65">
        <v>0</v>
      </c>
      <c r="BQ86" s="65">
        <v>1</v>
      </c>
      <c r="BR86" s="12"/>
      <c r="BS86" s="12"/>
    </row>
    <row r="87" spans="1:71" s="13" customFormat="1" ht="14.25" customHeight="1" x14ac:dyDescent="0.2">
      <c r="A87" s="14" t="s">
        <v>157</v>
      </c>
      <c r="B87" s="15" t="s">
        <v>158</v>
      </c>
      <c r="C87" s="52">
        <v>1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  <c r="AG87" s="52">
        <v>0</v>
      </c>
      <c r="AH87" s="52">
        <v>0</v>
      </c>
      <c r="AI87" s="52">
        <v>0</v>
      </c>
      <c r="AJ87" s="52">
        <v>3.4482758620689655E-2</v>
      </c>
      <c r="AK87" s="52">
        <v>3.4482758620689655E-2</v>
      </c>
      <c r="AL87" s="52">
        <v>3.4482758620689655E-2</v>
      </c>
      <c r="AM87" s="52">
        <v>3.4482758620689655E-2</v>
      </c>
      <c r="AN87" s="52">
        <v>3.4482758620689655E-2</v>
      </c>
      <c r="AO87" s="52">
        <v>3.4482758620689655E-2</v>
      </c>
      <c r="AP87" s="52">
        <v>0.20689655172413796</v>
      </c>
      <c r="AQ87" s="52">
        <v>3.4482758620689655E-2</v>
      </c>
      <c r="AR87" s="52">
        <v>3.4482758620689655E-2</v>
      </c>
      <c r="AS87" s="52">
        <v>3.4482758620689655E-2</v>
      </c>
      <c r="AT87" s="52">
        <v>3.4482758620689655E-2</v>
      </c>
      <c r="AU87" s="52">
        <v>3.4482758620689655E-2</v>
      </c>
      <c r="AV87" s="52">
        <v>3.4482758620689655E-2</v>
      </c>
      <c r="AW87" s="52">
        <v>3.4482758620689655E-2</v>
      </c>
      <c r="AX87" s="52">
        <v>3.4482758620689655E-2</v>
      </c>
      <c r="AY87" s="52">
        <v>3.4482758620689655E-2</v>
      </c>
      <c r="AZ87" s="52">
        <v>3.4482758620689655E-2</v>
      </c>
      <c r="BA87" s="52">
        <v>3.4482758620689655E-2</v>
      </c>
      <c r="BB87" s="52">
        <v>3.4482758620689655E-2</v>
      </c>
      <c r="BC87" s="52">
        <v>0.41379310344827591</v>
      </c>
      <c r="BD87" s="52">
        <v>3.4482758620689655E-2</v>
      </c>
      <c r="BE87" s="52">
        <v>3.4482758620689655E-2</v>
      </c>
      <c r="BF87" s="52">
        <v>3.4482758620689655E-2</v>
      </c>
      <c r="BG87" s="52">
        <v>3.4482758620689655E-2</v>
      </c>
      <c r="BH87" s="52">
        <v>3.4482758620689655E-2</v>
      </c>
      <c r="BI87" s="52">
        <v>3.4482758620689655E-2</v>
      </c>
      <c r="BJ87" s="52">
        <v>3.4482758620689655E-2</v>
      </c>
      <c r="BK87" s="52">
        <v>3.4482758620689655E-2</v>
      </c>
      <c r="BL87" s="52">
        <v>3.4482758620689655E-2</v>
      </c>
      <c r="BM87" s="52">
        <v>3.4482758620689655E-2</v>
      </c>
      <c r="BN87" s="52">
        <v>3.4482758620689655E-2</v>
      </c>
      <c r="BO87" s="52">
        <v>0</v>
      </c>
      <c r="BP87" s="52">
        <v>0.37931034482758624</v>
      </c>
      <c r="BQ87" s="52">
        <v>1</v>
      </c>
      <c r="BR87" s="12"/>
      <c r="BS87" s="12"/>
    </row>
    <row r="88" spans="1:71" s="13" customFormat="1" ht="14.25" customHeight="1" outlineLevel="1" x14ac:dyDescent="0.2">
      <c r="A88" s="18" t="s">
        <v>159</v>
      </c>
      <c r="B88" s="42" t="s">
        <v>160</v>
      </c>
      <c r="C88" s="61">
        <v>1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0</v>
      </c>
      <c r="AH88" s="61">
        <v>0</v>
      </c>
      <c r="AI88" s="61">
        <v>0</v>
      </c>
      <c r="AJ88" s="61">
        <v>3.4482758620689655E-2</v>
      </c>
      <c r="AK88" s="61">
        <v>3.4482758620689655E-2</v>
      </c>
      <c r="AL88" s="61">
        <v>3.4482758620689655E-2</v>
      </c>
      <c r="AM88" s="61">
        <v>3.4482758620689655E-2</v>
      </c>
      <c r="AN88" s="61">
        <v>3.4482758620689655E-2</v>
      </c>
      <c r="AO88" s="61">
        <v>3.4482758620689655E-2</v>
      </c>
      <c r="AP88" s="61">
        <v>0.20689655172413796</v>
      </c>
      <c r="AQ88" s="61">
        <v>3.4482758620689655E-2</v>
      </c>
      <c r="AR88" s="61">
        <v>3.4482758620689655E-2</v>
      </c>
      <c r="AS88" s="61">
        <v>3.4482758620689655E-2</v>
      </c>
      <c r="AT88" s="61">
        <v>3.4482758620689655E-2</v>
      </c>
      <c r="AU88" s="61">
        <v>3.4482758620689655E-2</v>
      </c>
      <c r="AV88" s="61">
        <v>3.4482758620689655E-2</v>
      </c>
      <c r="AW88" s="61">
        <v>3.4482758620689655E-2</v>
      </c>
      <c r="AX88" s="61">
        <v>3.4482758620689655E-2</v>
      </c>
      <c r="AY88" s="61">
        <v>3.4482758620689655E-2</v>
      </c>
      <c r="AZ88" s="61">
        <v>3.4482758620689655E-2</v>
      </c>
      <c r="BA88" s="61">
        <v>3.4482758620689655E-2</v>
      </c>
      <c r="BB88" s="61">
        <v>3.4482758620689655E-2</v>
      </c>
      <c r="BC88" s="61">
        <v>0.41379310344827591</v>
      </c>
      <c r="BD88" s="61">
        <v>3.4482758620689655E-2</v>
      </c>
      <c r="BE88" s="61">
        <v>3.4482758620689655E-2</v>
      </c>
      <c r="BF88" s="61">
        <v>3.4482758620689655E-2</v>
      </c>
      <c r="BG88" s="61">
        <v>3.4482758620689655E-2</v>
      </c>
      <c r="BH88" s="61">
        <v>3.4482758620689655E-2</v>
      </c>
      <c r="BI88" s="61">
        <v>3.4482758620689655E-2</v>
      </c>
      <c r="BJ88" s="61">
        <v>3.4482758620689655E-2</v>
      </c>
      <c r="BK88" s="61">
        <v>3.4482758620689655E-2</v>
      </c>
      <c r="BL88" s="61">
        <v>3.4482758620689655E-2</v>
      </c>
      <c r="BM88" s="61">
        <v>3.4482758620689655E-2</v>
      </c>
      <c r="BN88" s="61">
        <v>3.4482758620689655E-2</v>
      </c>
      <c r="BO88" s="61">
        <v>0</v>
      </c>
      <c r="BP88" s="61">
        <v>0.37931034482758624</v>
      </c>
      <c r="BQ88" s="61">
        <v>1</v>
      </c>
      <c r="BR88" s="12"/>
      <c r="BS88" s="12"/>
    </row>
    <row r="89" spans="1:71" s="13" customFormat="1" ht="14.25" customHeight="1" outlineLevel="1" x14ac:dyDescent="0.2">
      <c r="A89" s="39" t="s">
        <v>161</v>
      </c>
      <c r="B89" s="40" t="s">
        <v>162</v>
      </c>
      <c r="C89" s="69">
        <v>1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3.4482758620689655E-2</v>
      </c>
      <c r="AK89" s="69">
        <v>3.4482758620689655E-2</v>
      </c>
      <c r="AL89" s="69">
        <v>3.4482758620689655E-2</v>
      </c>
      <c r="AM89" s="69">
        <v>3.4482758620689655E-2</v>
      </c>
      <c r="AN89" s="69">
        <v>3.4482758620689655E-2</v>
      </c>
      <c r="AO89" s="69">
        <v>3.4482758620689655E-2</v>
      </c>
      <c r="AP89" s="69">
        <v>0.20689655172413796</v>
      </c>
      <c r="AQ89" s="69">
        <v>3.4482758620689655E-2</v>
      </c>
      <c r="AR89" s="69">
        <v>3.4482758620689655E-2</v>
      </c>
      <c r="AS89" s="69">
        <v>3.4482758620689655E-2</v>
      </c>
      <c r="AT89" s="69">
        <v>3.4482758620689655E-2</v>
      </c>
      <c r="AU89" s="69">
        <v>3.4482758620689655E-2</v>
      </c>
      <c r="AV89" s="69">
        <v>3.4482758620689655E-2</v>
      </c>
      <c r="AW89" s="69">
        <v>3.4482758620689655E-2</v>
      </c>
      <c r="AX89" s="69">
        <v>3.4482758620689655E-2</v>
      </c>
      <c r="AY89" s="69">
        <v>3.4482758620689655E-2</v>
      </c>
      <c r="AZ89" s="69">
        <v>3.4482758620689655E-2</v>
      </c>
      <c r="BA89" s="69">
        <v>3.4482758620689655E-2</v>
      </c>
      <c r="BB89" s="69">
        <v>3.4482758620689655E-2</v>
      </c>
      <c r="BC89" s="69">
        <v>0.41379310344827591</v>
      </c>
      <c r="BD89" s="69">
        <v>3.4482758620689655E-2</v>
      </c>
      <c r="BE89" s="69">
        <v>3.4482758620689655E-2</v>
      </c>
      <c r="BF89" s="69">
        <v>3.4482758620689655E-2</v>
      </c>
      <c r="BG89" s="69">
        <v>3.4482758620689655E-2</v>
      </c>
      <c r="BH89" s="69">
        <v>3.4482758620689655E-2</v>
      </c>
      <c r="BI89" s="69">
        <v>3.4482758620689655E-2</v>
      </c>
      <c r="BJ89" s="69">
        <v>3.4482758620689655E-2</v>
      </c>
      <c r="BK89" s="69">
        <v>3.4482758620689655E-2</v>
      </c>
      <c r="BL89" s="69">
        <v>3.4482758620689655E-2</v>
      </c>
      <c r="BM89" s="69">
        <v>3.4482758620689655E-2</v>
      </c>
      <c r="BN89" s="69">
        <v>3.4482758620689655E-2</v>
      </c>
      <c r="BO89" s="69">
        <v>0</v>
      </c>
      <c r="BP89" s="69">
        <v>0.37931034482758624</v>
      </c>
      <c r="BQ89" s="69">
        <v>1</v>
      </c>
      <c r="BR89" s="12"/>
      <c r="BS89" s="12"/>
    </row>
    <row r="90" spans="1:71" s="13" customFormat="1" ht="14.25" customHeight="1" outlineLevel="1" x14ac:dyDescent="0.2">
      <c r="A90" s="24" t="s">
        <v>163</v>
      </c>
      <c r="B90" s="23" t="s">
        <v>14</v>
      </c>
      <c r="C90" s="65">
        <v>1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  <c r="AE90" s="65">
        <v>0</v>
      </c>
      <c r="AF90" s="65">
        <v>0</v>
      </c>
      <c r="AG90" s="65">
        <v>0</v>
      </c>
      <c r="AH90" s="65">
        <v>0</v>
      </c>
      <c r="AI90" s="65">
        <v>0</v>
      </c>
      <c r="AJ90" s="65">
        <v>3.4482758620689655E-2</v>
      </c>
      <c r="AK90" s="65">
        <v>3.4482758620689655E-2</v>
      </c>
      <c r="AL90" s="65">
        <v>3.4482758620689655E-2</v>
      </c>
      <c r="AM90" s="65">
        <v>3.4482758620689655E-2</v>
      </c>
      <c r="AN90" s="65">
        <v>3.4482758620689655E-2</v>
      </c>
      <c r="AO90" s="65">
        <v>3.4482758620689655E-2</v>
      </c>
      <c r="AP90" s="65">
        <v>0.20689655172413796</v>
      </c>
      <c r="AQ90" s="65">
        <v>3.4482758620689655E-2</v>
      </c>
      <c r="AR90" s="65">
        <v>3.4482758620689655E-2</v>
      </c>
      <c r="AS90" s="65">
        <v>3.4482758620689655E-2</v>
      </c>
      <c r="AT90" s="65">
        <v>3.4482758620689655E-2</v>
      </c>
      <c r="AU90" s="65">
        <v>3.4482758620689655E-2</v>
      </c>
      <c r="AV90" s="65">
        <v>3.4482758620689655E-2</v>
      </c>
      <c r="AW90" s="65">
        <v>3.4482758620689655E-2</v>
      </c>
      <c r="AX90" s="65">
        <v>3.4482758620689655E-2</v>
      </c>
      <c r="AY90" s="65">
        <v>3.4482758620689655E-2</v>
      </c>
      <c r="AZ90" s="65">
        <v>3.4482758620689655E-2</v>
      </c>
      <c r="BA90" s="65">
        <v>3.4482758620689655E-2</v>
      </c>
      <c r="BB90" s="65">
        <v>3.4482758620689655E-2</v>
      </c>
      <c r="BC90" s="65">
        <v>0.41379310344827591</v>
      </c>
      <c r="BD90" s="65">
        <v>3.4482758620689655E-2</v>
      </c>
      <c r="BE90" s="65">
        <v>3.4482758620689655E-2</v>
      </c>
      <c r="BF90" s="65">
        <v>3.4482758620689655E-2</v>
      </c>
      <c r="BG90" s="65">
        <v>3.4482758620689655E-2</v>
      </c>
      <c r="BH90" s="65">
        <v>3.4482758620689655E-2</v>
      </c>
      <c r="BI90" s="65">
        <v>3.4482758620689655E-2</v>
      </c>
      <c r="BJ90" s="65">
        <v>3.4482758620689655E-2</v>
      </c>
      <c r="BK90" s="65">
        <v>3.4482758620689655E-2</v>
      </c>
      <c r="BL90" s="65">
        <v>3.4482758620689655E-2</v>
      </c>
      <c r="BM90" s="65">
        <v>3.4482758620689655E-2</v>
      </c>
      <c r="BN90" s="65">
        <v>3.4482758620689655E-2</v>
      </c>
      <c r="BO90" s="65">
        <v>0</v>
      </c>
      <c r="BP90" s="65">
        <v>0.37931034482758624</v>
      </c>
      <c r="BQ90" s="65">
        <v>1</v>
      </c>
      <c r="BR90" s="12"/>
      <c r="BS90" s="12"/>
    </row>
    <row r="91" spans="1:71" s="13" customFormat="1" ht="14.25" customHeight="1" x14ac:dyDescent="0.2">
      <c r="A91" s="14" t="s">
        <v>164</v>
      </c>
      <c r="B91" s="15" t="s">
        <v>165</v>
      </c>
      <c r="C91" s="52">
        <v>1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  <c r="AO91" s="52">
        <v>0</v>
      </c>
      <c r="AP91" s="52">
        <v>0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 s="52">
        <v>5.8823529411764712E-2</v>
      </c>
      <c r="AX91" s="52">
        <v>5.8823529411764712E-2</v>
      </c>
      <c r="AY91" s="52">
        <v>5.8823529411764712E-2</v>
      </c>
      <c r="AZ91" s="52">
        <v>5.8823529411764712E-2</v>
      </c>
      <c r="BA91" s="52">
        <v>5.8823529411764712E-2</v>
      </c>
      <c r="BB91" s="52">
        <v>5.8823529411764712E-2</v>
      </c>
      <c r="BC91" s="52">
        <v>0.35294117647058826</v>
      </c>
      <c r="BD91" s="52">
        <v>5.8823529411764712E-2</v>
      </c>
      <c r="BE91" s="52">
        <v>5.8823529411764712E-2</v>
      </c>
      <c r="BF91" s="52">
        <v>5.8823529411764712E-2</v>
      </c>
      <c r="BG91" s="52">
        <v>5.8823529411764712E-2</v>
      </c>
      <c r="BH91" s="52">
        <v>5.8823529411764712E-2</v>
      </c>
      <c r="BI91" s="52">
        <v>5.8823529411764712E-2</v>
      </c>
      <c r="BJ91" s="52">
        <v>5.8823529411764712E-2</v>
      </c>
      <c r="BK91" s="52">
        <v>5.8823529411764712E-2</v>
      </c>
      <c r="BL91" s="52">
        <v>5.8823529411764712E-2</v>
      </c>
      <c r="BM91" s="52">
        <v>5.8823529411764712E-2</v>
      </c>
      <c r="BN91" s="52">
        <v>5.8823529411764712E-2</v>
      </c>
      <c r="BO91" s="52">
        <v>0</v>
      </c>
      <c r="BP91" s="52">
        <v>0.64705882352941169</v>
      </c>
      <c r="BQ91" s="52">
        <v>1</v>
      </c>
      <c r="BR91" s="12"/>
      <c r="BS91" s="12"/>
    </row>
    <row r="92" spans="1:71" s="13" customFormat="1" ht="14.25" customHeight="1" outlineLevel="1" x14ac:dyDescent="0.2">
      <c r="A92" s="18" t="s">
        <v>166</v>
      </c>
      <c r="B92" s="42" t="s">
        <v>160</v>
      </c>
      <c r="C92" s="61">
        <v>1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5.8823529411764712E-2</v>
      </c>
      <c r="AX92" s="61">
        <v>5.8823529411764712E-2</v>
      </c>
      <c r="AY92" s="61">
        <v>5.8823529411764712E-2</v>
      </c>
      <c r="AZ92" s="61">
        <v>5.8823529411764712E-2</v>
      </c>
      <c r="BA92" s="61">
        <v>5.8823529411764712E-2</v>
      </c>
      <c r="BB92" s="61">
        <v>5.8823529411764712E-2</v>
      </c>
      <c r="BC92" s="61">
        <v>0.35294117647058826</v>
      </c>
      <c r="BD92" s="61">
        <v>5.8823529411764712E-2</v>
      </c>
      <c r="BE92" s="61">
        <v>5.8823529411764712E-2</v>
      </c>
      <c r="BF92" s="61">
        <v>5.8823529411764712E-2</v>
      </c>
      <c r="BG92" s="61">
        <v>5.8823529411764712E-2</v>
      </c>
      <c r="BH92" s="61">
        <v>5.8823529411764712E-2</v>
      </c>
      <c r="BI92" s="61">
        <v>5.8823529411764712E-2</v>
      </c>
      <c r="BJ92" s="61">
        <v>5.8823529411764712E-2</v>
      </c>
      <c r="BK92" s="61">
        <v>5.8823529411764712E-2</v>
      </c>
      <c r="BL92" s="61">
        <v>5.8823529411764712E-2</v>
      </c>
      <c r="BM92" s="61">
        <v>5.8823529411764712E-2</v>
      </c>
      <c r="BN92" s="61">
        <v>5.8823529411764712E-2</v>
      </c>
      <c r="BO92" s="61">
        <v>0</v>
      </c>
      <c r="BP92" s="61">
        <v>0.64705882352941169</v>
      </c>
      <c r="BQ92" s="61">
        <v>1</v>
      </c>
      <c r="BR92" s="12"/>
      <c r="BS92" s="12"/>
    </row>
    <row r="93" spans="1:71" s="13" customFormat="1" ht="14.25" customHeight="1" outlineLevel="1" x14ac:dyDescent="0.2">
      <c r="A93" s="39" t="s">
        <v>167</v>
      </c>
      <c r="B93" s="40" t="s">
        <v>162</v>
      </c>
      <c r="C93" s="69">
        <v>1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5.8823529411764712E-2</v>
      </c>
      <c r="AX93" s="69">
        <v>5.8823529411764712E-2</v>
      </c>
      <c r="AY93" s="69">
        <v>5.8823529411764712E-2</v>
      </c>
      <c r="AZ93" s="69">
        <v>5.8823529411764712E-2</v>
      </c>
      <c r="BA93" s="69">
        <v>5.8823529411764712E-2</v>
      </c>
      <c r="BB93" s="69">
        <v>5.8823529411764712E-2</v>
      </c>
      <c r="BC93" s="69">
        <v>0.35294117647058826</v>
      </c>
      <c r="BD93" s="69">
        <v>5.8823529411764712E-2</v>
      </c>
      <c r="BE93" s="69">
        <v>5.8823529411764712E-2</v>
      </c>
      <c r="BF93" s="69">
        <v>5.8823529411764712E-2</v>
      </c>
      <c r="BG93" s="69">
        <v>5.8823529411764712E-2</v>
      </c>
      <c r="BH93" s="69">
        <v>5.8823529411764712E-2</v>
      </c>
      <c r="BI93" s="69">
        <v>5.8823529411764712E-2</v>
      </c>
      <c r="BJ93" s="69">
        <v>5.8823529411764712E-2</v>
      </c>
      <c r="BK93" s="69">
        <v>5.8823529411764712E-2</v>
      </c>
      <c r="BL93" s="69">
        <v>5.8823529411764712E-2</v>
      </c>
      <c r="BM93" s="69">
        <v>5.8823529411764712E-2</v>
      </c>
      <c r="BN93" s="69">
        <v>5.8823529411764712E-2</v>
      </c>
      <c r="BO93" s="69">
        <v>0</v>
      </c>
      <c r="BP93" s="69">
        <v>0.64705882352941169</v>
      </c>
      <c r="BQ93" s="69">
        <v>1</v>
      </c>
      <c r="BR93" s="12"/>
      <c r="BS93" s="12"/>
    </row>
    <row r="94" spans="1:71" s="13" customFormat="1" ht="14.25" customHeight="1" outlineLevel="1" x14ac:dyDescent="0.2">
      <c r="A94" s="24" t="s">
        <v>168</v>
      </c>
      <c r="B94" s="23" t="s">
        <v>14</v>
      </c>
      <c r="C94" s="65">
        <v>1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>
        <v>0</v>
      </c>
      <c r="AG94" s="65">
        <v>0</v>
      </c>
      <c r="AH94" s="65">
        <v>0</v>
      </c>
      <c r="AI94" s="65">
        <v>0</v>
      </c>
      <c r="AJ94" s="65">
        <v>0</v>
      </c>
      <c r="AK94" s="65">
        <v>0</v>
      </c>
      <c r="AL94" s="65">
        <v>0</v>
      </c>
      <c r="AM94" s="65">
        <v>0</v>
      </c>
      <c r="AN94" s="65">
        <v>0</v>
      </c>
      <c r="AO94" s="65">
        <v>0</v>
      </c>
      <c r="AP94" s="65">
        <v>0</v>
      </c>
      <c r="AQ94" s="65">
        <v>0</v>
      </c>
      <c r="AR94" s="65">
        <v>0</v>
      </c>
      <c r="AS94" s="65">
        <v>0</v>
      </c>
      <c r="AT94" s="65">
        <v>0</v>
      </c>
      <c r="AU94" s="65">
        <v>0</v>
      </c>
      <c r="AV94" s="65">
        <v>0</v>
      </c>
      <c r="AW94" s="65">
        <v>5.8823529411764712E-2</v>
      </c>
      <c r="AX94" s="65">
        <v>5.8823529411764712E-2</v>
      </c>
      <c r="AY94" s="65">
        <v>5.8823529411764712E-2</v>
      </c>
      <c r="AZ94" s="65">
        <v>5.8823529411764712E-2</v>
      </c>
      <c r="BA94" s="65">
        <v>5.8823529411764712E-2</v>
      </c>
      <c r="BB94" s="65">
        <v>5.8823529411764712E-2</v>
      </c>
      <c r="BC94" s="65">
        <v>0.35294117647058826</v>
      </c>
      <c r="BD94" s="65">
        <v>5.8823529411764712E-2</v>
      </c>
      <c r="BE94" s="65">
        <v>5.8823529411764712E-2</v>
      </c>
      <c r="BF94" s="65">
        <v>5.8823529411764712E-2</v>
      </c>
      <c r="BG94" s="65">
        <v>5.8823529411764712E-2</v>
      </c>
      <c r="BH94" s="65">
        <v>5.8823529411764712E-2</v>
      </c>
      <c r="BI94" s="65">
        <v>5.8823529411764712E-2</v>
      </c>
      <c r="BJ94" s="65">
        <v>5.8823529411764712E-2</v>
      </c>
      <c r="BK94" s="65">
        <v>5.8823529411764712E-2</v>
      </c>
      <c r="BL94" s="65">
        <v>5.8823529411764712E-2</v>
      </c>
      <c r="BM94" s="65">
        <v>5.8823529411764712E-2</v>
      </c>
      <c r="BN94" s="65">
        <v>5.8823529411764712E-2</v>
      </c>
      <c r="BO94" s="65">
        <v>0</v>
      </c>
      <c r="BP94" s="65">
        <v>0.64705882352941169</v>
      </c>
      <c r="BQ94" s="65">
        <v>1</v>
      </c>
      <c r="BR94" s="12"/>
      <c r="BS94" s="12"/>
    </row>
    <row r="95" spans="1:71" s="13" customFormat="1" ht="14.25" customHeight="1" x14ac:dyDescent="0.2">
      <c r="A95" s="35" t="s">
        <v>169</v>
      </c>
      <c r="B95" s="36" t="s">
        <v>170</v>
      </c>
      <c r="C95" s="68">
        <v>0.99999999999999978</v>
      </c>
      <c r="D95" s="68">
        <v>0</v>
      </c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68">
        <v>0</v>
      </c>
      <c r="AS95" s="68">
        <v>0</v>
      </c>
      <c r="AT95" s="68">
        <v>0</v>
      </c>
      <c r="AU95" s="68">
        <v>5.2631578947368411E-2</v>
      </c>
      <c r="AV95" s="68">
        <v>5.2631578947368411E-2</v>
      </c>
      <c r="AW95" s="68">
        <v>5.2631578947368411E-2</v>
      </c>
      <c r="AX95" s="68">
        <v>5.2631578947368411E-2</v>
      </c>
      <c r="AY95" s="68">
        <v>5.2631578947368411E-2</v>
      </c>
      <c r="AZ95" s="68">
        <v>5.2631578947368411E-2</v>
      </c>
      <c r="BA95" s="68">
        <v>5.2631578947368411E-2</v>
      </c>
      <c r="BB95" s="68">
        <v>5.2631578947368411E-2</v>
      </c>
      <c r="BC95" s="68">
        <v>0.42105263157894735</v>
      </c>
      <c r="BD95" s="68">
        <v>5.2631578947368411E-2</v>
      </c>
      <c r="BE95" s="68">
        <v>5.2631578947368411E-2</v>
      </c>
      <c r="BF95" s="68">
        <v>5.2631578947368411E-2</v>
      </c>
      <c r="BG95" s="68">
        <v>5.2631578947368411E-2</v>
      </c>
      <c r="BH95" s="68">
        <v>5.2631578947368411E-2</v>
      </c>
      <c r="BI95" s="68">
        <v>5.2631578947368411E-2</v>
      </c>
      <c r="BJ95" s="68">
        <v>5.2631578947368411E-2</v>
      </c>
      <c r="BK95" s="68">
        <v>5.2631578947368411E-2</v>
      </c>
      <c r="BL95" s="68">
        <v>5.2631578947368411E-2</v>
      </c>
      <c r="BM95" s="68">
        <v>5.2631578947368411E-2</v>
      </c>
      <c r="BN95" s="68">
        <v>5.2631578947368411E-2</v>
      </c>
      <c r="BO95" s="68">
        <v>0</v>
      </c>
      <c r="BP95" s="68">
        <v>0.57894736842105265</v>
      </c>
      <c r="BQ95" s="68">
        <v>1</v>
      </c>
      <c r="BR95" s="12"/>
      <c r="BS95" s="12"/>
    </row>
    <row r="96" spans="1:71" s="13" customFormat="1" ht="14.25" customHeight="1" x14ac:dyDescent="0.2">
      <c r="A96" s="14" t="s">
        <v>171</v>
      </c>
      <c r="B96" s="15" t="s">
        <v>172</v>
      </c>
      <c r="C96" s="52">
        <v>0.99999999999999978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  <c r="AG96" s="52">
        <v>0</v>
      </c>
      <c r="AH96" s="52">
        <v>0</v>
      </c>
      <c r="AI96" s="52">
        <v>0</v>
      </c>
      <c r="AJ96" s="52">
        <v>0</v>
      </c>
      <c r="AK96" s="52">
        <v>0</v>
      </c>
      <c r="AL96" s="52">
        <v>0</v>
      </c>
      <c r="AM96" s="52">
        <v>0</v>
      </c>
      <c r="AN96" s="52">
        <v>0</v>
      </c>
      <c r="AO96" s="52">
        <v>0</v>
      </c>
      <c r="AP96" s="52">
        <v>0</v>
      </c>
      <c r="AQ96" s="52">
        <v>0</v>
      </c>
      <c r="AR96" s="52">
        <v>0</v>
      </c>
      <c r="AS96" s="52">
        <v>0</v>
      </c>
      <c r="AT96" s="52">
        <v>0</v>
      </c>
      <c r="AU96" s="52">
        <v>5.2631578947368411E-2</v>
      </c>
      <c r="AV96" s="52">
        <v>5.2631578947368411E-2</v>
      </c>
      <c r="AW96" s="52">
        <v>5.2631578947368411E-2</v>
      </c>
      <c r="AX96" s="52">
        <v>5.2631578947368411E-2</v>
      </c>
      <c r="AY96" s="52">
        <v>5.2631578947368411E-2</v>
      </c>
      <c r="AZ96" s="52">
        <v>5.2631578947368411E-2</v>
      </c>
      <c r="BA96" s="52">
        <v>5.2631578947368411E-2</v>
      </c>
      <c r="BB96" s="52">
        <v>5.2631578947368411E-2</v>
      </c>
      <c r="BC96" s="52">
        <v>0.42105263157894735</v>
      </c>
      <c r="BD96" s="52">
        <v>5.2631578947368411E-2</v>
      </c>
      <c r="BE96" s="52">
        <v>5.2631578947368411E-2</v>
      </c>
      <c r="BF96" s="52">
        <v>5.2631578947368411E-2</v>
      </c>
      <c r="BG96" s="52">
        <v>5.2631578947368411E-2</v>
      </c>
      <c r="BH96" s="52">
        <v>5.2631578947368411E-2</v>
      </c>
      <c r="BI96" s="52">
        <v>5.2631578947368411E-2</v>
      </c>
      <c r="BJ96" s="52">
        <v>5.2631578947368411E-2</v>
      </c>
      <c r="BK96" s="52">
        <v>5.2631578947368411E-2</v>
      </c>
      <c r="BL96" s="52">
        <v>5.2631578947368411E-2</v>
      </c>
      <c r="BM96" s="52">
        <v>5.2631578947368411E-2</v>
      </c>
      <c r="BN96" s="52">
        <v>5.2631578947368411E-2</v>
      </c>
      <c r="BO96" s="52">
        <v>0</v>
      </c>
      <c r="BP96" s="52">
        <v>0.57894736842105265</v>
      </c>
      <c r="BQ96" s="52">
        <v>1</v>
      </c>
      <c r="BR96" s="12"/>
      <c r="BS96" s="12"/>
    </row>
    <row r="97" spans="1:134" s="13" customFormat="1" ht="14.25" customHeight="1" outlineLevel="1" x14ac:dyDescent="0.2">
      <c r="A97" s="39" t="s">
        <v>173</v>
      </c>
      <c r="B97" s="40" t="s">
        <v>174</v>
      </c>
      <c r="C97" s="69">
        <v>0.99999999999999978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5.2631578947368411E-2</v>
      </c>
      <c r="AV97" s="69">
        <v>5.2631578947368411E-2</v>
      </c>
      <c r="AW97" s="69">
        <v>5.2631578947368411E-2</v>
      </c>
      <c r="AX97" s="69">
        <v>5.2631578947368411E-2</v>
      </c>
      <c r="AY97" s="69">
        <v>5.2631578947368411E-2</v>
      </c>
      <c r="AZ97" s="69">
        <v>5.2631578947368411E-2</v>
      </c>
      <c r="BA97" s="69">
        <v>5.2631578947368411E-2</v>
      </c>
      <c r="BB97" s="69">
        <v>5.2631578947368411E-2</v>
      </c>
      <c r="BC97" s="69">
        <v>0.42105263157894735</v>
      </c>
      <c r="BD97" s="69">
        <v>5.2631578947368411E-2</v>
      </c>
      <c r="BE97" s="69">
        <v>5.2631578947368411E-2</v>
      </c>
      <c r="BF97" s="69">
        <v>5.2631578947368411E-2</v>
      </c>
      <c r="BG97" s="69">
        <v>5.2631578947368411E-2</v>
      </c>
      <c r="BH97" s="69">
        <v>5.2631578947368411E-2</v>
      </c>
      <c r="BI97" s="69">
        <v>5.2631578947368411E-2</v>
      </c>
      <c r="BJ97" s="69">
        <v>5.2631578947368411E-2</v>
      </c>
      <c r="BK97" s="69">
        <v>5.2631578947368411E-2</v>
      </c>
      <c r="BL97" s="69">
        <v>5.2631578947368411E-2</v>
      </c>
      <c r="BM97" s="69">
        <v>5.2631578947368411E-2</v>
      </c>
      <c r="BN97" s="69">
        <v>5.2631578947368411E-2</v>
      </c>
      <c r="BO97" s="69">
        <v>0</v>
      </c>
      <c r="BP97" s="69">
        <v>0.57894736842105265</v>
      </c>
      <c r="BQ97" s="69">
        <v>1</v>
      </c>
      <c r="BR97" s="12"/>
      <c r="BS97" s="12"/>
    </row>
    <row r="98" spans="1:134" s="13" customFormat="1" ht="14.25" customHeight="1" outlineLevel="1" x14ac:dyDescent="0.2">
      <c r="A98" s="24" t="s">
        <v>175</v>
      </c>
      <c r="B98" s="23" t="s">
        <v>176</v>
      </c>
      <c r="C98" s="65">
        <v>0.99999999999999978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  <c r="AE98" s="65">
        <v>0</v>
      </c>
      <c r="AF98" s="65">
        <v>0</v>
      </c>
      <c r="AG98" s="65">
        <v>0</v>
      </c>
      <c r="AH98" s="65">
        <v>0</v>
      </c>
      <c r="AI98" s="65">
        <v>0</v>
      </c>
      <c r="AJ98" s="65">
        <v>0</v>
      </c>
      <c r="AK98" s="65">
        <v>0</v>
      </c>
      <c r="AL98" s="65">
        <v>0</v>
      </c>
      <c r="AM98" s="65">
        <v>0</v>
      </c>
      <c r="AN98" s="65">
        <v>0</v>
      </c>
      <c r="AO98" s="65">
        <v>0</v>
      </c>
      <c r="AP98" s="65">
        <v>0</v>
      </c>
      <c r="AQ98" s="65">
        <v>0</v>
      </c>
      <c r="AR98" s="65">
        <v>0</v>
      </c>
      <c r="AS98" s="65">
        <v>0</v>
      </c>
      <c r="AT98" s="65">
        <v>0</v>
      </c>
      <c r="AU98" s="65">
        <v>5.2631578947368411E-2</v>
      </c>
      <c r="AV98" s="65">
        <v>5.2631578947368411E-2</v>
      </c>
      <c r="AW98" s="65">
        <v>5.2631578947368411E-2</v>
      </c>
      <c r="AX98" s="65">
        <v>5.2631578947368411E-2</v>
      </c>
      <c r="AY98" s="65">
        <v>5.2631578947368411E-2</v>
      </c>
      <c r="AZ98" s="65">
        <v>5.2631578947368411E-2</v>
      </c>
      <c r="BA98" s="65">
        <v>5.2631578947368411E-2</v>
      </c>
      <c r="BB98" s="65">
        <v>5.2631578947368411E-2</v>
      </c>
      <c r="BC98" s="65">
        <v>0.42105263157894735</v>
      </c>
      <c r="BD98" s="65">
        <v>5.2631578947368411E-2</v>
      </c>
      <c r="BE98" s="65">
        <v>5.2631578947368411E-2</v>
      </c>
      <c r="BF98" s="65">
        <v>5.2631578947368411E-2</v>
      </c>
      <c r="BG98" s="65">
        <v>5.2631578947368411E-2</v>
      </c>
      <c r="BH98" s="65">
        <v>5.2631578947368411E-2</v>
      </c>
      <c r="BI98" s="65">
        <v>5.2631578947368411E-2</v>
      </c>
      <c r="BJ98" s="65">
        <v>5.2631578947368411E-2</v>
      </c>
      <c r="BK98" s="65">
        <v>5.2631578947368411E-2</v>
      </c>
      <c r="BL98" s="65">
        <v>5.2631578947368411E-2</v>
      </c>
      <c r="BM98" s="65">
        <v>5.2631578947368411E-2</v>
      </c>
      <c r="BN98" s="65">
        <v>5.2631578947368411E-2</v>
      </c>
      <c r="BO98" s="65">
        <v>0</v>
      </c>
      <c r="BP98" s="65">
        <v>0.57894736842105265</v>
      </c>
      <c r="BQ98" s="65">
        <v>1</v>
      </c>
      <c r="BR98" s="12"/>
      <c r="BS98" s="12"/>
    </row>
    <row r="99" spans="1:134" s="13" customFormat="1" ht="14.25" customHeight="1" x14ac:dyDescent="0.2">
      <c r="A99" s="35" t="s">
        <v>177</v>
      </c>
      <c r="B99" s="36" t="s">
        <v>178</v>
      </c>
      <c r="C99" s="68">
        <v>0.99999999999999978</v>
      </c>
      <c r="D99" s="68">
        <v>0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68">
        <v>0</v>
      </c>
      <c r="Z99" s="68">
        <v>0</v>
      </c>
      <c r="AA99" s="68">
        <v>0</v>
      </c>
      <c r="AB99" s="68">
        <v>4.7999999999999994E-2</v>
      </c>
      <c r="AC99" s="68">
        <v>4.7999999999999994E-2</v>
      </c>
      <c r="AD99" s="68">
        <v>1.5999999999999997E-2</v>
      </c>
      <c r="AE99" s="68">
        <v>1.5999999999999997E-2</v>
      </c>
      <c r="AF99" s="68">
        <v>1.5999999999999997E-2</v>
      </c>
      <c r="AG99" s="68">
        <v>1.5999999999999997E-2</v>
      </c>
      <c r="AH99" s="68">
        <v>1.5999999999999997E-2</v>
      </c>
      <c r="AI99" s="68">
        <v>1.5999999999999997E-2</v>
      </c>
      <c r="AJ99" s="68">
        <v>1.5999999999999997E-2</v>
      </c>
      <c r="AK99" s="68">
        <v>1.5999999999999997E-2</v>
      </c>
      <c r="AL99" s="68">
        <v>1.5999999999999997E-2</v>
      </c>
      <c r="AM99" s="68">
        <v>1.5999999999999997E-2</v>
      </c>
      <c r="AN99" s="68">
        <v>1.5999999999999997E-2</v>
      </c>
      <c r="AO99" s="68">
        <v>9.1999999999999985E-2</v>
      </c>
      <c r="AP99" s="68">
        <v>0.26799999999999996</v>
      </c>
      <c r="AQ99" s="68">
        <v>2.5333333333333329E-2</v>
      </c>
      <c r="AR99" s="68">
        <v>2.5333333333333329E-2</v>
      </c>
      <c r="AS99" s="68">
        <v>2.5333333333333329E-2</v>
      </c>
      <c r="AT99" s="68">
        <v>2.5333333333333329E-2</v>
      </c>
      <c r="AU99" s="68">
        <v>2.5333333333333329E-2</v>
      </c>
      <c r="AV99" s="68">
        <v>2.5333333333333329E-2</v>
      </c>
      <c r="AW99" s="68">
        <v>2.5333333333333329E-2</v>
      </c>
      <c r="AX99" s="68">
        <v>2.5333333333333329E-2</v>
      </c>
      <c r="AY99" s="68">
        <v>2.5333333333333329E-2</v>
      </c>
      <c r="AZ99" s="68">
        <v>2.5333333333333329E-2</v>
      </c>
      <c r="BA99" s="68">
        <v>2.5333333333333329E-2</v>
      </c>
      <c r="BB99" s="68">
        <v>5.4564102564102553E-2</v>
      </c>
      <c r="BC99" s="68">
        <v>0.33323076923076922</v>
      </c>
      <c r="BD99" s="68">
        <v>2.9230769230769227E-2</v>
      </c>
      <c r="BE99" s="68">
        <v>2.9230769230769227E-2</v>
      </c>
      <c r="BF99" s="68">
        <v>2.9230769230769227E-2</v>
      </c>
      <c r="BG99" s="68">
        <v>2.9230769230769227E-2</v>
      </c>
      <c r="BH99" s="68">
        <v>2.9230769230769227E-2</v>
      </c>
      <c r="BI99" s="68">
        <v>2.9230769230769227E-2</v>
      </c>
      <c r="BJ99" s="68">
        <v>2.9230769230769227E-2</v>
      </c>
      <c r="BK99" s="68">
        <v>2.9230769230769227E-2</v>
      </c>
      <c r="BL99" s="68">
        <v>2.9230769230769227E-2</v>
      </c>
      <c r="BM99" s="68">
        <v>2.9230769230769227E-2</v>
      </c>
      <c r="BN99" s="68">
        <v>2.9230769230769227E-2</v>
      </c>
      <c r="BO99" s="68">
        <v>2.9230769230769227E-2</v>
      </c>
      <c r="BP99" s="68">
        <v>0.35076923076923078</v>
      </c>
      <c r="BQ99" s="68">
        <v>1</v>
      </c>
      <c r="BR99" s="12"/>
      <c r="BS99" s="12"/>
    </row>
    <row r="100" spans="1:134" s="13" customFormat="1" ht="14.25" customHeight="1" x14ac:dyDescent="0.2">
      <c r="A100" s="14" t="s">
        <v>179</v>
      </c>
      <c r="B100" s="15" t="s">
        <v>180</v>
      </c>
      <c r="C100" s="52">
        <v>0.99999999999999978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4.7999999999999994E-2</v>
      </c>
      <c r="AC100" s="52">
        <v>4.7999999999999994E-2</v>
      </c>
      <c r="AD100" s="52">
        <v>1.5999999999999997E-2</v>
      </c>
      <c r="AE100" s="52">
        <v>1.5999999999999997E-2</v>
      </c>
      <c r="AF100" s="52">
        <v>1.5999999999999997E-2</v>
      </c>
      <c r="AG100" s="52">
        <v>1.5999999999999997E-2</v>
      </c>
      <c r="AH100" s="52">
        <v>1.5999999999999997E-2</v>
      </c>
      <c r="AI100" s="52">
        <v>1.5999999999999997E-2</v>
      </c>
      <c r="AJ100" s="52">
        <v>1.5999999999999997E-2</v>
      </c>
      <c r="AK100" s="52">
        <v>1.5999999999999997E-2</v>
      </c>
      <c r="AL100" s="52">
        <v>1.5999999999999997E-2</v>
      </c>
      <c r="AM100" s="52">
        <v>1.5999999999999997E-2</v>
      </c>
      <c r="AN100" s="52">
        <v>1.5999999999999997E-2</v>
      </c>
      <c r="AO100" s="52">
        <v>9.1999999999999985E-2</v>
      </c>
      <c r="AP100" s="52">
        <v>0.26799999999999996</v>
      </c>
      <c r="AQ100" s="52">
        <v>2.5333333333333329E-2</v>
      </c>
      <c r="AR100" s="52">
        <v>2.5333333333333329E-2</v>
      </c>
      <c r="AS100" s="52">
        <v>2.5333333333333329E-2</v>
      </c>
      <c r="AT100" s="52">
        <v>2.5333333333333329E-2</v>
      </c>
      <c r="AU100" s="52">
        <v>2.5333333333333329E-2</v>
      </c>
      <c r="AV100" s="52">
        <v>2.5333333333333329E-2</v>
      </c>
      <c r="AW100" s="52">
        <v>2.5333333333333329E-2</v>
      </c>
      <c r="AX100" s="52">
        <v>2.5333333333333329E-2</v>
      </c>
      <c r="AY100" s="52">
        <v>2.5333333333333329E-2</v>
      </c>
      <c r="AZ100" s="52">
        <v>2.5333333333333329E-2</v>
      </c>
      <c r="BA100" s="52">
        <v>2.5333333333333329E-2</v>
      </c>
      <c r="BB100" s="52">
        <v>5.4564102564102553E-2</v>
      </c>
      <c r="BC100" s="52">
        <v>0.33323076923076922</v>
      </c>
      <c r="BD100" s="52">
        <v>2.9230769230769227E-2</v>
      </c>
      <c r="BE100" s="52">
        <v>2.9230769230769227E-2</v>
      </c>
      <c r="BF100" s="52">
        <v>2.9230769230769227E-2</v>
      </c>
      <c r="BG100" s="52">
        <v>2.9230769230769227E-2</v>
      </c>
      <c r="BH100" s="52">
        <v>2.9230769230769227E-2</v>
      </c>
      <c r="BI100" s="52">
        <v>2.9230769230769227E-2</v>
      </c>
      <c r="BJ100" s="52">
        <v>2.9230769230769227E-2</v>
      </c>
      <c r="BK100" s="52">
        <v>2.9230769230769227E-2</v>
      </c>
      <c r="BL100" s="52">
        <v>2.9230769230769227E-2</v>
      </c>
      <c r="BM100" s="52">
        <v>2.9230769230769227E-2</v>
      </c>
      <c r="BN100" s="52">
        <v>2.9230769230769227E-2</v>
      </c>
      <c r="BO100" s="52">
        <v>2.9230769230769227E-2</v>
      </c>
      <c r="BP100" s="52">
        <v>0.35076923076923078</v>
      </c>
      <c r="BQ100" s="52">
        <v>1</v>
      </c>
      <c r="BR100" s="12"/>
      <c r="BS100" s="12"/>
    </row>
    <row r="101" spans="1:134" s="13" customFormat="1" ht="14.25" customHeight="1" outlineLevel="1" x14ac:dyDescent="0.2">
      <c r="A101" s="18" t="s">
        <v>181</v>
      </c>
      <c r="B101" s="19" t="s">
        <v>182</v>
      </c>
      <c r="C101" s="61">
        <v>1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0.2</v>
      </c>
      <c r="AC101" s="61">
        <v>0.2</v>
      </c>
      <c r="AD101" s="61">
        <v>6.6666666666666666E-2</v>
      </c>
      <c r="AE101" s="61">
        <v>6.6666666666666666E-2</v>
      </c>
      <c r="AF101" s="61">
        <v>6.6666666666666666E-2</v>
      </c>
      <c r="AG101" s="61">
        <v>6.6666666666666666E-2</v>
      </c>
      <c r="AH101" s="61">
        <v>6.6666666666666666E-2</v>
      </c>
      <c r="AI101" s="61">
        <v>6.6666666666666666E-2</v>
      </c>
      <c r="AJ101" s="61">
        <v>6.6666666666666666E-2</v>
      </c>
      <c r="AK101" s="61">
        <v>6.6666666666666666E-2</v>
      </c>
      <c r="AL101" s="61">
        <v>6.6666666666666666E-2</v>
      </c>
      <c r="AM101" s="61">
        <v>6.6666666666666666E-2</v>
      </c>
      <c r="AN101" s="61">
        <v>6.6666666666666666E-2</v>
      </c>
      <c r="AO101" s="61">
        <v>6.6666666666666666E-2</v>
      </c>
      <c r="AP101" s="61">
        <v>0.8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61">
        <v>0</v>
      </c>
      <c r="BC101" s="61">
        <v>0</v>
      </c>
      <c r="BD101" s="61">
        <v>0</v>
      </c>
      <c r="BE101" s="61">
        <v>0</v>
      </c>
      <c r="BF101" s="61">
        <v>0</v>
      </c>
      <c r="BG101" s="61">
        <v>0</v>
      </c>
      <c r="BH101" s="61">
        <v>0</v>
      </c>
      <c r="BI101" s="61">
        <v>0</v>
      </c>
      <c r="BJ101" s="61">
        <v>0</v>
      </c>
      <c r="BK101" s="61">
        <v>0</v>
      </c>
      <c r="BL101" s="61">
        <v>0</v>
      </c>
      <c r="BM101" s="61">
        <v>0</v>
      </c>
      <c r="BN101" s="61">
        <v>0</v>
      </c>
      <c r="BO101" s="61">
        <v>0</v>
      </c>
      <c r="BP101" s="61">
        <v>0</v>
      </c>
      <c r="BQ101" s="61">
        <v>1</v>
      </c>
      <c r="BR101" s="12"/>
      <c r="BS101" s="12"/>
    </row>
    <row r="102" spans="1:134" s="13" customFormat="1" ht="14.25" customHeight="1" outlineLevel="1" x14ac:dyDescent="0.2">
      <c r="A102" s="20" t="s">
        <v>183</v>
      </c>
      <c r="B102" s="21" t="s">
        <v>184</v>
      </c>
      <c r="C102" s="62">
        <v>1</v>
      </c>
      <c r="D102" s="62">
        <v>0</v>
      </c>
      <c r="E102" s="62">
        <v>0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0.2</v>
      </c>
      <c r="AC102" s="62">
        <v>0.2</v>
      </c>
      <c r="AD102" s="62">
        <v>6.6666666666666666E-2</v>
      </c>
      <c r="AE102" s="62">
        <v>6.6666666666666666E-2</v>
      </c>
      <c r="AF102" s="62">
        <v>6.6666666666666666E-2</v>
      </c>
      <c r="AG102" s="62">
        <v>6.6666666666666666E-2</v>
      </c>
      <c r="AH102" s="62">
        <v>6.6666666666666666E-2</v>
      </c>
      <c r="AI102" s="62">
        <v>6.6666666666666666E-2</v>
      </c>
      <c r="AJ102" s="62">
        <v>6.6666666666666666E-2</v>
      </c>
      <c r="AK102" s="62">
        <v>6.6666666666666666E-2</v>
      </c>
      <c r="AL102" s="62">
        <v>6.6666666666666666E-2</v>
      </c>
      <c r="AM102" s="62">
        <v>6.6666666666666666E-2</v>
      </c>
      <c r="AN102" s="62">
        <v>6.6666666666666666E-2</v>
      </c>
      <c r="AO102" s="62">
        <v>6.6666666666666666E-2</v>
      </c>
      <c r="AP102" s="62">
        <v>0.8</v>
      </c>
      <c r="AQ102" s="62">
        <v>0</v>
      </c>
      <c r="AR102" s="62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1</v>
      </c>
      <c r="BR102" s="12"/>
      <c r="BS102" s="12"/>
    </row>
    <row r="103" spans="1:134" s="13" customFormat="1" ht="14.25" customHeight="1" outlineLevel="1" x14ac:dyDescent="0.2">
      <c r="A103" s="22" t="s">
        <v>185</v>
      </c>
      <c r="B103" s="23" t="s">
        <v>14</v>
      </c>
      <c r="C103" s="63">
        <v>1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0.2</v>
      </c>
      <c r="AC103" s="63">
        <v>0.2</v>
      </c>
      <c r="AD103" s="63">
        <v>6.6666666666666666E-2</v>
      </c>
      <c r="AE103" s="63">
        <v>6.6666666666666666E-2</v>
      </c>
      <c r="AF103" s="63">
        <v>6.6666666666666666E-2</v>
      </c>
      <c r="AG103" s="63">
        <v>6.6666666666666666E-2</v>
      </c>
      <c r="AH103" s="63">
        <v>6.6666666666666666E-2</v>
      </c>
      <c r="AI103" s="63">
        <v>6.6666666666666666E-2</v>
      </c>
      <c r="AJ103" s="63">
        <v>6.6666666666666666E-2</v>
      </c>
      <c r="AK103" s="63">
        <v>6.6666666666666666E-2</v>
      </c>
      <c r="AL103" s="63">
        <v>6.6666666666666666E-2</v>
      </c>
      <c r="AM103" s="63">
        <v>6.6666666666666666E-2</v>
      </c>
      <c r="AN103" s="63">
        <v>6.6666666666666666E-2</v>
      </c>
      <c r="AO103" s="63">
        <v>6.6666666666666666E-2</v>
      </c>
      <c r="AP103" s="63">
        <v>0.8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3">
        <v>0</v>
      </c>
      <c r="BH103" s="63">
        <v>0</v>
      </c>
      <c r="BI103" s="63">
        <v>0</v>
      </c>
      <c r="BJ103" s="63">
        <v>0</v>
      </c>
      <c r="BK103" s="63">
        <v>0</v>
      </c>
      <c r="BL103" s="63">
        <v>0</v>
      </c>
      <c r="BM103" s="63">
        <v>0</v>
      </c>
      <c r="BN103" s="63">
        <v>0</v>
      </c>
      <c r="BO103" s="63">
        <v>0</v>
      </c>
      <c r="BP103" s="63">
        <v>0</v>
      </c>
      <c r="BQ103" s="63">
        <v>1</v>
      </c>
      <c r="BR103" s="12"/>
      <c r="BS103" s="12"/>
    </row>
    <row r="104" spans="1:134" s="13" customFormat="1" ht="14.25" customHeight="1" outlineLevel="1" x14ac:dyDescent="0.2">
      <c r="A104" s="18" t="s">
        <v>186</v>
      </c>
      <c r="B104" s="19" t="s">
        <v>187</v>
      </c>
      <c r="C104" s="61">
        <v>0.99999999999999978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9.9999999999999978E-2</v>
      </c>
      <c r="AP104" s="61">
        <v>9.9999999999999978E-2</v>
      </c>
      <c r="AQ104" s="61">
        <v>3.3333333333333326E-2</v>
      </c>
      <c r="AR104" s="61">
        <v>3.3333333333333326E-2</v>
      </c>
      <c r="AS104" s="61">
        <v>3.3333333333333326E-2</v>
      </c>
      <c r="AT104" s="61">
        <v>3.3333333333333326E-2</v>
      </c>
      <c r="AU104" s="61">
        <v>3.3333333333333326E-2</v>
      </c>
      <c r="AV104" s="61">
        <v>3.3333333333333326E-2</v>
      </c>
      <c r="AW104" s="61">
        <v>3.3333333333333326E-2</v>
      </c>
      <c r="AX104" s="61">
        <v>3.3333333333333326E-2</v>
      </c>
      <c r="AY104" s="61">
        <v>3.3333333333333326E-2</v>
      </c>
      <c r="AZ104" s="61">
        <v>3.3333333333333326E-2</v>
      </c>
      <c r="BA104" s="61">
        <v>3.3333333333333326E-2</v>
      </c>
      <c r="BB104" s="61">
        <v>7.1794871794871776E-2</v>
      </c>
      <c r="BC104" s="61">
        <v>0.43846153846153846</v>
      </c>
      <c r="BD104" s="61">
        <v>3.846153846153845E-2</v>
      </c>
      <c r="BE104" s="61">
        <v>3.846153846153845E-2</v>
      </c>
      <c r="BF104" s="61">
        <v>3.846153846153845E-2</v>
      </c>
      <c r="BG104" s="61">
        <v>3.846153846153845E-2</v>
      </c>
      <c r="BH104" s="61">
        <v>3.846153846153845E-2</v>
      </c>
      <c r="BI104" s="61">
        <v>3.846153846153845E-2</v>
      </c>
      <c r="BJ104" s="61">
        <v>3.846153846153845E-2</v>
      </c>
      <c r="BK104" s="61">
        <v>3.846153846153845E-2</v>
      </c>
      <c r="BL104" s="61">
        <v>3.846153846153845E-2</v>
      </c>
      <c r="BM104" s="61">
        <v>3.846153846153845E-2</v>
      </c>
      <c r="BN104" s="61">
        <v>3.846153846153845E-2</v>
      </c>
      <c r="BO104" s="61">
        <v>3.846153846153845E-2</v>
      </c>
      <c r="BP104" s="61">
        <v>0.46153846153846151</v>
      </c>
      <c r="BQ104" s="61">
        <v>1</v>
      </c>
      <c r="BR104" s="12"/>
      <c r="BS104" s="12"/>
    </row>
    <row r="105" spans="1:134" s="13" customFormat="1" ht="14.25" customHeight="1" outlineLevel="1" x14ac:dyDescent="0.2">
      <c r="A105" s="20" t="s">
        <v>186</v>
      </c>
      <c r="B105" s="21" t="s">
        <v>188</v>
      </c>
      <c r="C105" s="62">
        <v>0.99999999999999989</v>
      </c>
      <c r="D105" s="62">
        <v>0</v>
      </c>
      <c r="E105" s="62">
        <v>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0</v>
      </c>
      <c r="AN105" s="62">
        <v>0</v>
      </c>
      <c r="AO105" s="62">
        <v>0.19999999999999998</v>
      </c>
      <c r="AP105" s="62">
        <v>0.19999999999999998</v>
      </c>
      <c r="AQ105" s="62">
        <v>6.6666666666666666E-2</v>
      </c>
      <c r="AR105" s="62">
        <v>6.6666666666666666E-2</v>
      </c>
      <c r="AS105" s="62">
        <v>6.6666666666666666E-2</v>
      </c>
      <c r="AT105" s="62">
        <v>6.6666666666666666E-2</v>
      </c>
      <c r="AU105" s="62">
        <v>6.6666666666666666E-2</v>
      </c>
      <c r="AV105" s="62">
        <v>6.6666666666666666E-2</v>
      </c>
      <c r="AW105" s="62">
        <v>6.6666666666666666E-2</v>
      </c>
      <c r="AX105" s="62">
        <v>6.6666666666666666E-2</v>
      </c>
      <c r="AY105" s="62">
        <v>6.6666666666666666E-2</v>
      </c>
      <c r="AZ105" s="62">
        <v>6.6666666666666666E-2</v>
      </c>
      <c r="BA105" s="62">
        <v>6.6666666666666666E-2</v>
      </c>
      <c r="BB105" s="62">
        <v>6.6666666666666666E-2</v>
      </c>
      <c r="BC105" s="62">
        <v>0.8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0</v>
      </c>
      <c r="BP105" s="62">
        <v>0</v>
      </c>
      <c r="BQ105" s="62">
        <v>1</v>
      </c>
      <c r="BR105" s="12"/>
      <c r="BS105" s="12"/>
    </row>
    <row r="106" spans="1:134" s="13" customFormat="1" ht="14.25" customHeight="1" outlineLevel="1" x14ac:dyDescent="0.2">
      <c r="A106" s="22" t="s">
        <v>189</v>
      </c>
      <c r="B106" s="23" t="s">
        <v>14</v>
      </c>
      <c r="C106" s="63">
        <v>0.99999999999999989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0.19999999999999998</v>
      </c>
      <c r="AP106" s="63">
        <v>0.19999999999999998</v>
      </c>
      <c r="AQ106" s="63">
        <v>6.6666666666666666E-2</v>
      </c>
      <c r="AR106" s="63">
        <v>6.6666666666666666E-2</v>
      </c>
      <c r="AS106" s="63">
        <v>6.6666666666666666E-2</v>
      </c>
      <c r="AT106" s="63">
        <v>6.6666666666666666E-2</v>
      </c>
      <c r="AU106" s="63">
        <v>6.6666666666666666E-2</v>
      </c>
      <c r="AV106" s="63">
        <v>6.6666666666666666E-2</v>
      </c>
      <c r="AW106" s="63">
        <v>6.6666666666666666E-2</v>
      </c>
      <c r="AX106" s="63">
        <v>6.6666666666666666E-2</v>
      </c>
      <c r="AY106" s="63">
        <v>6.6666666666666666E-2</v>
      </c>
      <c r="AZ106" s="63">
        <v>6.6666666666666666E-2</v>
      </c>
      <c r="BA106" s="63">
        <v>6.6666666666666666E-2</v>
      </c>
      <c r="BB106" s="63">
        <v>6.6666666666666666E-2</v>
      </c>
      <c r="BC106" s="63">
        <v>0.8</v>
      </c>
      <c r="BD106" s="63">
        <v>0</v>
      </c>
      <c r="BE106" s="63">
        <v>0</v>
      </c>
      <c r="BF106" s="63">
        <v>0</v>
      </c>
      <c r="BG106" s="63">
        <v>0</v>
      </c>
      <c r="BH106" s="63">
        <v>0</v>
      </c>
      <c r="BI106" s="63">
        <v>0</v>
      </c>
      <c r="BJ106" s="63">
        <v>0</v>
      </c>
      <c r="BK106" s="63">
        <v>0</v>
      </c>
      <c r="BL106" s="63">
        <v>0</v>
      </c>
      <c r="BM106" s="63">
        <v>0</v>
      </c>
      <c r="BN106" s="63">
        <v>0</v>
      </c>
      <c r="BO106" s="63">
        <v>0</v>
      </c>
      <c r="BP106" s="63">
        <v>0</v>
      </c>
      <c r="BQ106" s="63">
        <v>1</v>
      </c>
      <c r="BR106" s="12"/>
      <c r="BS106" s="12"/>
    </row>
    <row r="107" spans="1:134" s="13" customFormat="1" ht="14.25" customHeight="1" outlineLevel="1" x14ac:dyDescent="0.2">
      <c r="A107" s="20" t="s">
        <v>186</v>
      </c>
      <c r="B107" s="21" t="s">
        <v>190</v>
      </c>
      <c r="C107" s="62">
        <v>0.99999999999999989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0</v>
      </c>
      <c r="AO107" s="62">
        <v>0.19999999999999998</v>
      </c>
      <c r="AP107" s="62">
        <v>0.19999999999999998</v>
      </c>
      <c r="AQ107" s="62">
        <v>6.6666666666666666E-2</v>
      </c>
      <c r="AR107" s="62">
        <v>6.6666666666666666E-2</v>
      </c>
      <c r="AS107" s="62">
        <v>6.6666666666666666E-2</v>
      </c>
      <c r="AT107" s="62">
        <v>6.6666666666666666E-2</v>
      </c>
      <c r="AU107" s="62">
        <v>6.6666666666666666E-2</v>
      </c>
      <c r="AV107" s="62">
        <v>6.6666666666666666E-2</v>
      </c>
      <c r="AW107" s="62">
        <v>6.6666666666666666E-2</v>
      </c>
      <c r="AX107" s="62">
        <v>6.6666666666666666E-2</v>
      </c>
      <c r="AY107" s="62">
        <v>6.6666666666666666E-2</v>
      </c>
      <c r="AZ107" s="62">
        <v>6.6666666666666666E-2</v>
      </c>
      <c r="BA107" s="62">
        <v>6.6666666666666666E-2</v>
      </c>
      <c r="BB107" s="62">
        <v>6.6666666666666666E-2</v>
      </c>
      <c r="BC107" s="62">
        <v>0.8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1</v>
      </c>
      <c r="BR107" s="12"/>
      <c r="BS107" s="12"/>
    </row>
    <row r="108" spans="1:134" s="13" customFormat="1" ht="14.25" customHeight="1" outlineLevel="1" x14ac:dyDescent="0.2">
      <c r="A108" s="22" t="s">
        <v>189</v>
      </c>
      <c r="B108" s="23" t="s">
        <v>14</v>
      </c>
      <c r="C108" s="63">
        <v>0.99999999999999989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0.19999999999999998</v>
      </c>
      <c r="AP108" s="63">
        <v>0.19999999999999998</v>
      </c>
      <c r="AQ108" s="63">
        <v>6.6666666666666666E-2</v>
      </c>
      <c r="AR108" s="63">
        <v>6.6666666666666666E-2</v>
      </c>
      <c r="AS108" s="63">
        <v>6.6666666666666666E-2</v>
      </c>
      <c r="AT108" s="63">
        <v>6.6666666666666666E-2</v>
      </c>
      <c r="AU108" s="63">
        <v>6.6666666666666666E-2</v>
      </c>
      <c r="AV108" s="63">
        <v>6.6666666666666666E-2</v>
      </c>
      <c r="AW108" s="63">
        <v>6.6666666666666666E-2</v>
      </c>
      <c r="AX108" s="63">
        <v>6.6666666666666666E-2</v>
      </c>
      <c r="AY108" s="63">
        <v>6.6666666666666666E-2</v>
      </c>
      <c r="AZ108" s="63">
        <v>6.6666666666666666E-2</v>
      </c>
      <c r="BA108" s="63">
        <v>6.6666666666666666E-2</v>
      </c>
      <c r="BB108" s="63">
        <v>6.6666666666666666E-2</v>
      </c>
      <c r="BC108" s="63">
        <v>0.8</v>
      </c>
      <c r="BD108" s="63">
        <v>0</v>
      </c>
      <c r="BE108" s="63">
        <v>0</v>
      </c>
      <c r="BF108" s="63">
        <v>0</v>
      </c>
      <c r="BG108" s="63">
        <v>0</v>
      </c>
      <c r="BH108" s="63">
        <v>0</v>
      </c>
      <c r="BI108" s="63">
        <v>0</v>
      </c>
      <c r="BJ108" s="63">
        <v>0</v>
      </c>
      <c r="BK108" s="63">
        <v>0</v>
      </c>
      <c r="BL108" s="63">
        <v>0</v>
      </c>
      <c r="BM108" s="63">
        <v>0</v>
      </c>
      <c r="BN108" s="63">
        <v>0</v>
      </c>
      <c r="BO108" s="63">
        <v>0</v>
      </c>
      <c r="BP108" s="63">
        <v>0</v>
      </c>
      <c r="BQ108" s="63">
        <v>1</v>
      </c>
      <c r="BR108" s="12"/>
      <c r="BS108" s="12"/>
    </row>
    <row r="109" spans="1:134" s="13" customFormat="1" ht="14.25" customHeight="1" outlineLevel="1" x14ac:dyDescent="0.2">
      <c r="A109" s="20" t="s">
        <v>186</v>
      </c>
      <c r="B109" s="21" t="s">
        <v>191</v>
      </c>
      <c r="C109" s="62">
        <v>0.99999999999999978</v>
      </c>
      <c r="D109" s="62">
        <v>0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v>0</v>
      </c>
      <c r="AF109" s="62">
        <v>0</v>
      </c>
      <c r="AG109" s="62">
        <v>0</v>
      </c>
      <c r="AH109" s="62">
        <v>0</v>
      </c>
      <c r="AI109" s="62">
        <v>0</v>
      </c>
      <c r="AJ109" s="62">
        <v>0</v>
      </c>
      <c r="AK109" s="62">
        <v>0</v>
      </c>
      <c r="AL109" s="62">
        <v>0</v>
      </c>
      <c r="AM109" s="62">
        <v>0</v>
      </c>
      <c r="AN109" s="62">
        <v>0</v>
      </c>
      <c r="AO109" s="62">
        <v>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7.69230769230769E-2</v>
      </c>
      <c r="BC109" s="62">
        <v>7.69230769230769E-2</v>
      </c>
      <c r="BD109" s="62">
        <v>7.69230769230769E-2</v>
      </c>
      <c r="BE109" s="62">
        <v>7.69230769230769E-2</v>
      </c>
      <c r="BF109" s="62">
        <v>7.69230769230769E-2</v>
      </c>
      <c r="BG109" s="62">
        <v>7.69230769230769E-2</v>
      </c>
      <c r="BH109" s="62">
        <v>7.69230769230769E-2</v>
      </c>
      <c r="BI109" s="62">
        <v>7.69230769230769E-2</v>
      </c>
      <c r="BJ109" s="62">
        <v>7.69230769230769E-2</v>
      </c>
      <c r="BK109" s="62">
        <v>7.69230769230769E-2</v>
      </c>
      <c r="BL109" s="62">
        <v>7.69230769230769E-2</v>
      </c>
      <c r="BM109" s="62">
        <v>7.69230769230769E-2</v>
      </c>
      <c r="BN109" s="62">
        <v>7.69230769230769E-2</v>
      </c>
      <c r="BO109" s="62">
        <v>7.69230769230769E-2</v>
      </c>
      <c r="BP109" s="62">
        <v>0.92307692307692302</v>
      </c>
      <c r="BQ109" s="62">
        <v>1</v>
      </c>
      <c r="BR109" s="12"/>
      <c r="BS109" s="12"/>
    </row>
    <row r="110" spans="1:134" s="13" customFormat="1" ht="14.25" customHeight="1" outlineLevel="1" x14ac:dyDescent="0.2">
      <c r="A110" s="22" t="s">
        <v>189</v>
      </c>
      <c r="B110" s="23" t="s">
        <v>14</v>
      </c>
      <c r="C110" s="63">
        <v>0.99999999999999978</v>
      </c>
      <c r="D110" s="63">
        <v>0</v>
      </c>
      <c r="E110" s="63">
        <v>0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7.69230769230769E-2</v>
      </c>
      <c r="BC110" s="63">
        <v>7.69230769230769E-2</v>
      </c>
      <c r="BD110" s="63">
        <v>7.69230769230769E-2</v>
      </c>
      <c r="BE110" s="63">
        <v>7.69230769230769E-2</v>
      </c>
      <c r="BF110" s="63">
        <v>7.69230769230769E-2</v>
      </c>
      <c r="BG110" s="63">
        <v>7.69230769230769E-2</v>
      </c>
      <c r="BH110" s="63">
        <v>7.69230769230769E-2</v>
      </c>
      <c r="BI110" s="63">
        <v>7.69230769230769E-2</v>
      </c>
      <c r="BJ110" s="63">
        <v>7.69230769230769E-2</v>
      </c>
      <c r="BK110" s="63">
        <v>7.69230769230769E-2</v>
      </c>
      <c r="BL110" s="63">
        <v>7.69230769230769E-2</v>
      </c>
      <c r="BM110" s="63">
        <v>7.69230769230769E-2</v>
      </c>
      <c r="BN110" s="63">
        <v>7.69230769230769E-2</v>
      </c>
      <c r="BO110" s="63">
        <v>7.69230769230769E-2</v>
      </c>
      <c r="BP110" s="63">
        <v>0.92307692307692302</v>
      </c>
      <c r="BQ110" s="63">
        <v>1</v>
      </c>
      <c r="BR110" s="12"/>
      <c r="BS110" s="12"/>
    </row>
    <row r="111" spans="1:134" s="13" customFormat="1" ht="14.25" customHeight="1" x14ac:dyDescent="0.2">
      <c r="A111" s="9" t="s">
        <v>192</v>
      </c>
      <c r="B111" s="10" t="s">
        <v>193</v>
      </c>
      <c r="C111" s="67">
        <v>1</v>
      </c>
      <c r="D111" s="67">
        <v>0</v>
      </c>
      <c r="E111" s="67">
        <v>0</v>
      </c>
      <c r="F111" s="67">
        <v>0</v>
      </c>
      <c r="G111" s="67">
        <v>0</v>
      </c>
      <c r="H111" s="67">
        <v>7.6103500761035003E-2</v>
      </c>
      <c r="I111" s="67">
        <v>1.2683916793505836E-3</v>
      </c>
      <c r="J111" s="67">
        <v>1.4262127843669863E-2</v>
      </c>
      <c r="K111" s="67">
        <v>1.4262127843669863E-2</v>
      </c>
      <c r="L111" s="67">
        <v>1.536489376771117E-2</v>
      </c>
      <c r="M111" s="67">
        <v>1.840903379815257E-2</v>
      </c>
      <c r="N111" s="67">
        <v>1.591837377324597E-2</v>
      </c>
      <c r="O111" s="67">
        <v>1.4685388750895477E-2</v>
      </c>
      <c r="P111" s="67">
        <v>0.17027383821773048</v>
      </c>
      <c r="Q111" s="67">
        <v>1.591837377324597E-2</v>
      </c>
      <c r="R111" s="67">
        <v>1.7054143343874183E-2</v>
      </c>
      <c r="S111" s="67">
        <v>1.7054143343874183E-2</v>
      </c>
      <c r="T111" s="67">
        <v>1.7054143343874183E-2</v>
      </c>
      <c r="U111" s="67">
        <v>1.7054143343874183E-2</v>
      </c>
      <c r="V111" s="67">
        <v>1.7054143343874183E-2</v>
      </c>
      <c r="W111" s="67">
        <v>1.7054143343874183E-2</v>
      </c>
      <c r="X111" s="67">
        <v>1.7054143343874183E-2</v>
      </c>
      <c r="Y111" s="67">
        <v>1.7054143343874183E-2</v>
      </c>
      <c r="Z111" s="67">
        <v>1.7054143343874183E-2</v>
      </c>
      <c r="AA111" s="67">
        <v>1.7054143343874183E-2</v>
      </c>
      <c r="AB111" s="67">
        <v>1.7054143343874183E-2</v>
      </c>
      <c r="AC111" s="67">
        <v>0.20351395055586197</v>
      </c>
      <c r="AD111" s="67">
        <v>1.7054143343874183E-2</v>
      </c>
      <c r="AE111" s="67">
        <v>1.7054143343874183E-2</v>
      </c>
      <c r="AF111" s="67">
        <v>1.7054143343874183E-2</v>
      </c>
      <c r="AG111" s="67">
        <v>1.7054143343874183E-2</v>
      </c>
      <c r="AH111" s="67">
        <v>1.7054143343874183E-2</v>
      </c>
      <c r="AI111" s="67">
        <v>1.7054143343874183E-2</v>
      </c>
      <c r="AJ111" s="67">
        <v>2.0098283374315584E-2</v>
      </c>
      <c r="AK111" s="67">
        <v>2.3142423404756984E-2</v>
      </c>
      <c r="AL111" s="67">
        <v>2.258894339922218E-2</v>
      </c>
      <c r="AM111" s="67">
        <v>1.6500663338339383E-2</v>
      </c>
      <c r="AN111" s="67">
        <v>1.6500663338339383E-2</v>
      </c>
      <c r="AO111" s="67">
        <v>1.6500663338339383E-2</v>
      </c>
      <c r="AP111" s="67">
        <v>0.21765650025655797</v>
      </c>
      <c r="AQ111" s="67">
        <v>1.6500663338339383E-2</v>
      </c>
      <c r="AR111" s="67">
        <v>1.6500663338339383E-2</v>
      </c>
      <c r="AS111" s="67">
        <v>1.6500663338339383E-2</v>
      </c>
      <c r="AT111" s="67">
        <v>1.6500663338339383E-2</v>
      </c>
      <c r="AU111" s="67">
        <v>1.6500663338339383E-2</v>
      </c>
      <c r="AV111" s="67">
        <v>1.6500663338339383E-2</v>
      </c>
      <c r="AW111" s="67">
        <v>1.6500663338339383E-2</v>
      </c>
      <c r="AX111" s="67">
        <v>1.6500663338339383E-2</v>
      </c>
      <c r="AY111" s="67">
        <v>1.6500663338339383E-2</v>
      </c>
      <c r="AZ111" s="67">
        <v>1.6500663338339383E-2</v>
      </c>
      <c r="BA111" s="67">
        <v>1.6500663338339383E-2</v>
      </c>
      <c r="BB111" s="67">
        <v>1.6500663338339383E-2</v>
      </c>
      <c r="BC111" s="67">
        <v>0.19800796006007257</v>
      </c>
      <c r="BD111" s="67">
        <v>1.6174505477934947E-2</v>
      </c>
      <c r="BE111" s="67">
        <v>1.6174505477934947E-2</v>
      </c>
      <c r="BF111" s="67">
        <v>1.6174505477934947E-2</v>
      </c>
      <c r="BG111" s="67">
        <v>1.9218645508376347E-2</v>
      </c>
      <c r="BH111" s="67">
        <v>2.2262785538817748E-2</v>
      </c>
      <c r="BI111" s="67">
        <v>2.2262785538817748E-2</v>
      </c>
      <c r="BJ111" s="67">
        <v>1.6174505477934947E-2</v>
      </c>
      <c r="BK111" s="67">
        <v>1.6174505477934947E-2</v>
      </c>
      <c r="BL111" s="67">
        <v>1.6174505477934947E-2</v>
      </c>
      <c r="BM111" s="67">
        <v>1.6174505477934947E-2</v>
      </c>
      <c r="BN111" s="67">
        <v>1.6174505477934947E-2</v>
      </c>
      <c r="BO111" s="67">
        <v>1.7407490500285439E-2</v>
      </c>
      <c r="BP111" s="67">
        <v>0.21054775090977684</v>
      </c>
      <c r="BQ111" s="67">
        <v>1</v>
      </c>
      <c r="BR111" s="12"/>
      <c r="BS111" s="12"/>
    </row>
    <row r="112" spans="1:134" s="13" customFormat="1" ht="14.25" customHeight="1" x14ac:dyDescent="0.2">
      <c r="A112" s="43" t="s">
        <v>194</v>
      </c>
      <c r="B112" s="44" t="s">
        <v>195</v>
      </c>
      <c r="C112" s="71">
        <v>1.0000000000000002</v>
      </c>
      <c r="D112" s="71">
        <v>0</v>
      </c>
      <c r="E112" s="71">
        <v>0</v>
      </c>
      <c r="F112" s="71">
        <v>0</v>
      </c>
      <c r="G112" s="71">
        <v>0</v>
      </c>
      <c r="H112" s="71">
        <v>8.4459459459459471E-2</v>
      </c>
      <c r="I112" s="71">
        <v>0</v>
      </c>
      <c r="J112" s="71">
        <v>1.4420413276955689E-2</v>
      </c>
      <c r="K112" s="71">
        <v>1.4420413276955689E-2</v>
      </c>
      <c r="L112" s="71">
        <v>1.7051917576665947E-2</v>
      </c>
      <c r="M112" s="71">
        <v>1.7051917576665947E-2</v>
      </c>
      <c r="N112" s="71">
        <v>1.7051917576665947E-2</v>
      </c>
      <c r="O112" s="71">
        <v>1.568355413125332E-2</v>
      </c>
      <c r="P112" s="71">
        <v>0.18013959287462197</v>
      </c>
      <c r="Q112" s="71">
        <v>1.7051917576665947E-2</v>
      </c>
      <c r="R112" s="71">
        <v>1.7051917576665947E-2</v>
      </c>
      <c r="S112" s="71">
        <v>1.7051917576665947E-2</v>
      </c>
      <c r="T112" s="71">
        <v>1.7051917576665947E-2</v>
      </c>
      <c r="U112" s="71">
        <v>1.7051917576665947E-2</v>
      </c>
      <c r="V112" s="71">
        <v>1.7051917576665947E-2</v>
      </c>
      <c r="W112" s="71">
        <v>1.7051917576665947E-2</v>
      </c>
      <c r="X112" s="71">
        <v>1.7051917576665947E-2</v>
      </c>
      <c r="Y112" s="71">
        <v>1.7051917576665947E-2</v>
      </c>
      <c r="Z112" s="71">
        <v>1.7051917576665947E-2</v>
      </c>
      <c r="AA112" s="71">
        <v>1.7051917576665947E-2</v>
      </c>
      <c r="AB112" s="71">
        <v>1.7051917576665947E-2</v>
      </c>
      <c r="AC112" s="71">
        <v>0.20462301091999133</v>
      </c>
      <c r="AD112" s="71">
        <v>1.7051917576665947E-2</v>
      </c>
      <c r="AE112" s="71">
        <v>1.7051917576665947E-2</v>
      </c>
      <c r="AF112" s="71">
        <v>1.7051917576665947E-2</v>
      </c>
      <c r="AG112" s="71">
        <v>1.7051917576665947E-2</v>
      </c>
      <c r="AH112" s="71">
        <v>1.7051917576665947E-2</v>
      </c>
      <c r="AI112" s="71">
        <v>1.7051917576665947E-2</v>
      </c>
      <c r="AJ112" s="71">
        <v>1.7051917576665947E-2</v>
      </c>
      <c r="AK112" s="71">
        <v>1.7051917576665947E-2</v>
      </c>
      <c r="AL112" s="71">
        <v>1.7051917576665947E-2</v>
      </c>
      <c r="AM112" s="71">
        <v>1.7051917576665947E-2</v>
      </c>
      <c r="AN112" s="71">
        <v>1.7051917576665947E-2</v>
      </c>
      <c r="AO112" s="71">
        <v>1.7051917576665947E-2</v>
      </c>
      <c r="AP112" s="71">
        <v>0.20462301091999133</v>
      </c>
      <c r="AQ112" s="71">
        <v>1.7051917576665947E-2</v>
      </c>
      <c r="AR112" s="71">
        <v>1.7051917576665947E-2</v>
      </c>
      <c r="AS112" s="71">
        <v>1.7051917576665947E-2</v>
      </c>
      <c r="AT112" s="71">
        <v>1.7051917576665947E-2</v>
      </c>
      <c r="AU112" s="71">
        <v>1.7051917576665947E-2</v>
      </c>
      <c r="AV112" s="71">
        <v>1.7051917576665947E-2</v>
      </c>
      <c r="AW112" s="71">
        <v>1.7051917576665947E-2</v>
      </c>
      <c r="AX112" s="71">
        <v>1.7051917576665947E-2</v>
      </c>
      <c r="AY112" s="71">
        <v>1.7051917576665947E-2</v>
      </c>
      <c r="AZ112" s="71">
        <v>1.7051917576665947E-2</v>
      </c>
      <c r="BA112" s="71">
        <v>1.7051917576665947E-2</v>
      </c>
      <c r="BB112" s="71">
        <v>1.7051917576665947E-2</v>
      </c>
      <c r="BC112" s="71">
        <v>0.20462301091999133</v>
      </c>
      <c r="BD112" s="71">
        <v>1.7051917576665947E-2</v>
      </c>
      <c r="BE112" s="71">
        <v>1.7051917576665947E-2</v>
      </c>
      <c r="BF112" s="71">
        <v>1.7051917576665947E-2</v>
      </c>
      <c r="BG112" s="71">
        <v>1.7051917576665947E-2</v>
      </c>
      <c r="BH112" s="71">
        <v>1.7051917576665947E-2</v>
      </c>
      <c r="BI112" s="71">
        <v>1.7051917576665947E-2</v>
      </c>
      <c r="BJ112" s="71">
        <v>1.7051917576665947E-2</v>
      </c>
      <c r="BK112" s="71">
        <v>1.7051917576665947E-2</v>
      </c>
      <c r="BL112" s="71">
        <v>1.7051917576665947E-2</v>
      </c>
      <c r="BM112" s="71">
        <v>1.7051917576665947E-2</v>
      </c>
      <c r="BN112" s="71">
        <v>1.7051917576665947E-2</v>
      </c>
      <c r="BO112" s="71">
        <v>1.8420281022078572E-2</v>
      </c>
      <c r="BP112" s="71">
        <v>0.20599137436540399</v>
      </c>
      <c r="BQ112" s="71">
        <v>1</v>
      </c>
      <c r="BR112" s="45">
        <v>5920000</v>
      </c>
      <c r="BS112" s="12">
        <f>+BR112-BQ112</f>
        <v>5919999</v>
      </c>
      <c r="BU112" s="4">
        <v>42491</v>
      </c>
      <c r="BV112" s="4">
        <v>42522</v>
      </c>
      <c r="BW112" s="4">
        <v>42552</v>
      </c>
      <c r="BX112" s="4">
        <v>42583</v>
      </c>
      <c r="BY112" s="4">
        <v>42614</v>
      </c>
      <c r="BZ112" s="4">
        <v>42644</v>
      </c>
      <c r="CA112" s="4">
        <v>42675</v>
      </c>
      <c r="CB112" s="4">
        <v>42705</v>
      </c>
      <c r="CC112" s="1">
        <v>2016</v>
      </c>
      <c r="CD112" s="4">
        <v>42736</v>
      </c>
      <c r="CE112" s="4">
        <v>42767</v>
      </c>
      <c r="CF112" s="4">
        <v>42795</v>
      </c>
      <c r="CG112" s="4">
        <v>42826</v>
      </c>
      <c r="CH112" s="4">
        <v>42856</v>
      </c>
      <c r="CI112" s="4">
        <v>42887</v>
      </c>
      <c r="CJ112" s="4">
        <v>42917</v>
      </c>
      <c r="CK112" s="4">
        <v>42948</v>
      </c>
      <c r="CL112" s="4">
        <v>42979</v>
      </c>
      <c r="CM112" s="4">
        <v>43009</v>
      </c>
      <c r="CN112" s="4">
        <v>43040</v>
      </c>
      <c r="CO112" s="4">
        <v>43070</v>
      </c>
      <c r="CP112" s="1">
        <v>2017</v>
      </c>
      <c r="CQ112" s="4">
        <v>43101</v>
      </c>
      <c r="CR112" s="4">
        <v>43132</v>
      </c>
      <c r="CS112" s="4">
        <v>43160</v>
      </c>
      <c r="CT112" s="4">
        <v>43191</v>
      </c>
      <c r="CU112" s="4">
        <v>43221</v>
      </c>
      <c r="CV112" s="4">
        <v>43252</v>
      </c>
      <c r="CW112" s="4">
        <v>43282</v>
      </c>
      <c r="CX112" s="4">
        <v>43313</v>
      </c>
      <c r="CY112" s="4">
        <v>43344</v>
      </c>
      <c r="CZ112" s="4">
        <v>43374</v>
      </c>
      <c r="DA112" s="4">
        <v>43405</v>
      </c>
      <c r="DB112" s="4">
        <v>43435</v>
      </c>
      <c r="DC112" s="1">
        <v>2018</v>
      </c>
      <c r="DD112" s="4">
        <v>43466</v>
      </c>
      <c r="DE112" s="4">
        <v>43497</v>
      </c>
      <c r="DF112" s="4">
        <v>43525</v>
      </c>
      <c r="DG112" s="4">
        <v>43556</v>
      </c>
      <c r="DH112" s="4">
        <v>43586</v>
      </c>
      <c r="DI112" s="4">
        <v>43617</v>
      </c>
      <c r="DJ112" s="4">
        <v>43647</v>
      </c>
      <c r="DK112" s="4">
        <v>43678</v>
      </c>
      <c r="DL112" s="4">
        <v>43709</v>
      </c>
      <c r="DM112" s="4">
        <v>43739</v>
      </c>
      <c r="DN112" s="4">
        <v>43770</v>
      </c>
      <c r="DO112" s="4">
        <v>43800</v>
      </c>
      <c r="DP112" s="1">
        <v>2019</v>
      </c>
      <c r="DQ112" s="4">
        <v>43831</v>
      </c>
      <c r="DR112" s="4">
        <v>43862</v>
      </c>
      <c r="DS112" s="4">
        <v>43891</v>
      </c>
      <c r="DT112" s="4">
        <v>43922</v>
      </c>
      <c r="DU112" s="4">
        <v>43952</v>
      </c>
      <c r="DV112" s="4">
        <v>43983</v>
      </c>
      <c r="DW112" s="4">
        <v>44013</v>
      </c>
      <c r="DX112" s="4">
        <v>44044</v>
      </c>
      <c r="DY112" s="4">
        <v>44075</v>
      </c>
      <c r="DZ112" s="4">
        <v>44105</v>
      </c>
      <c r="EA112" s="4">
        <v>44136</v>
      </c>
      <c r="EB112" s="4">
        <v>44166</v>
      </c>
      <c r="EC112" s="1">
        <v>2020</v>
      </c>
      <c r="ED112" s="4" t="s">
        <v>2</v>
      </c>
    </row>
    <row r="113" spans="1:134" s="13" customFormat="1" ht="14.25" customHeight="1" outlineLevel="1" x14ac:dyDescent="0.2">
      <c r="A113" s="47" t="s">
        <v>196</v>
      </c>
      <c r="B113" s="48" t="s">
        <v>198</v>
      </c>
      <c r="C113" s="72">
        <v>0.78576049417720684</v>
      </c>
      <c r="D113" s="72">
        <v>0</v>
      </c>
      <c r="E113" s="72">
        <v>0</v>
      </c>
      <c r="F113" s="72">
        <v>0</v>
      </c>
      <c r="G113" s="72">
        <v>0</v>
      </c>
      <c r="H113" s="72">
        <v>0.10850048248787722</v>
      </c>
      <c r="I113" s="72">
        <v>0</v>
      </c>
      <c r="J113" s="72">
        <v>1.3253905189929837E-2</v>
      </c>
      <c r="K113" s="72">
        <v>1.3253905189929837E-2</v>
      </c>
      <c r="L113" s="72">
        <v>1.6634455906389678E-2</v>
      </c>
      <c r="M113" s="72">
        <v>1.6634455906389678E-2</v>
      </c>
      <c r="N113" s="72">
        <v>1.6634455906389678E-2</v>
      </c>
      <c r="O113" s="72">
        <v>1.6634455906389678E-2</v>
      </c>
      <c r="P113" s="72">
        <v>0.20154611649329557</v>
      </c>
      <c r="Q113" s="72">
        <v>1.6634455906389678E-2</v>
      </c>
      <c r="R113" s="72">
        <v>1.6634455906389678E-2</v>
      </c>
      <c r="S113" s="72">
        <v>1.6634455906389678E-2</v>
      </c>
      <c r="T113" s="72">
        <v>1.6634455906389678E-2</v>
      </c>
      <c r="U113" s="72">
        <v>1.6634455906389678E-2</v>
      </c>
      <c r="V113" s="72">
        <v>1.6634455906389678E-2</v>
      </c>
      <c r="W113" s="72">
        <v>1.6634455906389678E-2</v>
      </c>
      <c r="X113" s="72">
        <v>1.6634455906389678E-2</v>
      </c>
      <c r="Y113" s="72">
        <v>1.6634455906389678E-2</v>
      </c>
      <c r="Z113" s="72">
        <v>1.6634455906389678E-2</v>
      </c>
      <c r="AA113" s="72">
        <v>1.6634455906389678E-2</v>
      </c>
      <c r="AB113" s="72">
        <v>1.6634455906389678E-2</v>
      </c>
      <c r="AC113" s="72">
        <v>0.19961347087667611</v>
      </c>
      <c r="AD113" s="72">
        <v>1.6634455906389678E-2</v>
      </c>
      <c r="AE113" s="72">
        <v>1.6634455906389678E-2</v>
      </c>
      <c r="AF113" s="72">
        <v>1.6634455906389678E-2</v>
      </c>
      <c r="AG113" s="72">
        <v>1.6634455906389678E-2</v>
      </c>
      <c r="AH113" s="72">
        <v>1.6634455906389678E-2</v>
      </c>
      <c r="AI113" s="72">
        <v>1.6634455906389678E-2</v>
      </c>
      <c r="AJ113" s="72">
        <v>1.6634455906389678E-2</v>
      </c>
      <c r="AK113" s="72">
        <v>1.6634455906389678E-2</v>
      </c>
      <c r="AL113" s="72">
        <v>1.6634455906389678E-2</v>
      </c>
      <c r="AM113" s="72">
        <v>1.6634455906389678E-2</v>
      </c>
      <c r="AN113" s="72">
        <v>1.6634455906389678E-2</v>
      </c>
      <c r="AO113" s="72">
        <v>1.6634455906389678E-2</v>
      </c>
      <c r="AP113" s="72">
        <v>0.19961347087667611</v>
      </c>
      <c r="AQ113" s="72">
        <v>1.6634455906389678E-2</v>
      </c>
      <c r="AR113" s="72">
        <v>1.6634455906389678E-2</v>
      </c>
      <c r="AS113" s="72">
        <v>1.6634455906389678E-2</v>
      </c>
      <c r="AT113" s="72">
        <v>1.6634455906389678E-2</v>
      </c>
      <c r="AU113" s="72">
        <v>1.6634455906389678E-2</v>
      </c>
      <c r="AV113" s="72">
        <v>1.6634455906389678E-2</v>
      </c>
      <c r="AW113" s="72">
        <v>1.6634455906389678E-2</v>
      </c>
      <c r="AX113" s="72">
        <v>1.6634455906389678E-2</v>
      </c>
      <c r="AY113" s="72">
        <v>1.6634455906389678E-2</v>
      </c>
      <c r="AZ113" s="72">
        <v>1.6634455906389678E-2</v>
      </c>
      <c r="BA113" s="72">
        <v>1.6634455906389678E-2</v>
      </c>
      <c r="BB113" s="72">
        <v>1.6634455906389678E-2</v>
      </c>
      <c r="BC113" s="72">
        <v>0.19961347087667611</v>
      </c>
      <c r="BD113" s="72">
        <v>1.6634455906389678E-2</v>
      </c>
      <c r="BE113" s="72">
        <v>1.6634455906389678E-2</v>
      </c>
      <c r="BF113" s="72">
        <v>1.6634455906389678E-2</v>
      </c>
      <c r="BG113" s="72">
        <v>1.6634455906389678E-2</v>
      </c>
      <c r="BH113" s="72">
        <v>1.6634455906389678E-2</v>
      </c>
      <c r="BI113" s="72">
        <v>1.6634455906389678E-2</v>
      </c>
      <c r="BJ113" s="72">
        <v>1.6634455906389678E-2</v>
      </c>
      <c r="BK113" s="72">
        <v>1.6634455906389678E-2</v>
      </c>
      <c r="BL113" s="72">
        <v>1.6634455906389678E-2</v>
      </c>
      <c r="BM113" s="72">
        <v>1.6634455906389678E-2</v>
      </c>
      <c r="BN113" s="72">
        <v>1.6634455906389678E-2</v>
      </c>
      <c r="BO113" s="72">
        <v>1.6634455906389678E-2</v>
      </c>
      <c r="BP113" s="72">
        <v>0.19961347087667611</v>
      </c>
      <c r="BQ113" s="72">
        <v>1</v>
      </c>
      <c r="BR113" s="47">
        <v>4108274.4383727992</v>
      </c>
      <c r="BS113" s="12">
        <f>+BQ113-BR113</f>
        <v>-4108273.4383727992</v>
      </c>
      <c r="BT113" s="53"/>
      <c r="BU113" s="54">
        <v>0</v>
      </c>
      <c r="BV113" s="54">
        <v>0</v>
      </c>
      <c r="BW113" s="54">
        <v>1.4866979655712046E-2</v>
      </c>
      <c r="BX113" s="54">
        <v>1.4866979655712046E-2</v>
      </c>
      <c r="BY113" s="54">
        <v>1.8658962320934148E-2</v>
      </c>
      <c r="BZ113" s="54">
        <v>1.8658962320934148E-2</v>
      </c>
      <c r="CA113" s="54">
        <v>1.8658962320934148E-2</v>
      </c>
      <c r="CB113" s="54">
        <v>1.8658962320934148E-2</v>
      </c>
      <c r="CC113" s="54"/>
      <c r="CD113" s="54">
        <v>1.8658962320934148E-2</v>
      </c>
      <c r="CE113" s="54">
        <v>1.8658962320934148E-2</v>
      </c>
      <c r="CF113" s="54">
        <v>1.8658962320934148E-2</v>
      </c>
      <c r="CG113" s="54">
        <v>1.8658962320934148E-2</v>
      </c>
      <c r="CH113" s="54">
        <v>1.8658962320934148E-2</v>
      </c>
      <c r="CI113" s="54">
        <v>1.8658962320934148E-2</v>
      </c>
      <c r="CJ113" s="54">
        <v>1.8658962320934148E-2</v>
      </c>
      <c r="CK113" s="54">
        <v>1.8658962320934148E-2</v>
      </c>
      <c r="CL113" s="54">
        <v>1.8658962320934148E-2</v>
      </c>
      <c r="CM113" s="54">
        <v>1.8658962320934148E-2</v>
      </c>
      <c r="CN113" s="54">
        <v>1.8658962320934148E-2</v>
      </c>
      <c r="CO113" s="54">
        <v>1.8658962320934148E-2</v>
      </c>
      <c r="CP113" s="54"/>
      <c r="CQ113" s="54">
        <v>1.8658962320934148E-2</v>
      </c>
      <c r="CR113" s="54">
        <v>1.8658962320934148E-2</v>
      </c>
      <c r="CS113" s="54">
        <v>1.8658962320934148E-2</v>
      </c>
      <c r="CT113" s="54">
        <v>1.8658962320934148E-2</v>
      </c>
      <c r="CU113" s="54">
        <v>1.8658962320934148E-2</v>
      </c>
      <c r="CV113" s="54">
        <v>1.8658962320934148E-2</v>
      </c>
      <c r="CW113" s="54">
        <v>1.8658962320934148E-2</v>
      </c>
      <c r="CX113" s="54">
        <v>1.8658962320934148E-2</v>
      </c>
      <c r="CY113" s="54">
        <v>1.8658962320934148E-2</v>
      </c>
      <c r="CZ113" s="54">
        <v>1.8658962320934148E-2</v>
      </c>
      <c r="DA113" s="54">
        <v>1.8658962320934148E-2</v>
      </c>
      <c r="DB113" s="54">
        <v>1.8658962320934148E-2</v>
      </c>
      <c r="DC113" s="54"/>
      <c r="DD113" s="54">
        <v>1.8658962320934148E-2</v>
      </c>
      <c r="DE113" s="54">
        <v>1.8658962320934148E-2</v>
      </c>
      <c r="DF113" s="54">
        <v>1.8658962320934148E-2</v>
      </c>
      <c r="DG113" s="54">
        <v>1.8658962320934148E-2</v>
      </c>
      <c r="DH113" s="54">
        <v>1.8658962320934148E-2</v>
      </c>
      <c r="DI113" s="54">
        <v>1.8658962320934148E-2</v>
      </c>
      <c r="DJ113" s="54">
        <v>1.8658962320934148E-2</v>
      </c>
      <c r="DK113" s="54">
        <v>1.8658962320934148E-2</v>
      </c>
      <c r="DL113" s="54">
        <v>1.8658962320934148E-2</v>
      </c>
      <c r="DM113" s="54">
        <v>1.8658962320934148E-2</v>
      </c>
      <c r="DN113" s="54">
        <v>1.8658962320934148E-2</v>
      </c>
      <c r="DO113" s="54">
        <v>1.8658962320934148E-2</v>
      </c>
      <c r="DP113" s="54"/>
      <c r="DQ113" s="54">
        <v>1.8658962320934148E-2</v>
      </c>
      <c r="DR113" s="54">
        <v>1.8658962320934148E-2</v>
      </c>
      <c r="DS113" s="54">
        <v>1.8658962320934148E-2</v>
      </c>
      <c r="DT113" s="54">
        <v>1.8658962320934148E-2</v>
      </c>
      <c r="DU113" s="54">
        <v>1.8658962320934148E-2</v>
      </c>
      <c r="DV113" s="54">
        <v>1.8658962320934148E-2</v>
      </c>
      <c r="DW113" s="54">
        <v>1.8658962320934148E-2</v>
      </c>
      <c r="DX113" s="54">
        <v>1.8658962320934148E-2</v>
      </c>
      <c r="DY113" s="54">
        <v>1.8658962320934148E-2</v>
      </c>
      <c r="DZ113" s="54">
        <v>1.8658962320934148E-2</v>
      </c>
      <c r="EA113" s="54">
        <v>1.8658962320934148E-2</v>
      </c>
      <c r="EB113" s="54">
        <v>1.8658962320934148E-2</v>
      </c>
      <c r="EC113" s="54"/>
      <c r="ED113" s="54"/>
    </row>
    <row r="114" spans="1:134" s="13" customFormat="1" ht="14.25" customHeight="1" outlineLevel="1" x14ac:dyDescent="0.2">
      <c r="A114" s="47" t="s">
        <v>199</v>
      </c>
      <c r="B114" s="48" t="s">
        <v>200</v>
      </c>
      <c r="C114" s="72">
        <v>0.75968634686346859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1.8518518518518517E-2</v>
      </c>
      <c r="K114" s="72">
        <v>1.8518518518518517E-2</v>
      </c>
      <c r="L114" s="72">
        <v>1.8518518518518517E-2</v>
      </c>
      <c r="M114" s="72">
        <v>1.8518518518518517E-2</v>
      </c>
      <c r="N114" s="72">
        <v>1.8518518518518517E-2</v>
      </c>
      <c r="O114" s="72">
        <v>1.234290386723904E-2</v>
      </c>
      <c r="P114" s="72">
        <v>0.10493549645983162</v>
      </c>
      <c r="Q114" s="72">
        <v>1.8518518518518517E-2</v>
      </c>
      <c r="R114" s="72">
        <v>1.8518518518518517E-2</v>
      </c>
      <c r="S114" s="72">
        <v>1.8518518518518517E-2</v>
      </c>
      <c r="T114" s="72">
        <v>1.8518518518518517E-2</v>
      </c>
      <c r="U114" s="72">
        <v>1.8518518518518517E-2</v>
      </c>
      <c r="V114" s="72">
        <v>1.8518518518518517E-2</v>
      </c>
      <c r="W114" s="72">
        <v>1.8518518518518517E-2</v>
      </c>
      <c r="X114" s="72">
        <v>1.8518518518518517E-2</v>
      </c>
      <c r="Y114" s="72">
        <v>1.8518518518518517E-2</v>
      </c>
      <c r="Z114" s="72">
        <v>1.8518518518518517E-2</v>
      </c>
      <c r="AA114" s="72">
        <v>1.8518518518518517E-2</v>
      </c>
      <c r="AB114" s="72">
        <v>1.8518518518518517E-2</v>
      </c>
      <c r="AC114" s="72">
        <v>0.22222222222222221</v>
      </c>
      <c r="AD114" s="72">
        <v>1.8518518518518517E-2</v>
      </c>
      <c r="AE114" s="72">
        <v>1.8518518518518517E-2</v>
      </c>
      <c r="AF114" s="72">
        <v>1.8518518518518517E-2</v>
      </c>
      <c r="AG114" s="72">
        <v>1.8518518518518517E-2</v>
      </c>
      <c r="AH114" s="72">
        <v>1.8518518518518517E-2</v>
      </c>
      <c r="AI114" s="72">
        <v>1.8518518518518517E-2</v>
      </c>
      <c r="AJ114" s="72">
        <v>1.8518518518518517E-2</v>
      </c>
      <c r="AK114" s="72">
        <v>1.8518518518518517E-2</v>
      </c>
      <c r="AL114" s="72">
        <v>1.8518518518518517E-2</v>
      </c>
      <c r="AM114" s="72">
        <v>1.8518518518518517E-2</v>
      </c>
      <c r="AN114" s="72">
        <v>1.8518518518518517E-2</v>
      </c>
      <c r="AO114" s="72">
        <v>1.8518518518518517E-2</v>
      </c>
      <c r="AP114" s="72">
        <v>0.22222222222222221</v>
      </c>
      <c r="AQ114" s="72">
        <v>1.8518518518518517E-2</v>
      </c>
      <c r="AR114" s="72">
        <v>1.8518518518518517E-2</v>
      </c>
      <c r="AS114" s="72">
        <v>1.8518518518518517E-2</v>
      </c>
      <c r="AT114" s="72">
        <v>1.8518518518518517E-2</v>
      </c>
      <c r="AU114" s="72">
        <v>1.8518518518518517E-2</v>
      </c>
      <c r="AV114" s="72">
        <v>1.8518518518518517E-2</v>
      </c>
      <c r="AW114" s="72">
        <v>1.8518518518518517E-2</v>
      </c>
      <c r="AX114" s="72">
        <v>1.8518518518518517E-2</v>
      </c>
      <c r="AY114" s="72">
        <v>1.8518518518518517E-2</v>
      </c>
      <c r="AZ114" s="72">
        <v>1.8518518518518517E-2</v>
      </c>
      <c r="BA114" s="72">
        <v>1.8518518518518517E-2</v>
      </c>
      <c r="BB114" s="72">
        <v>1.8518518518518517E-2</v>
      </c>
      <c r="BC114" s="72">
        <v>0.22222222222222221</v>
      </c>
      <c r="BD114" s="72">
        <v>1.8518518518518517E-2</v>
      </c>
      <c r="BE114" s="72">
        <v>1.8518518518518517E-2</v>
      </c>
      <c r="BF114" s="72">
        <v>1.8518518518518517E-2</v>
      </c>
      <c r="BG114" s="72">
        <v>1.8518518518518517E-2</v>
      </c>
      <c r="BH114" s="72">
        <v>1.8518518518518517E-2</v>
      </c>
      <c r="BI114" s="72">
        <v>1.8518518518518517E-2</v>
      </c>
      <c r="BJ114" s="72">
        <v>1.8518518518518517E-2</v>
      </c>
      <c r="BK114" s="72">
        <v>1.8518518518518517E-2</v>
      </c>
      <c r="BL114" s="72">
        <v>1.8518518518518517E-2</v>
      </c>
      <c r="BM114" s="72">
        <v>1.8518518518518517E-2</v>
      </c>
      <c r="BN114" s="72">
        <v>1.8518518518518517E-2</v>
      </c>
      <c r="BO114" s="72">
        <v>2.4694133169797995E-2</v>
      </c>
      <c r="BP114" s="72">
        <v>0.22839783687350171</v>
      </c>
      <c r="BQ114" s="72">
        <v>1</v>
      </c>
      <c r="BR114" s="47">
        <v>1311725.561627201</v>
      </c>
      <c r="BS114" s="12"/>
      <c r="BT114" s="53"/>
      <c r="BU114" s="54">
        <v>0</v>
      </c>
      <c r="BV114" s="54">
        <v>0</v>
      </c>
      <c r="BW114" s="54">
        <v>1.8518518518518517E-2</v>
      </c>
      <c r="BX114" s="54">
        <v>1.8518518518518517E-2</v>
      </c>
      <c r="BY114" s="54">
        <v>1.8518518518518517E-2</v>
      </c>
      <c r="BZ114" s="54">
        <v>1.8518518518518517E-2</v>
      </c>
      <c r="CA114" s="54">
        <v>1.8518518518518517E-2</v>
      </c>
      <c r="CB114" s="54">
        <v>1.234290386723904E-2</v>
      </c>
      <c r="CC114" s="54"/>
      <c r="CD114" s="54">
        <v>1.8518518518518517E-2</v>
      </c>
      <c r="CE114" s="54">
        <v>1.8518518518518517E-2</v>
      </c>
      <c r="CF114" s="54">
        <v>1.8518518518518517E-2</v>
      </c>
      <c r="CG114" s="54">
        <v>1.8518518518518517E-2</v>
      </c>
      <c r="CH114" s="54">
        <v>1.8518518518518517E-2</v>
      </c>
      <c r="CI114" s="54">
        <v>1.8518518518518517E-2</v>
      </c>
      <c r="CJ114" s="54">
        <v>1.8518518518518517E-2</v>
      </c>
      <c r="CK114" s="54">
        <v>1.8518518518518517E-2</v>
      </c>
      <c r="CL114" s="54">
        <v>1.8518518518518517E-2</v>
      </c>
      <c r="CM114" s="54">
        <v>1.8518518518518517E-2</v>
      </c>
      <c r="CN114" s="54">
        <v>1.8518518518518517E-2</v>
      </c>
      <c r="CO114" s="54">
        <v>1.8518518518518517E-2</v>
      </c>
      <c r="CP114" s="54"/>
      <c r="CQ114" s="54">
        <v>1.8518518518518517E-2</v>
      </c>
      <c r="CR114" s="54">
        <v>1.8518518518518517E-2</v>
      </c>
      <c r="CS114" s="54">
        <v>1.8518518518518517E-2</v>
      </c>
      <c r="CT114" s="54">
        <v>1.8518518518518517E-2</v>
      </c>
      <c r="CU114" s="54">
        <v>1.8518518518518517E-2</v>
      </c>
      <c r="CV114" s="54">
        <v>1.8518518518518517E-2</v>
      </c>
      <c r="CW114" s="54">
        <v>1.8518518518518517E-2</v>
      </c>
      <c r="CX114" s="54">
        <v>1.8518518518518517E-2</v>
      </c>
      <c r="CY114" s="54">
        <v>1.8518518518518517E-2</v>
      </c>
      <c r="CZ114" s="54">
        <v>1.8518518518518517E-2</v>
      </c>
      <c r="DA114" s="54">
        <v>1.8518518518518517E-2</v>
      </c>
      <c r="DB114" s="54">
        <v>1.8518518518518517E-2</v>
      </c>
      <c r="DC114" s="54"/>
      <c r="DD114" s="54">
        <v>1.8518518518518517E-2</v>
      </c>
      <c r="DE114" s="54">
        <v>1.8518518518518517E-2</v>
      </c>
      <c r="DF114" s="54">
        <v>1.8518518518518517E-2</v>
      </c>
      <c r="DG114" s="54">
        <v>1.8518518518518517E-2</v>
      </c>
      <c r="DH114" s="54">
        <v>1.8518518518518517E-2</v>
      </c>
      <c r="DI114" s="54">
        <v>1.8518518518518517E-2</v>
      </c>
      <c r="DJ114" s="54">
        <v>1.8518518518518517E-2</v>
      </c>
      <c r="DK114" s="54">
        <v>1.8518518518518517E-2</v>
      </c>
      <c r="DL114" s="54">
        <v>1.8518518518518517E-2</v>
      </c>
      <c r="DM114" s="54">
        <v>1.8518518518518517E-2</v>
      </c>
      <c r="DN114" s="54">
        <v>1.8518518518518517E-2</v>
      </c>
      <c r="DO114" s="54">
        <v>1.8518518518518517E-2</v>
      </c>
      <c r="DP114" s="54"/>
      <c r="DQ114" s="54">
        <v>1.8518518518518517E-2</v>
      </c>
      <c r="DR114" s="54">
        <v>1.8518518518518517E-2</v>
      </c>
      <c r="DS114" s="54">
        <v>1.8518518518518517E-2</v>
      </c>
      <c r="DT114" s="54">
        <v>1.8518518518518517E-2</v>
      </c>
      <c r="DU114" s="54">
        <v>1.8518518518518517E-2</v>
      </c>
      <c r="DV114" s="54">
        <v>1.8518518518518517E-2</v>
      </c>
      <c r="DW114" s="54">
        <v>1.8518518518518517E-2</v>
      </c>
      <c r="DX114" s="54">
        <v>1.8518518518518517E-2</v>
      </c>
      <c r="DY114" s="54">
        <v>1.8518518518518517E-2</v>
      </c>
      <c r="DZ114" s="54">
        <v>1.8518518518518517E-2</v>
      </c>
      <c r="EA114" s="54">
        <v>1.8518518518518517E-2</v>
      </c>
      <c r="EB114" s="54">
        <v>2.4694133169797995E-2</v>
      </c>
      <c r="EC114" s="54"/>
      <c r="ED114" s="54"/>
    </row>
    <row r="115" spans="1:134" s="13" customFormat="1" ht="14.25" customHeight="1" outlineLevel="1" x14ac:dyDescent="0.2">
      <c r="A115" s="39" t="s">
        <v>201</v>
      </c>
      <c r="B115" s="40" t="s">
        <v>202</v>
      </c>
      <c r="C115" s="69" t="e">
        <v>#DIV/0!</v>
      </c>
      <c r="D115" s="69" t="e">
        <v>#DIV/0!</v>
      </c>
      <c r="E115" s="69" t="e">
        <v>#DIV/0!</v>
      </c>
      <c r="F115" s="69" t="e">
        <v>#DIV/0!</v>
      </c>
      <c r="G115" s="69" t="e">
        <v>#DIV/0!</v>
      </c>
      <c r="H115" s="69" t="e">
        <v>#DIV/0!</v>
      </c>
      <c r="I115" s="69" t="e">
        <v>#DIV/0!</v>
      </c>
      <c r="J115" s="69" t="e">
        <v>#DIV/0!</v>
      </c>
      <c r="K115" s="69" t="e">
        <v>#DIV/0!</v>
      </c>
      <c r="L115" s="69" t="e">
        <v>#DIV/0!</v>
      </c>
      <c r="M115" s="69" t="e">
        <v>#DIV/0!</v>
      </c>
      <c r="N115" s="69" t="e">
        <v>#DIV/0!</v>
      </c>
      <c r="O115" s="69" t="e">
        <v>#DIV/0!</v>
      </c>
      <c r="P115" s="69" t="e">
        <v>#DIV/0!</v>
      </c>
      <c r="Q115" s="69" t="e">
        <v>#DIV/0!</v>
      </c>
      <c r="R115" s="69" t="e">
        <v>#DIV/0!</v>
      </c>
      <c r="S115" s="69" t="e">
        <v>#DIV/0!</v>
      </c>
      <c r="T115" s="69" t="e">
        <v>#DIV/0!</v>
      </c>
      <c r="U115" s="69" t="e">
        <v>#DIV/0!</v>
      </c>
      <c r="V115" s="69" t="e">
        <v>#DIV/0!</v>
      </c>
      <c r="W115" s="69" t="e">
        <v>#DIV/0!</v>
      </c>
      <c r="X115" s="69" t="e">
        <v>#DIV/0!</v>
      </c>
      <c r="Y115" s="69" t="e">
        <v>#DIV/0!</v>
      </c>
      <c r="Z115" s="69" t="e">
        <v>#DIV/0!</v>
      </c>
      <c r="AA115" s="69" t="e">
        <v>#DIV/0!</v>
      </c>
      <c r="AB115" s="69" t="e">
        <v>#DIV/0!</v>
      </c>
      <c r="AC115" s="69" t="e">
        <v>#DIV/0!</v>
      </c>
      <c r="AD115" s="69" t="e">
        <v>#DIV/0!</v>
      </c>
      <c r="AE115" s="69" t="e">
        <v>#DIV/0!</v>
      </c>
      <c r="AF115" s="69" t="e">
        <v>#DIV/0!</v>
      </c>
      <c r="AG115" s="69" t="e">
        <v>#DIV/0!</v>
      </c>
      <c r="AH115" s="69" t="e">
        <v>#DIV/0!</v>
      </c>
      <c r="AI115" s="69" t="e">
        <v>#DIV/0!</v>
      </c>
      <c r="AJ115" s="69" t="e">
        <v>#DIV/0!</v>
      </c>
      <c r="AK115" s="69" t="e">
        <v>#DIV/0!</v>
      </c>
      <c r="AL115" s="69" t="e">
        <v>#DIV/0!</v>
      </c>
      <c r="AM115" s="69" t="e">
        <v>#DIV/0!</v>
      </c>
      <c r="AN115" s="69" t="e">
        <v>#DIV/0!</v>
      </c>
      <c r="AO115" s="69" t="e">
        <v>#DIV/0!</v>
      </c>
      <c r="AP115" s="69" t="e">
        <v>#DIV/0!</v>
      </c>
      <c r="AQ115" s="69" t="e">
        <v>#DIV/0!</v>
      </c>
      <c r="AR115" s="69" t="e">
        <v>#DIV/0!</v>
      </c>
      <c r="AS115" s="69" t="e">
        <v>#DIV/0!</v>
      </c>
      <c r="AT115" s="69" t="e">
        <v>#DIV/0!</v>
      </c>
      <c r="AU115" s="69" t="e">
        <v>#DIV/0!</v>
      </c>
      <c r="AV115" s="69" t="e">
        <v>#DIV/0!</v>
      </c>
      <c r="AW115" s="69" t="e">
        <v>#DIV/0!</v>
      </c>
      <c r="AX115" s="69" t="e">
        <v>#DIV/0!</v>
      </c>
      <c r="AY115" s="69" t="e">
        <v>#DIV/0!</v>
      </c>
      <c r="AZ115" s="69" t="e">
        <v>#DIV/0!</v>
      </c>
      <c r="BA115" s="69" t="e">
        <v>#DIV/0!</v>
      </c>
      <c r="BB115" s="69" t="e">
        <v>#DIV/0!</v>
      </c>
      <c r="BC115" s="69" t="e">
        <v>#DIV/0!</v>
      </c>
      <c r="BD115" s="69" t="e">
        <v>#DIV/0!</v>
      </c>
      <c r="BE115" s="69" t="e">
        <v>#DIV/0!</v>
      </c>
      <c r="BF115" s="69" t="e">
        <v>#DIV/0!</v>
      </c>
      <c r="BG115" s="69" t="e">
        <v>#DIV/0!</v>
      </c>
      <c r="BH115" s="69" t="e">
        <v>#DIV/0!</v>
      </c>
      <c r="BI115" s="69" t="e">
        <v>#DIV/0!</v>
      </c>
      <c r="BJ115" s="69" t="e">
        <v>#DIV/0!</v>
      </c>
      <c r="BK115" s="69" t="e">
        <v>#DIV/0!</v>
      </c>
      <c r="BL115" s="69" t="e">
        <v>#DIV/0!</v>
      </c>
      <c r="BM115" s="69" t="e">
        <v>#DIV/0!</v>
      </c>
      <c r="BN115" s="69" t="e">
        <v>#DIV/0!</v>
      </c>
      <c r="BO115" s="69" t="e">
        <v>#DIV/0!</v>
      </c>
      <c r="BP115" s="69" t="e">
        <v>#DIV/0!</v>
      </c>
      <c r="BQ115" s="69" t="e">
        <v>#DIV/0!</v>
      </c>
      <c r="BR115" s="39">
        <v>0</v>
      </c>
      <c r="BS115" s="12"/>
      <c r="BT115" s="32"/>
    </row>
    <row r="116" spans="1:134" s="13" customFormat="1" ht="14.25" customHeight="1" outlineLevel="1" x14ac:dyDescent="0.2">
      <c r="A116" s="24" t="s">
        <v>203</v>
      </c>
      <c r="B116" s="23" t="s">
        <v>204</v>
      </c>
      <c r="C116" s="65" t="e">
        <v>#DIV/0!</v>
      </c>
      <c r="D116" s="65" t="e">
        <v>#DIV/0!</v>
      </c>
      <c r="E116" s="65" t="e">
        <v>#DIV/0!</v>
      </c>
      <c r="F116" s="65" t="e">
        <v>#DIV/0!</v>
      </c>
      <c r="G116" s="65" t="e">
        <v>#DIV/0!</v>
      </c>
      <c r="H116" s="65" t="e">
        <v>#DIV/0!</v>
      </c>
      <c r="I116" s="65" t="e">
        <v>#DIV/0!</v>
      </c>
      <c r="J116" s="65" t="e">
        <v>#DIV/0!</v>
      </c>
      <c r="K116" s="65" t="e">
        <v>#DIV/0!</v>
      </c>
      <c r="L116" s="65" t="e">
        <v>#DIV/0!</v>
      </c>
      <c r="M116" s="65" t="e">
        <v>#DIV/0!</v>
      </c>
      <c r="N116" s="65" t="e">
        <v>#DIV/0!</v>
      </c>
      <c r="O116" s="65" t="e">
        <v>#DIV/0!</v>
      </c>
      <c r="P116" s="65" t="e">
        <v>#DIV/0!</v>
      </c>
      <c r="Q116" s="65" t="e">
        <v>#DIV/0!</v>
      </c>
      <c r="R116" s="65" t="e">
        <v>#DIV/0!</v>
      </c>
      <c r="S116" s="65" t="e">
        <v>#DIV/0!</v>
      </c>
      <c r="T116" s="65" t="e">
        <v>#DIV/0!</v>
      </c>
      <c r="U116" s="65" t="e">
        <v>#DIV/0!</v>
      </c>
      <c r="V116" s="65" t="e">
        <v>#DIV/0!</v>
      </c>
      <c r="W116" s="65" t="e">
        <v>#DIV/0!</v>
      </c>
      <c r="X116" s="65" t="e">
        <v>#DIV/0!</v>
      </c>
      <c r="Y116" s="65" t="e">
        <v>#DIV/0!</v>
      </c>
      <c r="Z116" s="65" t="e">
        <v>#DIV/0!</v>
      </c>
      <c r="AA116" s="65" t="e">
        <v>#DIV/0!</v>
      </c>
      <c r="AB116" s="65" t="e">
        <v>#DIV/0!</v>
      </c>
      <c r="AC116" s="65" t="e">
        <v>#DIV/0!</v>
      </c>
      <c r="AD116" s="65" t="e">
        <v>#DIV/0!</v>
      </c>
      <c r="AE116" s="65" t="e">
        <v>#DIV/0!</v>
      </c>
      <c r="AF116" s="65" t="e">
        <v>#DIV/0!</v>
      </c>
      <c r="AG116" s="65" t="e">
        <v>#DIV/0!</v>
      </c>
      <c r="AH116" s="65" t="e">
        <v>#DIV/0!</v>
      </c>
      <c r="AI116" s="65" t="e">
        <v>#DIV/0!</v>
      </c>
      <c r="AJ116" s="65" t="e">
        <v>#DIV/0!</v>
      </c>
      <c r="AK116" s="65" t="e">
        <v>#DIV/0!</v>
      </c>
      <c r="AL116" s="65" t="e">
        <v>#DIV/0!</v>
      </c>
      <c r="AM116" s="65" t="e">
        <v>#DIV/0!</v>
      </c>
      <c r="AN116" s="65" t="e">
        <v>#DIV/0!</v>
      </c>
      <c r="AO116" s="65" t="e">
        <v>#DIV/0!</v>
      </c>
      <c r="AP116" s="65" t="e">
        <v>#DIV/0!</v>
      </c>
      <c r="AQ116" s="65" t="e">
        <v>#DIV/0!</v>
      </c>
      <c r="AR116" s="65" t="e">
        <v>#DIV/0!</v>
      </c>
      <c r="AS116" s="65" t="e">
        <v>#DIV/0!</v>
      </c>
      <c r="AT116" s="65" t="e">
        <v>#DIV/0!</v>
      </c>
      <c r="AU116" s="65" t="e">
        <v>#DIV/0!</v>
      </c>
      <c r="AV116" s="65" t="e">
        <v>#DIV/0!</v>
      </c>
      <c r="AW116" s="65" t="e">
        <v>#DIV/0!</v>
      </c>
      <c r="AX116" s="65" t="e">
        <v>#DIV/0!</v>
      </c>
      <c r="AY116" s="65" t="e">
        <v>#DIV/0!</v>
      </c>
      <c r="AZ116" s="65" t="e">
        <v>#DIV/0!</v>
      </c>
      <c r="BA116" s="65" t="e">
        <v>#DIV/0!</v>
      </c>
      <c r="BB116" s="65" t="e">
        <v>#DIV/0!</v>
      </c>
      <c r="BC116" s="65" t="e">
        <v>#DIV/0!</v>
      </c>
      <c r="BD116" s="65" t="e">
        <v>#DIV/0!</v>
      </c>
      <c r="BE116" s="65" t="e">
        <v>#DIV/0!</v>
      </c>
      <c r="BF116" s="65" t="e">
        <v>#DIV/0!</v>
      </c>
      <c r="BG116" s="65" t="e">
        <v>#DIV/0!</v>
      </c>
      <c r="BH116" s="65" t="e">
        <v>#DIV/0!</v>
      </c>
      <c r="BI116" s="65" t="e">
        <v>#DIV/0!</v>
      </c>
      <c r="BJ116" s="65" t="e">
        <v>#DIV/0!</v>
      </c>
      <c r="BK116" s="65" t="e">
        <v>#DIV/0!</v>
      </c>
      <c r="BL116" s="65" t="e">
        <v>#DIV/0!</v>
      </c>
      <c r="BM116" s="65" t="e">
        <v>#DIV/0!</v>
      </c>
      <c r="BN116" s="65" t="e">
        <v>#DIV/0!</v>
      </c>
      <c r="BO116" s="65" t="e">
        <v>#DIV/0!</v>
      </c>
      <c r="BP116" s="65" t="e">
        <v>#DIV/0!</v>
      </c>
      <c r="BQ116" s="65" t="e">
        <v>#DIV/0!</v>
      </c>
      <c r="BR116" s="24">
        <v>0</v>
      </c>
      <c r="BS116" s="12"/>
    </row>
    <row r="117" spans="1:134" s="13" customFormat="1" ht="14.25" customHeight="1" outlineLevel="1" x14ac:dyDescent="0.2">
      <c r="A117" s="24" t="s">
        <v>197</v>
      </c>
      <c r="B117" s="23" t="s">
        <v>205</v>
      </c>
      <c r="C117" s="65" t="e">
        <v>#DIV/0!</v>
      </c>
      <c r="D117" s="65" t="e">
        <v>#DIV/0!</v>
      </c>
      <c r="E117" s="65" t="e">
        <v>#DIV/0!</v>
      </c>
      <c r="F117" s="65" t="e">
        <v>#DIV/0!</v>
      </c>
      <c r="G117" s="65" t="e">
        <v>#DIV/0!</v>
      </c>
      <c r="H117" s="65" t="e">
        <v>#DIV/0!</v>
      </c>
      <c r="I117" s="65" t="e">
        <v>#DIV/0!</v>
      </c>
      <c r="J117" s="65" t="e">
        <v>#DIV/0!</v>
      </c>
      <c r="K117" s="65" t="e">
        <v>#DIV/0!</v>
      </c>
      <c r="L117" s="65" t="e">
        <v>#DIV/0!</v>
      </c>
      <c r="M117" s="65" t="e">
        <v>#DIV/0!</v>
      </c>
      <c r="N117" s="65" t="e">
        <v>#DIV/0!</v>
      </c>
      <c r="O117" s="65" t="e">
        <v>#DIV/0!</v>
      </c>
      <c r="P117" s="65" t="e">
        <v>#DIV/0!</v>
      </c>
      <c r="Q117" s="65" t="e">
        <v>#DIV/0!</v>
      </c>
      <c r="R117" s="65" t="e">
        <v>#DIV/0!</v>
      </c>
      <c r="S117" s="65" t="e">
        <v>#DIV/0!</v>
      </c>
      <c r="T117" s="65" t="e">
        <v>#DIV/0!</v>
      </c>
      <c r="U117" s="65" t="e">
        <v>#DIV/0!</v>
      </c>
      <c r="V117" s="65" t="e">
        <v>#DIV/0!</v>
      </c>
      <c r="W117" s="65" t="e">
        <v>#DIV/0!</v>
      </c>
      <c r="X117" s="65" t="e">
        <v>#DIV/0!</v>
      </c>
      <c r="Y117" s="65" t="e">
        <v>#DIV/0!</v>
      </c>
      <c r="Z117" s="65" t="e">
        <v>#DIV/0!</v>
      </c>
      <c r="AA117" s="65" t="e">
        <v>#DIV/0!</v>
      </c>
      <c r="AB117" s="65" t="e">
        <v>#DIV/0!</v>
      </c>
      <c r="AC117" s="65" t="e">
        <v>#DIV/0!</v>
      </c>
      <c r="AD117" s="65" t="e">
        <v>#DIV/0!</v>
      </c>
      <c r="AE117" s="65" t="e">
        <v>#DIV/0!</v>
      </c>
      <c r="AF117" s="65" t="e">
        <v>#DIV/0!</v>
      </c>
      <c r="AG117" s="65" t="e">
        <v>#DIV/0!</v>
      </c>
      <c r="AH117" s="65" t="e">
        <v>#DIV/0!</v>
      </c>
      <c r="AI117" s="65" t="e">
        <v>#DIV/0!</v>
      </c>
      <c r="AJ117" s="65" t="e">
        <v>#DIV/0!</v>
      </c>
      <c r="AK117" s="65" t="e">
        <v>#DIV/0!</v>
      </c>
      <c r="AL117" s="65" t="e">
        <v>#DIV/0!</v>
      </c>
      <c r="AM117" s="65" t="e">
        <v>#DIV/0!</v>
      </c>
      <c r="AN117" s="65" t="e">
        <v>#DIV/0!</v>
      </c>
      <c r="AO117" s="65" t="e">
        <v>#DIV/0!</v>
      </c>
      <c r="AP117" s="65" t="e">
        <v>#DIV/0!</v>
      </c>
      <c r="AQ117" s="65" t="e">
        <v>#DIV/0!</v>
      </c>
      <c r="AR117" s="65" t="e">
        <v>#DIV/0!</v>
      </c>
      <c r="AS117" s="65" t="e">
        <v>#DIV/0!</v>
      </c>
      <c r="AT117" s="65" t="e">
        <v>#DIV/0!</v>
      </c>
      <c r="AU117" s="65" t="e">
        <v>#DIV/0!</v>
      </c>
      <c r="AV117" s="65" t="e">
        <v>#DIV/0!</v>
      </c>
      <c r="AW117" s="65" t="e">
        <v>#DIV/0!</v>
      </c>
      <c r="AX117" s="65" t="e">
        <v>#DIV/0!</v>
      </c>
      <c r="AY117" s="65" t="e">
        <v>#DIV/0!</v>
      </c>
      <c r="AZ117" s="65" t="e">
        <v>#DIV/0!</v>
      </c>
      <c r="BA117" s="65" t="e">
        <v>#DIV/0!</v>
      </c>
      <c r="BB117" s="65" t="e">
        <v>#DIV/0!</v>
      </c>
      <c r="BC117" s="65" t="e">
        <v>#DIV/0!</v>
      </c>
      <c r="BD117" s="65" t="e">
        <v>#DIV/0!</v>
      </c>
      <c r="BE117" s="65" t="e">
        <v>#DIV/0!</v>
      </c>
      <c r="BF117" s="65" t="e">
        <v>#DIV/0!</v>
      </c>
      <c r="BG117" s="65" t="e">
        <v>#DIV/0!</v>
      </c>
      <c r="BH117" s="65" t="e">
        <v>#DIV/0!</v>
      </c>
      <c r="BI117" s="65" t="e">
        <v>#DIV/0!</v>
      </c>
      <c r="BJ117" s="65" t="e">
        <v>#DIV/0!</v>
      </c>
      <c r="BK117" s="65" t="e">
        <v>#DIV/0!</v>
      </c>
      <c r="BL117" s="65" t="e">
        <v>#DIV/0!</v>
      </c>
      <c r="BM117" s="65" t="e">
        <v>#DIV/0!</v>
      </c>
      <c r="BN117" s="65" t="e">
        <v>#DIV/0!</v>
      </c>
      <c r="BO117" s="65" t="e">
        <v>#DIV/0!</v>
      </c>
      <c r="BP117" s="65" t="e">
        <v>#DIV/0!</v>
      </c>
      <c r="BQ117" s="65" t="e">
        <v>#DIV/0!</v>
      </c>
      <c r="BR117" s="24">
        <v>0</v>
      </c>
      <c r="BS117" s="12"/>
      <c r="BT117" s="53"/>
      <c r="BU117" s="53"/>
    </row>
    <row r="118" spans="1:134" s="13" customFormat="1" ht="14.25" customHeight="1" outlineLevel="1" x14ac:dyDescent="0.2">
      <c r="A118" s="24" t="s">
        <v>206</v>
      </c>
      <c r="B118" s="23" t="s">
        <v>207</v>
      </c>
      <c r="C118" s="65" t="e">
        <v>#DIV/0!</v>
      </c>
      <c r="D118" s="65" t="e">
        <v>#DIV/0!</v>
      </c>
      <c r="E118" s="65" t="e">
        <v>#DIV/0!</v>
      </c>
      <c r="F118" s="65" t="e">
        <v>#DIV/0!</v>
      </c>
      <c r="G118" s="65" t="e">
        <v>#DIV/0!</v>
      </c>
      <c r="H118" s="65" t="e">
        <v>#DIV/0!</v>
      </c>
      <c r="I118" s="65" t="e">
        <v>#DIV/0!</v>
      </c>
      <c r="J118" s="65" t="e">
        <v>#DIV/0!</v>
      </c>
      <c r="K118" s="65" t="e">
        <v>#DIV/0!</v>
      </c>
      <c r="L118" s="65" t="e">
        <v>#DIV/0!</v>
      </c>
      <c r="M118" s="65" t="e">
        <v>#DIV/0!</v>
      </c>
      <c r="N118" s="65" t="e">
        <v>#DIV/0!</v>
      </c>
      <c r="O118" s="65" t="e">
        <v>#DIV/0!</v>
      </c>
      <c r="P118" s="65" t="e">
        <v>#DIV/0!</v>
      </c>
      <c r="Q118" s="65" t="e">
        <v>#DIV/0!</v>
      </c>
      <c r="R118" s="65" t="e">
        <v>#DIV/0!</v>
      </c>
      <c r="S118" s="65" t="e">
        <v>#DIV/0!</v>
      </c>
      <c r="T118" s="65" t="e">
        <v>#DIV/0!</v>
      </c>
      <c r="U118" s="65" t="e">
        <v>#DIV/0!</v>
      </c>
      <c r="V118" s="65" t="e">
        <v>#DIV/0!</v>
      </c>
      <c r="W118" s="65" t="e">
        <v>#DIV/0!</v>
      </c>
      <c r="X118" s="65" t="e">
        <v>#DIV/0!</v>
      </c>
      <c r="Y118" s="65" t="e">
        <v>#DIV/0!</v>
      </c>
      <c r="Z118" s="65" t="e">
        <v>#DIV/0!</v>
      </c>
      <c r="AA118" s="65" t="e">
        <v>#DIV/0!</v>
      </c>
      <c r="AB118" s="65" t="e">
        <v>#DIV/0!</v>
      </c>
      <c r="AC118" s="65" t="e">
        <v>#DIV/0!</v>
      </c>
      <c r="AD118" s="65" t="e">
        <v>#DIV/0!</v>
      </c>
      <c r="AE118" s="65" t="e">
        <v>#DIV/0!</v>
      </c>
      <c r="AF118" s="65" t="e">
        <v>#DIV/0!</v>
      </c>
      <c r="AG118" s="65" t="e">
        <v>#DIV/0!</v>
      </c>
      <c r="AH118" s="65" t="e">
        <v>#DIV/0!</v>
      </c>
      <c r="AI118" s="65" t="e">
        <v>#DIV/0!</v>
      </c>
      <c r="AJ118" s="65" t="e">
        <v>#DIV/0!</v>
      </c>
      <c r="AK118" s="65" t="e">
        <v>#DIV/0!</v>
      </c>
      <c r="AL118" s="65" t="e">
        <v>#DIV/0!</v>
      </c>
      <c r="AM118" s="65" t="e">
        <v>#DIV/0!</v>
      </c>
      <c r="AN118" s="65" t="e">
        <v>#DIV/0!</v>
      </c>
      <c r="AO118" s="65" t="e">
        <v>#DIV/0!</v>
      </c>
      <c r="AP118" s="65" t="e">
        <v>#DIV/0!</v>
      </c>
      <c r="AQ118" s="65" t="e">
        <v>#DIV/0!</v>
      </c>
      <c r="AR118" s="65" t="e">
        <v>#DIV/0!</v>
      </c>
      <c r="AS118" s="65" t="e">
        <v>#DIV/0!</v>
      </c>
      <c r="AT118" s="65" t="e">
        <v>#DIV/0!</v>
      </c>
      <c r="AU118" s="65" t="e">
        <v>#DIV/0!</v>
      </c>
      <c r="AV118" s="65" t="e">
        <v>#DIV/0!</v>
      </c>
      <c r="AW118" s="65" t="e">
        <v>#DIV/0!</v>
      </c>
      <c r="AX118" s="65" t="e">
        <v>#DIV/0!</v>
      </c>
      <c r="AY118" s="65" t="e">
        <v>#DIV/0!</v>
      </c>
      <c r="AZ118" s="65" t="e">
        <v>#DIV/0!</v>
      </c>
      <c r="BA118" s="65" t="e">
        <v>#DIV/0!</v>
      </c>
      <c r="BB118" s="65" t="e">
        <v>#DIV/0!</v>
      </c>
      <c r="BC118" s="65" t="e">
        <v>#DIV/0!</v>
      </c>
      <c r="BD118" s="65" t="e">
        <v>#DIV/0!</v>
      </c>
      <c r="BE118" s="65" t="e">
        <v>#DIV/0!</v>
      </c>
      <c r="BF118" s="65" t="e">
        <v>#DIV/0!</v>
      </c>
      <c r="BG118" s="65" t="e">
        <v>#DIV/0!</v>
      </c>
      <c r="BH118" s="65" t="e">
        <v>#DIV/0!</v>
      </c>
      <c r="BI118" s="65" t="e">
        <v>#DIV/0!</v>
      </c>
      <c r="BJ118" s="65" t="e">
        <v>#DIV/0!</v>
      </c>
      <c r="BK118" s="65" t="e">
        <v>#DIV/0!</v>
      </c>
      <c r="BL118" s="65" t="e">
        <v>#DIV/0!</v>
      </c>
      <c r="BM118" s="65" t="e">
        <v>#DIV/0!</v>
      </c>
      <c r="BN118" s="65" t="e">
        <v>#DIV/0!</v>
      </c>
      <c r="BO118" s="65" t="e">
        <v>#DIV/0!</v>
      </c>
      <c r="BP118" s="65" t="e">
        <v>#DIV/0!</v>
      </c>
      <c r="BQ118" s="65" t="e">
        <v>#DIV/0!</v>
      </c>
      <c r="BR118" s="24">
        <v>0</v>
      </c>
      <c r="BS118" s="12"/>
      <c r="BT118" s="53"/>
      <c r="BU118" s="53"/>
    </row>
    <row r="119" spans="1:134" s="13" customFormat="1" ht="14.25" customHeight="1" x14ac:dyDescent="0.2">
      <c r="A119" s="43" t="s">
        <v>208</v>
      </c>
      <c r="B119" s="44" t="s">
        <v>209</v>
      </c>
      <c r="C119" s="71">
        <v>1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0</v>
      </c>
      <c r="AB119" s="71">
        <v>0</v>
      </c>
      <c r="AC119" s="71">
        <v>0</v>
      </c>
      <c r="AD119" s="71">
        <v>0</v>
      </c>
      <c r="AE119" s="71">
        <v>0</v>
      </c>
      <c r="AF119" s="71">
        <v>0</v>
      </c>
      <c r="AG119" s="71">
        <v>0</v>
      </c>
      <c r="AH119" s="71">
        <v>0</v>
      </c>
      <c r="AI119" s="71">
        <v>0</v>
      </c>
      <c r="AJ119" s="71">
        <v>0.1</v>
      </c>
      <c r="AK119" s="71">
        <v>0.2</v>
      </c>
      <c r="AL119" s="71">
        <v>0.2</v>
      </c>
      <c r="AM119" s="71">
        <v>0</v>
      </c>
      <c r="AN119" s="71">
        <v>0</v>
      </c>
      <c r="AO119" s="71">
        <v>0</v>
      </c>
      <c r="AP119" s="71">
        <v>0.5</v>
      </c>
      <c r="AQ119" s="71">
        <v>0</v>
      </c>
      <c r="AR119" s="71">
        <v>0</v>
      </c>
      <c r="AS119" s="71">
        <v>0</v>
      </c>
      <c r="AT119" s="71">
        <v>0</v>
      </c>
      <c r="AU119" s="71">
        <v>0</v>
      </c>
      <c r="AV119" s="71">
        <v>0</v>
      </c>
      <c r="AW119" s="71">
        <v>0</v>
      </c>
      <c r="AX119" s="71">
        <v>0</v>
      </c>
      <c r="AY119" s="71">
        <v>0</v>
      </c>
      <c r="AZ119" s="71">
        <v>0</v>
      </c>
      <c r="BA119" s="71">
        <v>0</v>
      </c>
      <c r="BB119" s="71">
        <v>0</v>
      </c>
      <c r="BC119" s="71">
        <v>0</v>
      </c>
      <c r="BD119" s="71">
        <v>0</v>
      </c>
      <c r="BE119" s="71">
        <v>0</v>
      </c>
      <c r="BF119" s="71">
        <v>0</v>
      </c>
      <c r="BG119" s="71">
        <v>0.1</v>
      </c>
      <c r="BH119" s="71">
        <v>0.2</v>
      </c>
      <c r="BI119" s="71">
        <v>0.2</v>
      </c>
      <c r="BJ119" s="71">
        <v>0</v>
      </c>
      <c r="BK119" s="71">
        <v>0</v>
      </c>
      <c r="BL119" s="71">
        <v>0</v>
      </c>
      <c r="BM119" s="71">
        <v>0</v>
      </c>
      <c r="BN119" s="71">
        <v>0</v>
      </c>
      <c r="BO119" s="71">
        <v>0</v>
      </c>
      <c r="BP119" s="71">
        <v>0.5</v>
      </c>
      <c r="BQ119" s="71">
        <v>1</v>
      </c>
      <c r="BR119" s="12"/>
      <c r="BS119" s="12"/>
    </row>
    <row r="120" spans="1:134" s="13" customFormat="1" ht="14.25" customHeight="1" outlineLevel="1" x14ac:dyDescent="0.2">
      <c r="A120" s="18" t="s">
        <v>210</v>
      </c>
      <c r="B120" s="19" t="s">
        <v>211</v>
      </c>
      <c r="C120" s="61">
        <v>1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0.1</v>
      </c>
      <c r="AK120" s="61">
        <v>0.2</v>
      </c>
      <c r="AL120" s="61">
        <v>0.2</v>
      </c>
      <c r="AM120" s="61">
        <v>0</v>
      </c>
      <c r="AN120" s="61">
        <v>0</v>
      </c>
      <c r="AO120" s="61">
        <v>0</v>
      </c>
      <c r="AP120" s="61">
        <v>0.5</v>
      </c>
      <c r="AQ120" s="61">
        <v>0</v>
      </c>
      <c r="AR120" s="61">
        <v>0</v>
      </c>
      <c r="AS120" s="61">
        <v>0</v>
      </c>
      <c r="AT120" s="61">
        <v>0</v>
      </c>
      <c r="AU120" s="61">
        <v>0</v>
      </c>
      <c r="AV120" s="61">
        <v>0</v>
      </c>
      <c r="AW120" s="61">
        <v>0</v>
      </c>
      <c r="AX120" s="61">
        <v>0</v>
      </c>
      <c r="AY120" s="61">
        <v>0</v>
      </c>
      <c r="AZ120" s="61">
        <v>0</v>
      </c>
      <c r="BA120" s="61">
        <v>0</v>
      </c>
      <c r="BB120" s="61">
        <v>0</v>
      </c>
      <c r="BC120" s="61">
        <v>0</v>
      </c>
      <c r="BD120" s="61">
        <v>0</v>
      </c>
      <c r="BE120" s="61">
        <v>0</v>
      </c>
      <c r="BF120" s="61">
        <v>0</v>
      </c>
      <c r="BG120" s="61">
        <v>0.1</v>
      </c>
      <c r="BH120" s="61">
        <v>0.2</v>
      </c>
      <c r="BI120" s="61">
        <v>0.2</v>
      </c>
      <c r="BJ120" s="61">
        <v>0</v>
      </c>
      <c r="BK120" s="61">
        <v>0</v>
      </c>
      <c r="BL120" s="61">
        <v>0</v>
      </c>
      <c r="BM120" s="61">
        <v>0</v>
      </c>
      <c r="BN120" s="61">
        <v>0</v>
      </c>
      <c r="BO120" s="61">
        <v>0</v>
      </c>
      <c r="BP120" s="61">
        <v>0.5</v>
      </c>
      <c r="BQ120" s="61">
        <v>1</v>
      </c>
      <c r="BR120" s="12"/>
      <c r="BS120" s="12"/>
    </row>
    <row r="121" spans="1:134" s="13" customFormat="1" ht="14.25" customHeight="1" outlineLevel="1" x14ac:dyDescent="0.2">
      <c r="A121" s="39" t="s">
        <v>212</v>
      </c>
      <c r="B121" s="40" t="s">
        <v>213</v>
      </c>
      <c r="C121" s="69">
        <v>1</v>
      </c>
      <c r="D121" s="69">
        <v>0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  <c r="P121" s="69">
        <v>0</v>
      </c>
      <c r="Q121" s="69">
        <v>0</v>
      </c>
      <c r="R121" s="69">
        <v>0</v>
      </c>
      <c r="S121" s="69">
        <v>0</v>
      </c>
      <c r="T121" s="69">
        <v>0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0.2</v>
      </c>
      <c r="AK121" s="69">
        <v>0.4</v>
      </c>
      <c r="AL121" s="69">
        <v>0.4</v>
      </c>
      <c r="AM121" s="69">
        <v>0</v>
      </c>
      <c r="AN121" s="69">
        <v>0</v>
      </c>
      <c r="AO121" s="69">
        <v>0</v>
      </c>
      <c r="AP121" s="69">
        <v>1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0</v>
      </c>
      <c r="BH121" s="69">
        <v>0</v>
      </c>
      <c r="BI121" s="69">
        <v>0</v>
      </c>
      <c r="BJ121" s="69">
        <v>0</v>
      </c>
      <c r="BK121" s="69">
        <v>0</v>
      </c>
      <c r="BL121" s="69">
        <v>0</v>
      </c>
      <c r="BM121" s="69">
        <v>0</v>
      </c>
      <c r="BN121" s="69">
        <v>0</v>
      </c>
      <c r="BO121" s="69">
        <v>0</v>
      </c>
      <c r="BP121" s="69">
        <v>0</v>
      </c>
      <c r="BQ121" s="69">
        <v>1</v>
      </c>
      <c r="BR121" s="12"/>
      <c r="BS121" s="12"/>
    </row>
    <row r="122" spans="1:134" s="13" customFormat="1" ht="14.25" customHeight="1" outlineLevel="1" x14ac:dyDescent="0.2">
      <c r="A122" s="24" t="s">
        <v>214</v>
      </c>
      <c r="B122" s="23" t="s">
        <v>14</v>
      </c>
      <c r="C122" s="65">
        <v>1</v>
      </c>
      <c r="D122" s="65">
        <v>0</v>
      </c>
      <c r="E122" s="65">
        <v>0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  <c r="S122" s="65">
        <v>0</v>
      </c>
      <c r="T122" s="65">
        <v>0</v>
      </c>
      <c r="U122" s="65">
        <v>0</v>
      </c>
      <c r="V122" s="65">
        <v>0</v>
      </c>
      <c r="W122" s="65">
        <v>0</v>
      </c>
      <c r="X122" s="65">
        <v>0</v>
      </c>
      <c r="Y122" s="65">
        <v>0</v>
      </c>
      <c r="Z122" s="65">
        <v>0</v>
      </c>
      <c r="AA122" s="65">
        <v>0</v>
      </c>
      <c r="AB122" s="65">
        <v>0</v>
      </c>
      <c r="AC122" s="65">
        <v>0</v>
      </c>
      <c r="AD122" s="65">
        <v>0</v>
      </c>
      <c r="AE122" s="65">
        <v>0</v>
      </c>
      <c r="AF122" s="65">
        <v>0</v>
      </c>
      <c r="AG122" s="65">
        <v>0</v>
      </c>
      <c r="AH122" s="65">
        <v>0</v>
      </c>
      <c r="AI122" s="65">
        <v>0</v>
      </c>
      <c r="AJ122" s="65">
        <v>0.2</v>
      </c>
      <c r="AK122" s="65">
        <v>0.4</v>
      </c>
      <c r="AL122" s="65">
        <v>0.4</v>
      </c>
      <c r="AM122" s="65">
        <v>0</v>
      </c>
      <c r="AN122" s="65">
        <v>0</v>
      </c>
      <c r="AO122" s="65">
        <v>0</v>
      </c>
      <c r="AP122" s="65">
        <v>1</v>
      </c>
      <c r="AQ122" s="65">
        <v>0</v>
      </c>
      <c r="AR122" s="65">
        <v>0</v>
      </c>
      <c r="AS122" s="65">
        <v>0</v>
      </c>
      <c r="AT122" s="65">
        <v>0</v>
      </c>
      <c r="AU122" s="65">
        <v>0</v>
      </c>
      <c r="AV122" s="65">
        <v>0</v>
      </c>
      <c r="AW122" s="65">
        <v>0</v>
      </c>
      <c r="AX122" s="65">
        <v>0</v>
      </c>
      <c r="AY122" s="65">
        <v>0</v>
      </c>
      <c r="AZ122" s="65">
        <v>0</v>
      </c>
      <c r="BA122" s="65">
        <v>0</v>
      </c>
      <c r="BB122" s="65">
        <v>0</v>
      </c>
      <c r="BC122" s="65">
        <v>0</v>
      </c>
      <c r="BD122" s="65">
        <v>0</v>
      </c>
      <c r="BE122" s="65">
        <v>0</v>
      </c>
      <c r="BF122" s="65">
        <v>0</v>
      </c>
      <c r="BG122" s="65">
        <v>0</v>
      </c>
      <c r="BH122" s="65">
        <v>0</v>
      </c>
      <c r="BI122" s="65">
        <v>0</v>
      </c>
      <c r="BJ122" s="65">
        <v>0</v>
      </c>
      <c r="BK122" s="65">
        <v>0</v>
      </c>
      <c r="BL122" s="65">
        <v>0</v>
      </c>
      <c r="BM122" s="65">
        <v>0</v>
      </c>
      <c r="BN122" s="65">
        <v>0</v>
      </c>
      <c r="BO122" s="65">
        <v>0</v>
      </c>
      <c r="BP122" s="65">
        <v>0</v>
      </c>
      <c r="BQ122" s="65">
        <v>1</v>
      </c>
      <c r="BR122" s="12"/>
      <c r="BS122" s="12"/>
    </row>
    <row r="123" spans="1:134" s="13" customFormat="1" ht="14.25" customHeight="1" outlineLevel="1" x14ac:dyDescent="0.2">
      <c r="A123" s="39" t="s">
        <v>215</v>
      </c>
      <c r="B123" s="40" t="s">
        <v>216</v>
      </c>
      <c r="C123" s="69">
        <v>1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69">
        <v>0</v>
      </c>
      <c r="P123" s="69">
        <v>0</v>
      </c>
      <c r="Q123" s="69">
        <v>0</v>
      </c>
      <c r="R123" s="69">
        <v>0</v>
      </c>
      <c r="S123" s="69">
        <v>0</v>
      </c>
      <c r="T123" s="69">
        <v>0</v>
      </c>
      <c r="U123" s="69">
        <v>0</v>
      </c>
      <c r="V123" s="69">
        <v>0</v>
      </c>
      <c r="W123" s="69">
        <v>0</v>
      </c>
      <c r="X123" s="69">
        <v>0</v>
      </c>
      <c r="Y123" s="69">
        <v>0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0.2</v>
      </c>
      <c r="BH123" s="69">
        <v>0.4</v>
      </c>
      <c r="BI123" s="69">
        <v>0.4</v>
      </c>
      <c r="BJ123" s="69">
        <v>0</v>
      </c>
      <c r="BK123" s="69">
        <v>0</v>
      </c>
      <c r="BL123" s="69">
        <v>0</v>
      </c>
      <c r="BM123" s="69">
        <v>0</v>
      </c>
      <c r="BN123" s="69">
        <v>0</v>
      </c>
      <c r="BO123" s="69">
        <v>0</v>
      </c>
      <c r="BP123" s="69">
        <v>1</v>
      </c>
      <c r="BQ123" s="69">
        <v>1</v>
      </c>
      <c r="BR123" s="12"/>
      <c r="BS123" s="12"/>
    </row>
    <row r="124" spans="1:134" s="13" customFormat="1" ht="14.25" customHeight="1" outlineLevel="1" x14ac:dyDescent="0.2">
      <c r="A124" s="24" t="s">
        <v>217</v>
      </c>
      <c r="B124" s="23" t="s">
        <v>14</v>
      </c>
      <c r="C124" s="65">
        <v>1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  <c r="T124" s="65">
        <v>0</v>
      </c>
      <c r="U124" s="65">
        <v>0</v>
      </c>
      <c r="V124" s="65">
        <v>0</v>
      </c>
      <c r="W124" s="65">
        <v>0</v>
      </c>
      <c r="X124" s="65">
        <v>0</v>
      </c>
      <c r="Y124" s="65">
        <v>0</v>
      </c>
      <c r="Z124" s="65">
        <v>0</v>
      </c>
      <c r="AA124" s="65">
        <v>0</v>
      </c>
      <c r="AB124" s="65">
        <v>0</v>
      </c>
      <c r="AC124" s="65">
        <v>0</v>
      </c>
      <c r="AD124" s="65">
        <v>0</v>
      </c>
      <c r="AE124" s="65">
        <v>0</v>
      </c>
      <c r="AF124" s="65">
        <v>0</v>
      </c>
      <c r="AG124" s="65">
        <v>0</v>
      </c>
      <c r="AH124" s="65">
        <v>0</v>
      </c>
      <c r="AI124" s="65">
        <v>0</v>
      </c>
      <c r="AJ124" s="65">
        <v>0</v>
      </c>
      <c r="AK124" s="65">
        <v>0</v>
      </c>
      <c r="AL124" s="65">
        <v>0</v>
      </c>
      <c r="AM124" s="65">
        <v>0</v>
      </c>
      <c r="AN124" s="65">
        <v>0</v>
      </c>
      <c r="AO124" s="65">
        <v>0</v>
      </c>
      <c r="AP124" s="65">
        <v>0</v>
      </c>
      <c r="AQ124" s="65">
        <v>0</v>
      </c>
      <c r="AR124" s="65">
        <v>0</v>
      </c>
      <c r="AS124" s="65">
        <v>0</v>
      </c>
      <c r="AT124" s="65">
        <v>0</v>
      </c>
      <c r="AU124" s="65">
        <v>0</v>
      </c>
      <c r="AV124" s="65">
        <v>0</v>
      </c>
      <c r="AW124" s="65">
        <v>0</v>
      </c>
      <c r="AX124" s="65">
        <v>0</v>
      </c>
      <c r="AY124" s="65">
        <v>0</v>
      </c>
      <c r="AZ124" s="65">
        <v>0</v>
      </c>
      <c r="BA124" s="65">
        <v>0</v>
      </c>
      <c r="BB124" s="65">
        <v>0</v>
      </c>
      <c r="BC124" s="65">
        <v>0</v>
      </c>
      <c r="BD124" s="65">
        <v>0</v>
      </c>
      <c r="BE124" s="65">
        <v>0</v>
      </c>
      <c r="BF124" s="65">
        <v>0</v>
      </c>
      <c r="BG124" s="65">
        <v>0.2</v>
      </c>
      <c r="BH124" s="65">
        <v>0.4</v>
      </c>
      <c r="BI124" s="65">
        <v>0.4</v>
      </c>
      <c r="BJ124" s="65">
        <v>0</v>
      </c>
      <c r="BK124" s="65">
        <v>0</v>
      </c>
      <c r="BL124" s="65">
        <v>0</v>
      </c>
      <c r="BM124" s="65">
        <v>0</v>
      </c>
      <c r="BN124" s="65">
        <v>0</v>
      </c>
      <c r="BO124" s="65">
        <v>0</v>
      </c>
      <c r="BP124" s="65">
        <v>1</v>
      </c>
      <c r="BQ124" s="65">
        <v>1</v>
      </c>
      <c r="BR124" s="12"/>
      <c r="BS124" s="12"/>
    </row>
    <row r="125" spans="1:134" s="13" customFormat="1" ht="14.25" customHeight="1" x14ac:dyDescent="0.2">
      <c r="A125" s="43" t="s">
        <v>218</v>
      </c>
      <c r="B125" s="44" t="s">
        <v>219</v>
      </c>
      <c r="C125" s="71">
        <v>1.0000000000000002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2.1276595744680851E-2</v>
      </c>
      <c r="S125" s="71">
        <v>2.1276595744680851E-2</v>
      </c>
      <c r="T125" s="71">
        <v>2.1276595744680851E-2</v>
      </c>
      <c r="U125" s="71">
        <v>2.1276595744680851E-2</v>
      </c>
      <c r="V125" s="71">
        <v>2.1276595744680851E-2</v>
      </c>
      <c r="W125" s="71">
        <v>2.1276595744680851E-2</v>
      </c>
      <c r="X125" s="71">
        <v>2.1276595744680851E-2</v>
      </c>
      <c r="Y125" s="71">
        <v>2.1276595744680851E-2</v>
      </c>
      <c r="Z125" s="71">
        <v>2.1276595744680851E-2</v>
      </c>
      <c r="AA125" s="71">
        <v>2.1276595744680851E-2</v>
      </c>
      <c r="AB125" s="71">
        <v>2.1276595744680851E-2</v>
      </c>
      <c r="AC125" s="71">
        <v>0.23404255319148937</v>
      </c>
      <c r="AD125" s="71">
        <v>2.1276595744680851E-2</v>
      </c>
      <c r="AE125" s="71">
        <v>2.1276595744680851E-2</v>
      </c>
      <c r="AF125" s="71">
        <v>2.1276595744680851E-2</v>
      </c>
      <c r="AG125" s="71">
        <v>2.1276595744680851E-2</v>
      </c>
      <c r="AH125" s="71">
        <v>2.1276595744680851E-2</v>
      </c>
      <c r="AI125" s="71">
        <v>2.1276595744680851E-2</v>
      </c>
      <c r="AJ125" s="71">
        <v>2.1276595744680851E-2</v>
      </c>
      <c r="AK125" s="71">
        <v>2.1276595744680851E-2</v>
      </c>
      <c r="AL125" s="71">
        <v>2.1276595744680851E-2</v>
      </c>
      <c r="AM125" s="71">
        <v>2.1276595744680851E-2</v>
      </c>
      <c r="AN125" s="71">
        <v>2.1276595744680851E-2</v>
      </c>
      <c r="AO125" s="71">
        <v>2.1276595744680851E-2</v>
      </c>
      <c r="AP125" s="71">
        <v>0.25531914893617019</v>
      </c>
      <c r="AQ125" s="71">
        <v>2.1276595744680851E-2</v>
      </c>
      <c r="AR125" s="71">
        <v>2.1276595744680851E-2</v>
      </c>
      <c r="AS125" s="71">
        <v>2.1276595744680851E-2</v>
      </c>
      <c r="AT125" s="71">
        <v>2.1276595744680851E-2</v>
      </c>
      <c r="AU125" s="71">
        <v>2.1276595744680851E-2</v>
      </c>
      <c r="AV125" s="71">
        <v>2.1276595744680851E-2</v>
      </c>
      <c r="AW125" s="71">
        <v>2.1276595744680851E-2</v>
      </c>
      <c r="AX125" s="71">
        <v>2.1276595744680851E-2</v>
      </c>
      <c r="AY125" s="71">
        <v>2.1276595744680851E-2</v>
      </c>
      <c r="AZ125" s="71">
        <v>2.1276595744680851E-2</v>
      </c>
      <c r="BA125" s="71">
        <v>2.1276595744680851E-2</v>
      </c>
      <c r="BB125" s="71">
        <v>2.1276595744680851E-2</v>
      </c>
      <c r="BC125" s="71">
        <v>0.25531914893617019</v>
      </c>
      <c r="BD125" s="71">
        <v>2.1276595744680851E-2</v>
      </c>
      <c r="BE125" s="71">
        <v>2.1276595744680851E-2</v>
      </c>
      <c r="BF125" s="71">
        <v>2.1276595744680851E-2</v>
      </c>
      <c r="BG125" s="71">
        <v>2.1276595744680851E-2</v>
      </c>
      <c r="BH125" s="71">
        <v>2.1276595744680851E-2</v>
      </c>
      <c r="BI125" s="71">
        <v>2.1276595744680851E-2</v>
      </c>
      <c r="BJ125" s="71">
        <v>2.1276595744680851E-2</v>
      </c>
      <c r="BK125" s="71">
        <v>2.1276595744680851E-2</v>
      </c>
      <c r="BL125" s="71">
        <v>2.1276595744680851E-2</v>
      </c>
      <c r="BM125" s="71">
        <v>2.1276595744680851E-2</v>
      </c>
      <c r="BN125" s="71">
        <v>2.1276595744680851E-2</v>
      </c>
      <c r="BO125" s="71">
        <v>2.1276595744680851E-2</v>
      </c>
      <c r="BP125" s="71">
        <v>0.25531914893617019</v>
      </c>
      <c r="BQ125" s="71">
        <v>1</v>
      </c>
      <c r="BR125" s="12"/>
      <c r="BS125" s="12"/>
    </row>
    <row r="126" spans="1:134" s="13" customFormat="1" ht="14.25" customHeight="1" outlineLevel="1" x14ac:dyDescent="0.2">
      <c r="A126" s="18" t="s">
        <v>220</v>
      </c>
      <c r="B126" s="19" t="s">
        <v>221</v>
      </c>
      <c r="C126" s="61">
        <v>1.0000000000000002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2.1276595744680851E-2</v>
      </c>
      <c r="S126" s="61">
        <v>2.1276595744680851E-2</v>
      </c>
      <c r="T126" s="61">
        <v>2.1276595744680851E-2</v>
      </c>
      <c r="U126" s="61">
        <v>2.1276595744680851E-2</v>
      </c>
      <c r="V126" s="61">
        <v>2.1276595744680851E-2</v>
      </c>
      <c r="W126" s="61">
        <v>2.1276595744680851E-2</v>
      </c>
      <c r="X126" s="61">
        <v>2.1276595744680851E-2</v>
      </c>
      <c r="Y126" s="61">
        <v>2.1276595744680851E-2</v>
      </c>
      <c r="Z126" s="61">
        <v>2.1276595744680851E-2</v>
      </c>
      <c r="AA126" s="61">
        <v>2.1276595744680851E-2</v>
      </c>
      <c r="AB126" s="61">
        <v>2.1276595744680851E-2</v>
      </c>
      <c r="AC126" s="61">
        <v>0.23404255319148937</v>
      </c>
      <c r="AD126" s="61">
        <v>2.1276595744680851E-2</v>
      </c>
      <c r="AE126" s="61">
        <v>2.1276595744680851E-2</v>
      </c>
      <c r="AF126" s="61">
        <v>2.1276595744680851E-2</v>
      </c>
      <c r="AG126" s="61">
        <v>2.1276595744680851E-2</v>
      </c>
      <c r="AH126" s="61">
        <v>2.1276595744680851E-2</v>
      </c>
      <c r="AI126" s="61">
        <v>2.1276595744680851E-2</v>
      </c>
      <c r="AJ126" s="61">
        <v>2.1276595744680851E-2</v>
      </c>
      <c r="AK126" s="61">
        <v>2.1276595744680851E-2</v>
      </c>
      <c r="AL126" s="61">
        <v>2.1276595744680851E-2</v>
      </c>
      <c r="AM126" s="61">
        <v>2.1276595744680851E-2</v>
      </c>
      <c r="AN126" s="61">
        <v>2.1276595744680851E-2</v>
      </c>
      <c r="AO126" s="61">
        <v>2.1276595744680851E-2</v>
      </c>
      <c r="AP126" s="61">
        <v>0.25531914893617019</v>
      </c>
      <c r="AQ126" s="61">
        <v>2.1276595744680851E-2</v>
      </c>
      <c r="AR126" s="61">
        <v>2.1276595744680851E-2</v>
      </c>
      <c r="AS126" s="61">
        <v>2.1276595744680851E-2</v>
      </c>
      <c r="AT126" s="61">
        <v>2.1276595744680851E-2</v>
      </c>
      <c r="AU126" s="61">
        <v>2.1276595744680851E-2</v>
      </c>
      <c r="AV126" s="61">
        <v>2.1276595744680851E-2</v>
      </c>
      <c r="AW126" s="61">
        <v>2.1276595744680851E-2</v>
      </c>
      <c r="AX126" s="61">
        <v>2.1276595744680851E-2</v>
      </c>
      <c r="AY126" s="61">
        <v>2.1276595744680851E-2</v>
      </c>
      <c r="AZ126" s="61">
        <v>2.1276595744680851E-2</v>
      </c>
      <c r="BA126" s="61">
        <v>2.1276595744680851E-2</v>
      </c>
      <c r="BB126" s="61">
        <v>2.1276595744680851E-2</v>
      </c>
      <c r="BC126" s="61">
        <v>0.25531914893617019</v>
      </c>
      <c r="BD126" s="61">
        <v>2.1276595744680851E-2</v>
      </c>
      <c r="BE126" s="61">
        <v>2.1276595744680851E-2</v>
      </c>
      <c r="BF126" s="61">
        <v>2.1276595744680851E-2</v>
      </c>
      <c r="BG126" s="61">
        <v>2.1276595744680851E-2</v>
      </c>
      <c r="BH126" s="61">
        <v>2.1276595744680851E-2</v>
      </c>
      <c r="BI126" s="61">
        <v>2.1276595744680851E-2</v>
      </c>
      <c r="BJ126" s="61">
        <v>2.1276595744680851E-2</v>
      </c>
      <c r="BK126" s="61">
        <v>2.1276595744680851E-2</v>
      </c>
      <c r="BL126" s="61">
        <v>2.1276595744680851E-2</v>
      </c>
      <c r="BM126" s="61">
        <v>2.1276595744680851E-2</v>
      </c>
      <c r="BN126" s="61">
        <v>2.1276595744680851E-2</v>
      </c>
      <c r="BO126" s="61">
        <v>2.1276595744680851E-2</v>
      </c>
      <c r="BP126" s="61">
        <v>0.25531914893617019</v>
      </c>
      <c r="BQ126" s="61">
        <v>1</v>
      </c>
      <c r="BR126" s="12"/>
      <c r="BS126" s="12"/>
    </row>
    <row r="127" spans="1:134" s="13" customFormat="1" ht="14.25" customHeight="1" outlineLevel="1" x14ac:dyDescent="0.2">
      <c r="A127" s="39" t="s">
        <v>222</v>
      </c>
      <c r="B127" s="40" t="s">
        <v>223</v>
      </c>
      <c r="C127" s="69">
        <v>1.0000000000000002</v>
      </c>
      <c r="D127" s="69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0</v>
      </c>
      <c r="Q127" s="69">
        <v>0</v>
      </c>
      <c r="R127" s="69">
        <v>2.1276595744680851E-2</v>
      </c>
      <c r="S127" s="69">
        <v>2.1276595744680851E-2</v>
      </c>
      <c r="T127" s="69">
        <v>2.1276595744680851E-2</v>
      </c>
      <c r="U127" s="69">
        <v>2.1276595744680851E-2</v>
      </c>
      <c r="V127" s="69">
        <v>2.1276595744680851E-2</v>
      </c>
      <c r="W127" s="69">
        <v>2.1276595744680851E-2</v>
      </c>
      <c r="X127" s="69">
        <v>2.1276595744680851E-2</v>
      </c>
      <c r="Y127" s="69">
        <v>2.1276595744680851E-2</v>
      </c>
      <c r="Z127" s="69">
        <v>2.1276595744680851E-2</v>
      </c>
      <c r="AA127" s="69">
        <v>2.1276595744680851E-2</v>
      </c>
      <c r="AB127" s="69">
        <v>2.1276595744680851E-2</v>
      </c>
      <c r="AC127" s="69">
        <v>0.23404255319148937</v>
      </c>
      <c r="AD127" s="69">
        <v>2.1276595744680851E-2</v>
      </c>
      <c r="AE127" s="69">
        <v>2.1276595744680851E-2</v>
      </c>
      <c r="AF127" s="69">
        <v>2.1276595744680851E-2</v>
      </c>
      <c r="AG127" s="69">
        <v>2.1276595744680851E-2</v>
      </c>
      <c r="AH127" s="69">
        <v>2.1276595744680851E-2</v>
      </c>
      <c r="AI127" s="69">
        <v>2.1276595744680851E-2</v>
      </c>
      <c r="AJ127" s="69">
        <v>2.1276595744680851E-2</v>
      </c>
      <c r="AK127" s="69">
        <v>2.1276595744680851E-2</v>
      </c>
      <c r="AL127" s="69">
        <v>2.1276595744680851E-2</v>
      </c>
      <c r="AM127" s="69">
        <v>2.1276595744680851E-2</v>
      </c>
      <c r="AN127" s="69">
        <v>2.1276595744680851E-2</v>
      </c>
      <c r="AO127" s="69">
        <v>2.1276595744680851E-2</v>
      </c>
      <c r="AP127" s="69">
        <v>0.25531914893617019</v>
      </c>
      <c r="AQ127" s="69">
        <v>2.1276595744680851E-2</v>
      </c>
      <c r="AR127" s="69">
        <v>2.1276595744680851E-2</v>
      </c>
      <c r="AS127" s="69">
        <v>2.1276595744680851E-2</v>
      </c>
      <c r="AT127" s="69">
        <v>2.1276595744680851E-2</v>
      </c>
      <c r="AU127" s="69">
        <v>2.1276595744680851E-2</v>
      </c>
      <c r="AV127" s="69">
        <v>2.1276595744680851E-2</v>
      </c>
      <c r="AW127" s="69">
        <v>2.1276595744680851E-2</v>
      </c>
      <c r="AX127" s="69">
        <v>2.1276595744680851E-2</v>
      </c>
      <c r="AY127" s="69">
        <v>2.1276595744680851E-2</v>
      </c>
      <c r="AZ127" s="69">
        <v>2.1276595744680851E-2</v>
      </c>
      <c r="BA127" s="69">
        <v>2.1276595744680851E-2</v>
      </c>
      <c r="BB127" s="69">
        <v>2.1276595744680851E-2</v>
      </c>
      <c r="BC127" s="69">
        <v>0.25531914893617019</v>
      </c>
      <c r="BD127" s="69">
        <v>2.1276595744680851E-2</v>
      </c>
      <c r="BE127" s="69">
        <v>2.1276595744680851E-2</v>
      </c>
      <c r="BF127" s="69">
        <v>2.1276595744680851E-2</v>
      </c>
      <c r="BG127" s="69">
        <v>2.1276595744680851E-2</v>
      </c>
      <c r="BH127" s="69">
        <v>2.1276595744680851E-2</v>
      </c>
      <c r="BI127" s="69">
        <v>2.1276595744680851E-2</v>
      </c>
      <c r="BJ127" s="69">
        <v>2.1276595744680851E-2</v>
      </c>
      <c r="BK127" s="69">
        <v>2.1276595744680851E-2</v>
      </c>
      <c r="BL127" s="69">
        <v>2.1276595744680851E-2</v>
      </c>
      <c r="BM127" s="69">
        <v>2.1276595744680851E-2</v>
      </c>
      <c r="BN127" s="69">
        <v>2.1276595744680851E-2</v>
      </c>
      <c r="BO127" s="69">
        <v>2.1276595744680851E-2</v>
      </c>
      <c r="BP127" s="69">
        <v>0.25531914893617019</v>
      </c>
      <c r="BQ127" s="69">
        <v>1</v>
      </c>
      <c r="BR127" s="12"/>
      <c r="BS127" s="12"/>
    </row>
    <row r="128" spans="1:134" s="13" customFormat="1" ht="14.25" customHeight="1" outlineLevel="1" x14ac:dyDescent="0.2">
      <c r="A128" s="24" t="s">
        <v>224</v>
      </c>
      <c r="B128" s="23" t="s">
        <v>14</v>
      </c>
      <c r="C128" s="65">
        <v>1.0000000000000002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5">
        <v>0</v>
      </c>
      <c r="P128" s="65">
        <v>0</v>
      </c>
      <c r="Q128" s="65">
        <v>0</v>
      </c>
      <c r="R128" s="65">
        <v>2.1276595744680851E-2</v>
      </c>
      <c r="S128" s="65">
        <v>2.1276595744680851E-2</v>
      </c>
      <c r="T128" s="65">
        <v>2.1276595744680851E-2</v>
      </c>
      <c r="U128" s="65">
        <v>2.1276595744680851E-2</v>
      </c>
      <c r="V128" s="65">
        <v>2.1276595744680851E-2</v>
      </c>
      <c r="W128" s="65">
        <v>2.1276595744680851E-2</v>
      </c>
      <c r="X128" s="65">
        <v>2.1276595744680851E-2</v>
      </c>
      <c r="Y128" s="65">
        <v>2.1276595744680851E-2</v>
      </c>
      <c r="Z128" s="65">
        <v>2.1276595744680851E-2</v>
      </c>
      <c r="AA128" s="65">
        <v>2.1276595744680851E-2</v>
      </c>
      <c r="AB128" s="65">
        <v>2.1276595744680851E-2</v>
      </c>
      <c r="AC128" s="65">
        <v>0.23404255319148937</v>
      </c>
      <c r="AD128" s="65">
        <v>2.1276595744680851E-2</v>
      </c>
      <c r="AE128" s="65">
        <v>2.1276595744680851E-2</v>
      </c>
      <c r="AF128" s="65">
        <v>2.1276595744680851E-2</v>
      </c>
      <c r="AG128" s="65">
        <v>2.1276595744680851E-2</v>
      </c>
      <c r="AH128" s="65">
        <v>2.1276595744680851E-2</v>
      </c>
      <c r="AI128" s="65">
        <v>2.1276595744680851E-2</v>
      </c>
      <c r="AJ128" s="65">
        <v>2.1276595744680851E-2</v>
      </c>
      <c r="AK128" s="65">
        <v>2.1276595744680851E-2</v>
      </c>
      <c r="AL128" s="65">
        <v>2.1276595744680851E-2</v>
      </c>
      <c r="AM128" s="65">
        <v>2.1276595744680851E-2</v>
      </c>
      <c r="AN128" s="65">
        <v>2.1276595744680851E-2</v>
      </c>
      <c r="AO128" s="65">
        <v>2.1276595744680851E-2</v>
      </c>
      <c r="AP128" s="65">
        <v>0.25531914893617019</v>
      </c>
      <c r="AQ128" s="65">
        <v>2.1276595744680851E-2</v>
      </c>
      <c r="AR128" s="65">
        <v>2.1276595744680851E-2</v>
      </c>
      <c r="AS128" s="65">
        <v>2.1276595744680851E-2</v>
      </c>
      <c r="AT128" s="65">
        <v>2.1276595744680851E-2</v>
      </c>
      <c r="AU128" s="65">
        <v>2.1276595744680851E-2</v>
      </c>
      <c r="AV128" s="65">
        <v>2.1276595744680851E-2</v>
      </c>
      <c r="AW128" s="65">
        <v>2.1276595744680851E-2</v>
      </c>
      <c r="AX128" s="65">
        <v>2.1276595744680851E-2</v>
      </c>
      <c r="AY128" s="65">
        <v>2.1276595744680851E-2</v>
      </c>
      <c r="AZ128" s="65">
        <v>2.1276595744680851E-2</v>
      </c>
      <c r="BA128" s="65">
        <v>2.1276595744680851E-2</v>
      </c>
      <c r="BB128" s="65">
        <v>2.1276595744680851E-2</v>
      </c>
      <c r="BC128" s="65">
        <v>0.25531914893617019</v>
      </c>
      <c r="BD128" s="65">
        <v>2.1276595744680851E-2</v>
      </c>
      <c r="BE128" s="65">
        <v>2.1276595744680851E-2</v>
      </c>
      <c r="BF128" s="65">
        <v>2.1276595744680851E-2</v>
      </c>
      <c r="BG128" s="65">
        <v>2.1276595744680851E-2</v>
      </c>
      <c r="BH128" s="65">
        <v>2.1276595744680851E-2</v>
      </c>
      <c r="BI128" s="65">
        <v>2.1276595744680851E-2</v>
      </c>
      <c r="BJ128" s="65">
        <v>2.1276595744680851E-2</v>
      </c>
      <c r="BK128" s="65">
        <v>2.1276595744680851E-2</v>
      </c>
      <c r="BL128" s="65">
        <v>2.1276595744680851E-2</v>
      </c>
      <c r="BM128" s="65">
        <v>2.1276595744680851E-2</v>
      </c>
      <c r="BN128" s="65">
        <v>2.1276595744680851E-2</v>
      </c>
      <c r="BO128" s="65">
        <v>2.1276595744680851E-2</v>
      </c>
      <c r="BP128" s="65">
        <v>0.25531914893617019</v>
      </c>
      <c r="BQ128" s="65">
        <v>1</v>
      </c>
      <c r="BR128" s="12"/>
      <c r="BS128" s="12"/>
    </row>
    <row r="129" spans="1:71" s="13" customFormat="1" ht="14.25" customHeight="1" x14ac:dyDescent="0.2">
      <c r="A129" s="43" t="s">
        <v>225</v>
      </c>
      <c r="B129" s="44" t="s">
        <v>226</v>
      </c>
      <c r="C129" s="71">
        <v>0.99999999999999989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4.1666666666666664E-2</v>
      </c>
      <c r="J129" s="71">
        <v>4.1666666666666664E-2</v>
      </c>
      <c r="K129" s="71">
        <v>4.1666666666666664E-2</v>
      </c>
      <c r="L129" s="71">
        <v>0</v>
      </c>
      <c r="M129" s="71">
        <v>9.9999999999999992E-2</v>
      </c>
      <c r="N129" s="71">
        <v>1.8181818181818181E-2</v>
      </c>
      <c r="O129" s="71">
        <v>1.8181818181818181E-2</v>
      </c>
      <c r="P129" s="71">
        <v>0.2613636363636363</v>
      </c>
      <c r="Q129" s="71">
        <v>1.8181818181818181E-2</v>
      </c>
      <c r="R129" s="71">
        <v>2.8896103896103892E-2</v>
      </c>
      <c r="S129" s="71">
        <v>2.8896103896103892E-2</v>
      </c>
      <c r="T129" s="71">
        <v>2.8896103896103892E-2</v>
      </c>
      <c r="U129" s="71">
        <v>2.8896103896103892E-2</v>
      </c>
      <c r="V129" s="71">
        <v>2.8896103896103892E-2</v>
      </c>
      <c r="W129" s="71">
        <v>2.8896103896103892E-2</v>
      </c>
      <c r="X129" s="71">
        <v>2.8896103896103892E-2</v>
      </c>
      <c r="Y129" s="71">
        <v>2.8896103896103892E-2</v>
      </c>
      <c r="Z129" s="71">
        <v>2.8896103896103892E-2</v>
      </c>
      <c r="AA129" s="71">
        <v>2.8896103896103892E-2</v>
      </c>
      <c r="AB129" s="71">
        <v>2.8896103896103892E-2</v>
      </c>
      <c r="AC129" s="71">
        <v>0.33603896103896108</v>
      </c>
      <c r="AD129" s="71">
        <v>2.8896103896103892E-2</v>
      </c>
      <c r="AE129" s="71">
        <v>2.8896103896103892E-2</v>
      </c>
      <c r="AF129" s="71">
        <v>2.8896103896103892E-2</v>
      </c>
      <c r="AG129" s="71">
        <v>2.8896103896103892E-2</v>
      </c>
      <c r="AH129" s="71">
        <v>2.8896103896103892E-2</v>
      </c>
      <c r="AI129" s="71">
        <v>2.8896103896103892E-2</v>
      </c>
      <c r="AJ129" s="71">
        <v>2.8896103896103892E-2</v>
      </c>
      <c r="AK129" s="71">
        <v>2.8896103896103892E-2</v>
      </c>
      <c r="AL129" s="71">
        <v>1.0714285714285714E-2</v>
      </c>
      <c r="AM129" s="71">
        <v>1.0714285714285714E-2</v>
      </c>
      <c r="AN129" s="71">
        <v>1.0714285714285714E-2</v>
      </c>
      <c r="AO129" s="71">
        <v>1.0714285714285714E-2</v>
      </c>
      <c r="AP129" s="71">
        <v>0.27402597402597401</v>
      </c>
      <c r="AQ129" s="71">
        <v>1.0714285714285714E-2</v>
      </c>
      <c r="AR129" s="71">
        <v>1.0714285714285714E-2</v>
      </c>
      <c r="AS129" s="71">
        <v>1.0714285714285714E-2</v>
      </c>
      <c r="AT129" s="71">
        <v>1.0714285714285714E-2</v>
      </c>
      <c r="AU129" s="71">
        <v>1.0714285714285714E-2</v>
      </c>
      <c r="AV129" s="71">
        <v>1.0714285714285714E-2</v>
      </c>
      <c r="AW129" s="71">
        <v>1.0714285714285714E-2</v>
      </c>
      <c r="AX129" s="71">
        <v>1.0714285714285714E-2</v>
      </c>
      <c r="AY129" s="71">
        <v>1.0714285714285714E-2</v>
      </c>
      <c r="AZ129" s="71">
        <v>1.0714285714285714E-2</v>
      </c>
      <c r="BA129" s="71">
        <v>1.0714285714285714E-2</v>
      </c>
      <c r="BB129" s="71">
        <v>1.0714285714285714E-2</v>
      </c>
      <c r="BC129" s="71">
        <v>0.12857142857142861</v>
      </c>
      <c r="BD129" s="71">
        <v>0</v>
      </c>
      <c r="BE129" s="71">
        <v>0</v>
      </c>
      <c r="BF129" s="71">
        <v>0</v>
      </c>
      <c r="BG129" s="71">
        <v>0</v>
      </c>
      <c r="BH129" s="71">
        <v>0</v>
      </c>
      <c r="BI129" s="71">
        <v>0</v>
      </c>
      <c r="BJ129" s="71">
        <v>0</v>
      </c>
      <c r="BK129" s="71">
        <v>0</v>
      </c>
      <c r="BL129" s="71">
        <v>0</v>
      </c>
      <c r="BM129" s="71">
        <v>0</v>
      </c>
      <c r="BN129" s="71">
        <v>0</v>
      </c>
      <c r="BO129" s="71">
        <v>0</v>
      </c>
      <c r="BP129" s="71">
        <v>0</v>
      </c>
      <c r="BQ129" s="71">
        <v>1</v>
      </c>
      <c r="BR129" s="12"/>
      <c r="BS129" s="12"/>
    </row>
    <row r="130" spans="1:71" s="13" customFormat="1" ht="14.25" customHeight="1" outlineLevel="1" x14ac:dyDescent="0.2">
      <c r="A130" s="18" t="s">
        <v>227</v>
      </c>
      <c r="B130" s="19" t="s">
        <v>228</v>
      </c>
      <c r="C130" s="61">
        <v>0.99999999999999989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4.1666666666666664E-2</v>
      </c>
      <c r="J130" s="61">
        <v>4.1666666666666664E-2</v>
      </c>
      <c r="K130" s="61">
        <v>4.1666666666666664E-2</v>
      </c>
      <c r="L130" s="61">
        <v>0</v>
      </c>
      <c r="M130" s="61">
        <v>9.9999999999999992E-2</v>
      </c>
      <c r="N130" s="61">
        <v>1.8181818181818181E-2</v>
      </c>
      <c r="O130" s="61">
        <v>1.8181818181818181E-2</v>
      </c>
      <c r="P130" s="61">
        <v>0.2613636363636363</v>
      </c>
      <c r="Q130" s="61">
        <v>1.8181818181818181E-2</v>
      </c>
      <c r="R130" s="61">
        <v>2.8896103896103892E-2</v>
      </c>
      <c r="S130" s="61">
        <v>2.8896103896103892E-2</v>
      </c>
      <c r="T130" s="61">
        <v>2.8896103896103892E-2</v>
      </c>
      <c r="U130" s="61">
        <v>2.8896103896103892E-2</v>
      </c>
      <c r="V130" s="61">
        <v>2.8896103896103892E-2</v>
      </c>
      <c r="W130" s="61">
        <v>2.8896103896103892E-2</v>
      </c>
      <c r="X130" s="61">
        <v>2.8896103896103892E-2</v>
      </c>
      <c r="Y130" s="61">
        <v>2.8896103896103892E-2</v>
      </c>
      <c r="Z130" s="61">
        <v>2.8896103896103892E-2</v>
      </c>
      <c r="AA130" s="61">
        <v>2.8896103896103892E-2</v>
      </c>
      <c r="AB130" s="61">
        <v>2.8896103896103892E-2</v>
      </c>
      <c r="AC130" s="61">
        <v>0.33603896103896108</v>
      </c>
      <c r="AD130" s="61">
        <v>2.8896103896103892E-2</v>
      </c>
      <c r="AE130" s="61">
        <v>2.8896103896103892E-2</v>
      </c>
      <c r="AF130" s="61">
        <v>2.8896103896103892E-2</v>
      </c>
      <c r="AG130" s="61">
        <v>2.8896103896103892E-2</v>
      </c>
      <c r="AH130" s="61">
        <v>2.8896103896103892E-2</v>
      </c>
      <c r="AI130" s="61">
        <v>2.8896103896103892E-2</v>
      </c>
      <c r="AJ130" s="61">
        <v>2.8896103896103892E-2</v>
      </c>
      <c r="AK130" s="61">
        <v>2.8896103896103892E-2</v>
      </c>
      <c r="AL130" s="61">
        <v>1.0714285714285714E-2</v>
      </c>
      <c r="AM130" s="61">
        <v>1.0714285714285714E-2</v>
      </c>
      <c r="AN130" s="61">
        <v>1.0714285714285714E-2</v>
      </c>
      <c r="AO130" s="61">
        <v>1.0714285714285714E-2</v>
      </c>
      <c r="AP130" s="61">
        <v>0.27402597402597401</v>
      </c>
      <c r="AQ130" s="61">
        <v>1.0714285714285714E-2</v>
      </c>
      <c r="AR130" s="61">
        <v>1.0714285714285714E-2</v>
      </c>
      <c r="AS130" s="61">
        <v>1.0714285714285714E-2</v>
      </c>
      <c r="AT130" s="61">
        <v>1.0714285714285714E-2</v>
      </c>
      <c r="AU130" s="61">
        <v>1.0714285714285714E-2</v>
      </c>
      <c r="AV130" s="61">
        <v>1.0714285714285714E-2</v>
      </c>
      <c r="AW130" s="61">
        <v>1.0714285714285714E-2</v>
      </c>
      <c r="AX130" s="61">
        <v>1.0714285714285714E-2</v>
      </c>
      <c r="AY130" s="61">
        <v>1.0714285714285714E-2</v>
      </c>
      <c r="AZ130" s="61">
        <v>1.0714285714285714E-2</v>
      </c>
      <c r="BA130" s="61">
        <v>1.0714285714285714E-2</v>
      </c>
      <c r="BB130" s="61">
        <v>1.0714285714285714E-2</v>
      </c>
      <c r="BC130" s="61">
        <v>0.12857142857142861</v>
      </c>
      <c r="BD130" s="61">
        <v>0</v>
      </c>
      <c r="BE130" s="61">
        <v>0</v>
      </c>
      <c r="BF130" s="61">
        <v>0</v>
      </c>
      <c r="BG130" s="61">
        <v>0</v>
      </c>
      <c r="BH130" s="61">
        <v>0</v>
      </c>
      <c r="BI130" s="61">
        <v>0</v>
      </c>
      <c r="BJ130" s="61">
        <v>0</v>
      </c>
      <c r="BK130" s="61">
        <v>0</v>
      </c>
      <c r="BL130" s="61">
        <v>0</v>
      </c>
      <c r="BM130" s="61">
        <v>0</v>
      </c>
      <c r="BN130" s="61">
        <v>0</v>
      </c>
      <c r="BO130" s="61">
        <v>0</v>
      </c>
      <c r="BP130" s="61">
        <v>0</v>
      </c>
      <c r="BQ130" s="61">
        <v>1</v>
      </c>
      <c r="BR130" s="12"/>
      <c r="BS130" s="12"/>
    </row>
    <row r="131" spans="1:71" s="13" customFormat="1" ht="14.25" customHeight="1" outlineLevel="1" x14ac:dyDescent="0.2">
      <c r="A131" s="20" t="s">
        <v>229</v>
      </c>
      <c r="B131" s="21" t="s">
        <v>230</v>
      </c>
      <c r="C131" s="62">
        <v>0.99999999999999989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0.19999999999999998</v>
      </c>
      <c r="N131" s="62">
        <v>3.6363636363636362E-2</v>
      </c>
      <c r="O131" s="62">
        <v>3.6363636363636362E-2</v>
      </c>
      <c r="P131" s="62">
        <v>0.27272727272727271</v>
      </c>
      <c r="Q131" s="62">
        <v>3.6363636363636362E-2</v>
      </c>
      <c r="R131" s="62">
        <v>3.6363636363636362E-2</v>
      </c>
      <c r="S131" s="62">
        <v>3.6363636363636362E-2</v>
      </c>
      <c r="T131" s="62">
        <v>3.6363636363636362E-2</v>
      </c>
      <c r="U131" s="62">
        <v>3.6363636363636362E-2</v>
      </c>
      <c r="V131" s="62">
        <v>3.6363636363636362E-2</v>
      </c>
      <c r="W131" s="62">
        <v>3.6363636363636362E-2</v>
      </c>
      <c r="X131" s="62">
        <v>3.6363636363636362E-2</v>
      </c>
      <c r="Y131" s="62">
        <v>3.6363636363636362E-2</v>
      </c>
      <c r="Z131" s="62">
        <v>3.6363636363636362E-2</v>
      </c>
      <c r="AA131" s="62">
        <v>3.6363636363636362E-2</v>
      </c>
      <c r="AB131" s="62">
        <v>3.6363636363636362E-2</v>
      </c>
      <c r="AC131" s="62">
        <v>0.4363636363636364</v>
      </c>
      <c r="AD131" s="62">
        <v>3.6363636363636362E-2</v>
      </c>
      <c r="AE131" s="62">
        <v>3.6363636363636362E-2</v>
      </c>
      <c r="AF131" s="62">
        <v>3.6363636363636362E-2</v>
      </c>
      <c r="AG131" s="62">
        <v>3.6363636363636362E-2</v>
      </c>
      <c r="AH131" s="62">
        <v>3.6363636363636362E-2</v>
      </c>
      <c r="AI131" s="62">
        <v>3.6363636363636362E-2</v>
      </c>
      <c r="AJ131" s="62">
        <v>3.6363636363636362E-2</v>
      </c>
      <c r="AK131" s="62">
        <v>3.6363636363636362E-2</v>
      </c>
      <c r="AL131" s="62">
        <v>0</v>
      </c>
      <c r="AM131" s="62">
        <v>0</v>
      </c>
      <c r="AN131" s="62">
        <v>0</v>
      </c>
      <c r="AO131" s="62">
        <v>0</v>
      </c>
      <c r="AP131" s="62">
        <v>0.29090909090909089</v>
      </c>
      <c r="AQ131" s="62">
        <v>0</v>
      </c>
      <c r="AR131" s="62">
        <v>0</v>
      </c>
      <c r="AS131" s="62">
        <v>0</v>
      </c>
      <c r="AT131" s="62">
        <v>0</v>
      </c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0</v>
      </c>
      <c r="BG131" s="62">
        <v>0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1</v>
      </c>
      <c r="BR131" s="12"/>
      <c r="BS131" s="12"/>
    </row>
    <row r="132" spans="1:71" s="13" customFormat="1" ht="14.25" customHeight="1" outlineLevel="1" x14ac:dyDescent="0.2">
      <c r="A132" s="29" t="s">
        <v>231</v>
      </c>
      <c r="B132" s="23" t="s">
        <v>14</v>
      </c>
      <c r="C132" s="73">
        <v>0.99999999999999989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0.19999999999999998</v>
      </c>
      <c r="N132" s="73">
        <v>3.6363636363636362E-2</v>
      </c>
      <c r="O132" s="73">
        <v>3.6363636363636362E-2</v>
      </c>
      <c r="P132" s="73">
        <v>0.27272727272727271</v>
      </c>
      <c r="Q132" s="73">
        <v>3.6363636363636362E-2</v>
      </c>
      <c r="R132" s="73">
        <v>3.6363636363636362E-2</v>
      </c>
      <c r="S132" s="73">
        <v>3.6363636363636362E-2</v>
      </c>
      <c r="T132" s="73">
        <v>3.6363636363636362E-2</v>
      </c>
      <c r="U132" s="73">
        <v>3.6363636363636362E-2</v>
      </c>
      <c r="V132" s="73">
        <v>3.6363636363636362E-2</v>
      </c>
      <c r="W132" s="73">
        <v>3.6363636363636362E-2</v>
      </c>
      <c r="X132" s="73">
        <v>3.6363636363636362E-2</v>
      </c>
      <c r="Y132" s="73">
        <v>3.6363636363636362E-2</v>
      </c>
      <c r="Z132" s="73">
        <v>3.6363636363636362E-2</v>
      </c>
      <c r="AA132" s="73">
        <v>3.6363636363636362E-2</v>
      </c>
      <c r="AB132" s="73">
        <v>3.6363636363636362E-2</v>
      </c>
      <c r="AC132" s="73">
        <v>0.4363636363636364</v>
      </c>
      <c r="AD132" s="73">
        <v>3.6363636363636362E-2</v>
      </c>
      <c r="AE132" s="73">
        <v>3.6363636363636362E-2</v>
      </c>
      <c r="AF132" s="73">
        <v>3.6363636363636362E-2</v>
      </c>
      <c r="AG132" s="73">
        <v>3.6363636363636362E-2</v>
      </c>
      <c r="AH132" s="73">
        <v>3.6363636363636362E-2</v>
      </c>
      <c r="AI132" s="73">
        <v>3.6363636363636362E-2</v>
      </c>
      <c r="AJ132" s="73">
        <v>3.6363636363636362E-2</v>
      </c>
      <c r="AK132" s="73">
        <v>3.6363636363636362E-2</v>
      </c>
      <c r="AL132" s="73">
        <v>0</v>
      </c>
      <c r="AM132" s="73">
        <v>0</v>
      </c>
      <c r="AN132" s="73">
        <v>0</v>
      </c>
      <c r="AO132" s="73">
        <v>0</v>
      </c>
      <c r="AP132" s="73">
        <v>0.29090909090909089</v>
      </c>
      <c r="AQ132" s="73">
        <v>0</v>
      </c>
      <c r="AR132" s="73">
        <v>0</v>
      </c>
      <c r="AS132" s="73">
        <v>0</v>
      </c>
      <c r="AT132" s="73">
        <v>0</v>
      </c>
      <c r="AU132" s="73">
        <v>0</v>
      </c>
      <c r="AV132" s="73">
        <v>0</v>
      </c>
      <c r="AW132" s="73">
        <v>0</v>
      </c>
      <c r="AX132" s="73">
        <v>0</v>
      </c>
      <c r="AY132" s="73">
        <v>0</v>
      </c>
      <c r="AZ132" s="73">
        <v>0</v>
      </c>
      <c r="BA132" s="73">
        <v>0</v>
      </c>
      <c r="BB132" s="73">
        <v>0</v>
      </c>
      <c r="BC132" s="73">
        <v>0</v>
      </c>
      <c r="BD132" s="73">
        <v>0</v>
      </c>
      <c r="BE132" s="73">
        <v>0</v>
      </c>
      <c r="BF132" s="73">
        <v>0</v>
      </c>
      <c r="BG132" s="73">
        <v>0</v>
      </c>
      <c r="BH132" s="73">
        <v>0</v>
      </c>
      <c r="BI132" s="73">
        <v>0</v>
      </c>
      <c r="BJ132" s="73">
        <v>0</v>
      </c>
      <c r="BK132" s="73">
        <v>0</v>
      </c>
      <c r="BL132" s="73">
        <v>0</v>
      </c>
      <c r="BM132" s="73">
        <v>0</v>
      </c>
      <c r="BN132" s="73">
        <v>0</v>
      </c>
      <c r="BO132" s="73">
        <v>0</v>
      </c>
      <c r="BP132" s="73">
        <v>0</v>
      </c>
      <c r="BQ132" s="73">
        <v>1</v>
      </c>
      <c r="BR132" s="12"/>
      <c r="BS132" s="12"/>
    </row>
    <row r="133" spans="1:71" s="13" customFormat="1" ht="14.25" customHeight="1" outlineLevel="1" x14ac:dyDescent="0.2">
      <c r="A133" s="39" t="s">
        <v>232</v>
      </c>
      <c r="B133" s="40" t="s">
        <v>233</v>
      </c>
      <c r="C133" s="69">
        <v>0.99999999999999967</v>
      </c>
      <c r="D133" s="69">
        <v>0</v>
      </c>
      <c r="E133" s="69">
        <v>0</v>
      </c>
      <c r="F133" s="69">
        <v>0</v>
      </c>
      <c r="G133" s="69">
        <v>0</v>
      </c>
      <c r="H133" s="69">
        <v>0</v>
      </c>
      <c r="I133" s="69">
        <v>8.3333333333333315E-2</v>
      </c>
      <c r="J133" s="69">
        <v>8.3333333333333315E-2</v>
      </c>
      <c r="K133" s="69">
        <v>8.3333333333333315E-2</v>
      </c>
      <c r="L133" s="69">
        <v>0</v>
      </c>
      <c r="M133" s="69">
        <v>0</v>
      </c>
      <c r="N133" s="69">
        <v>0</v>
      </c>
      <c r="O133" s="69">
        <v>0</v>
      </c>
      <c r="P133" s="69">
        <v>0.24999999999999992</v>
      </c>
      <c r="Q133" s="69">
        <v>0</v>
      </c>
      <c r="R133" s="69">
        <v>2.1428571428571425E-2</v>
      </c>
      <c r="S133" s="69">
        <v>2.1428571428571425E-2</v>
      </c>
      <c r="T133" s="69">
        <v>2.1428571428571425E-2</v>
      </c>
      <c r="U133" s="69">
        <v>2.1428571428571425E-2</v>
      </c>
      <c r="V133" s="69">
        <v>2.1428571428571425E-2</v>
      </c>
      <c r="W133" s="69">
        <v>2.1428571428571425E-2</v>
      </c>
      <c r="X133" s="69">
        <v>2.1428571428571425E-2</v>
      </c>
      <c r="Y133" s="69">
        <v>2.1428571428571425E-2</v>
      </c>
      <c r="Z133" s="69">
        <v>2.1428571428571425E-2</v>
      </c>
      <c r="AA133" s="69">
        <v>2.1428571428571425E-2</v>
      </c>
      <c r="AB133" s="69">
        <v>2.1428571428571425E-2</v>
      </c>
      <c r="AC133" s="69">
        <v>0.23571428571428574</v>
      </c>
      <c r="AD133" s="69">
        <v>2.1428571428571425E-2</v>
      </c>
      <c r="AE133" s="69">
        <v>2.1428571428571425E-2</v>
      </c>
      <c r="AF133" s="69">
        <v>2.1428571428571425E-2</v>
      </c>
      <c r="AG133" s="69">
        <v>2.1428571428571425E-2</v>
      </c>
      <c r="AH133" s="69">
        <v>2.1428571428571425E-2</v>
      </c>
      <c r="AI133" s="69">
        <v>2.1428571428571425E-2</v>
      </c>
      <c r="AJ133" s="69">
        <v>2.1428571428571425E-2</v>
      </c>
      <c r="AK133" s="69">
        <v>2.1428571428571425E-2</v>
      </c>
      <c r="AL133" s="69">
        <v>2.1428571428571425E-2</v>
      </c>
      <c r="AM133" s="69">
        <v>2.1428571428571425E-2</v>
      </c>
      <c r="AN133" s="69">
        <v>2.1428571428571425E-2</v>
      </c>
      <c r="AO133" s="69">
        <v>2.1428571428571425E-2</v>
      </c>
      <c r="AP133" s="69">
        <v>0.25714285714285717</v>
      </c>
      <c r="AQ133" s="69">
        <v>2.1428571428571425E-2</v>
      </c>
      <c r="AR133" s="69">
        <v>2.1428571428571425E-2</v>
      </c>
      <c r="AS133" s="69">
        <v>2.1428571428571425E-2</v>
      </c>
      <c r="AT133" s="69">
        <v>2.1428571428571425E-2</v>
      </c>
      <c r="AU133" s="69">
        <v>2.1428571428571425E-2</v>
      </c>
      <c r="AV133" s="69">
        <v>2.1428571428571425E-2</v>
      </c>
      <c r="AW133" s="69">
        <v>2.1428571428571425E-2</v>
      </c>
      <c r="AX133" s="69">
        <v>2.1428571428571425E-2</v>
      </c>
      <c r="AY133" s="69">
        <v>2.1428571428571425E-2</v>
      </c>
      <c r="AZ133" s="69">
        <v>2.1428571428571425E-2</v>
      </c>
      <c r="BA133" s="69">
        <v>2.1428571428571425E-2</v>
      </c>
      <c r="BB133" s="69">
        <v>2.1428571428571425E-2</v>
      </c>
      <c r="BC133" s="69">
        <v>0.25714285714285717</v>
      </c>
      <c r="BD133" s="69">
        <v>0</v>
      </c>
      <c r="BE133" s="69">
        <v>0</v>
      </c>
      <c r="BF133" s="69">
        <v>0</v>
      </c>
      <c r="BG133" s="69">
        <v>0</v>
      </c>
      <c r="BH133" s="69">
        <v>0</v>
      </c>
      <c r="BI133" s="69">
        <v>0</v>
      </c>
      <c r="BJ133" s="69">
        <v>0</v>
      </c>
      <c r="BK133" s="69">
        <v>0</v>
      </c>
      <c r="BL133" s="69">
        <v>0</v>
      </c>
      <c r="BM133" s="69">
        <v>0</v>
      </c>
      <c r="BN133" s="69">
        <v>0</v>
      </c>
      <c r="BO133" s="69">
        <v>0</v>
      </c>
      <c r="BP133" s="69">
        <v>0</v>
      </c>
      <c r="BQ133" s="69">
        <v>1</v>
      </c>
      <c r="BR133" s="12"/>
      <c r="BS133" s="12"/>
    </row>
    <row r="134" spans="1:71" s="13" customFormat="1" ht="14.25" customHeight="1" outlineLevel="1" x14ac:dyDescent="0.2">
      <c r="A134" s="24" t="s">
        <v>234</v>
      </c>
      <c r="B134" s="23" t="s">
        <v>14</v>
      </c>
      <c r="C134" s="65">
        <v>0.99999999999999967</v>
      </c>
      <c r="D134" s="65">
        <v>0</v>
      </c>
      <c r="E134" s="65">
        <v>0</v>
      </c>
      <c r="F134" s="65">
        <v>0</v>
      </c>
      <c r="G134" s="65">
        <v>0</v>
      </c>
      <c r="H134" s="65">
        <v>0</v>
      </c>
      <c r="I134" s="65">
        <v>8.3333333333333315E-2</v>
      </c>
      <c r="J134" s="65">
        <v>8.3333333333333315E-2</v>
      </c>
      <c r="K134" s="65">
        <v>8.3333333333333315E-2</v>
      </c>
      <c r="L134" s="65">
        <v>0</v>
      </c>
      <c r="M134" s="65">
        <v>0</v>
      </c>
      <c r="N134" s="65">
        <v>0</v>
      </c>
      <c r="O134" s="65">
        <v>0</v>
      </c>
      <c r="P134" s="65">
        <v>0.24999999999999992</v>
      </c>
      <c r="Q134" s="65">
        <v>0</v>
      </c>
      <c r="R134" s="65">
        <v>2.1428571428571425E-2</v>
      </c>
      <c r="S134" s="65">
        <v>2.1428571428571425E-2</v>
      </c>
      <c r="T134" s="65">
        <v>2.1428571428571425E-2</v>
      </c>
      <c r="U134" s="65">
        <v>2.1428571428571425E-2</v>
      </c>
      <c r="V134" s="65">
        <v>2.1428571428571425E-2</v>
      </c>
      <c r="W134" s="65">
        <v>2.1428571428571425E-2</v>
      </c>
      <c r="X134" s="65">
        <v>2.1428571428571425E-2</v>
      </c>
      <c r="Y134" s="65">
        <v>2.1428571428571425E-2</v>
      </c>
      <c r="Z134" s="65">
        <v>2.1428571428571425E-2</v>
      </c>
      <c r="AA134" s="65">
        <v>2.1428571428571425E-2</v>
      </c>
      <c r="AB134" s="65">
        <v>2.1428571428571425E-2</v>
      </c>
      <c r="AC134" s="65">
        <v>0.23571428571428574</v>
      </c>
      <c r="AD134" s="65">
        <v>2.1428571428571425E-2</v>
      </c>
      <c r="AE134" s="65">
        <v>2.1428571428571425E-2</v>
      </c>
      <c r="AF134" s="65">
        <v>2.1428571428571425E-2</v>
      </c>
      <c r="AG134" s="65">
        <v>2.1428571428571425E-2</v>
      </c>
      <c r="AH134" s="65">
        <v>2.1428571428571425E-2</v>
      </c>
      <c r="AI134" s="65">
        <v>2.1428571428571425E-2</v>
      </c>
      <c r="AJ134" s="65">
        <v>2.1428571428571425E-2</v>
      </c>
      <c r="AK134" s="65">
        <v>2.1428571428571425E-2</v>
      </c>
      <c r="AL134" s="65">
        <v>2.1428571428571425E-2</v>
      </c>
      <c r="AM134" s="65">
        <v>2.1428571428571425E-2</v>
      </c>
      <c r="AN134" s="65">
        <v>2.1428571428571425E-2</v>
      </c>
      <c r="AO134" s="65">
        <v>2.1428571428571425E-2</v>
      </c>
      <c r="AP134" s="65">
        <v>0.25714285714285717</v>
      </c>
      <c r="AQ134" s="65">
        <v>2.1428571428571425E-2</v>
      </c>
      <c r="AR134" s="65">
        <v>2.1428571428571425E-2</v>
      </c>
      <c r="AS134" s="65">
        <v>2.1428571428571425E-2</v>
      </c>
      <c r="AT134" s="65">
        <v>2.1428571428571425E-2</v>
      </c>
      <c r="AU134" s="65">
        <v>2.1428571428571425E-2</v>
      </c>
      <c r="AV134" s="65">
        <v>2.1428571428571425E-2</v>
      </c>
      <c r="AW134" s="65">
        <v>2.1428571428571425E-2</v>
      </c>
      <c r="AX134" s="65">
        <v>2.1428571428571425E-2</v>
      </c>
      <c r="AY134" s="65">
        <v>2.1428571428571425E-2</v>
      </c>
      <c r="AZ134" s="65">
        <v>2.1428571428571425E-2</v>
      </c>
      <c r="BA134" s="65">
        <v>2.1428571428571425E-2</v>
      </c>
      <c r="BB134" s="65">
        <v>2.1428571428571425E-2</v>
      </c>
      <c r="BC134" s="65">
        <v>0.25714285714285717</v>
      </c>
      <c r="BD134" s="65">
        <v>0</v>
      </c>
      <c r="BE134" s="65">
        <v>0</v>
      </c>
      <c r="BF134" s="65">
        <v>0</v>
      </c>
      <c r="BG134" s="65">
        <v>0</v>
      </c>
      <c r="BH134" s="65">
        <v>0</v>
      </c>
      <c r="BI134" s="65">
        <v>0</v>
      </c>
      <c r="BJ134" s="65">
        <v>0</v>
      </c>
      <c r="BK134" s="65">
        <v>0</v>
      </c>
      <c r="BL134" s="65">
        <v>0</v>
      </c>
      <c r="BM134" s="65">
        <v>0</v>
      </c>
      <c r="BN134" s="65">
        <v>0</v>
      </c>
      <c r="BO134" s="65">
        <v>0</v>
      </c>
      <c r="BP134" s="65">
        <v>0</v>
      </c>
      <c r="BQ134" s="65">
        <v>1</v>
      </c>
      <c r="BR134" s="12"/>
      <c r="BS134" s="12"/>
    </row>
    <row r="135" spans="1:71" s="13" customFormat="1" ht="14.25" customHeight="1" x14ac:dyDescent="0.2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49"/>
      <c r="BS135" s="49"/>
    </row>
    <row r="136" spans="1:71" s="13" customFormat="1" ht="14.25" customHeight="1" x14ac:dyDescent="0.2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49"/>
      <c r="BS136" s="49"/>
    </row>
    <row r="137" spans="1:71" s="13" customFormat="1" ht="14.25" customHeight="1" x14ac:dyDescent="0.2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49"/>
      <c r="BS137" s="49"/>
    </row>
    <row r="138" spans="1:71" s="13" customFormat="1" ht="14.25" customHeight="1" x14ac:dyDescent="0.2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49"/>
      <c r="BS138" s="49"/>
    </row>
    <row r="139" spans="1:71" s="13" customFormat="1" ht="14.25" customHeight="1" x14ac:dyDescent="0.2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49"/>
      <c r="BS139" s="49"/>
    </row>
    <row r="140" spans="1:71" s="13" customFormat="1" ht="14.25" customHeight="1" x14ac:dyDescent="0.2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49"/>
      <c r="BS140" s="49"/>
    </row>
    <row r="141" spans="1:71" s="13" customFormat="1" ht="14.25" customHeight="1" x14ac:dyDescent="0.2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49"/>
      <c r="BS141" s="49"/>
    </row>
    <row r="142" spans="1:71" s="13" customFormat="1" ht="14.25" customHeight="1" x14ac:dyDescent="0.2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49"/>
      <c r="BS142" s="49"/>
    </row>
    <row r="143" spans="1:71" s="13" customFormat="1" ht="14.25" customHeight="1" x14ac:dyDescent="0.2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49"/>
      <c r="BS143" s="49"/>
    </row>
    <row r="144" spans="1:71" s="13" customFormat="1" ht="14.25" customHeight="1" x14ac:dyDescent="0.2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49"/>
      <c r="BS144" s="49"/>
    </row>
    <row r="145" spans="3:71" s="13" customFormat="1" ht="14.25" customHeight="1" x14ac:dyDescent="0.2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49"/>
      <c r="BS145" s="49"/>
    </row>
    <row r="146" spans="3:71" s="13" customFormat="1" ht="14.25" customHeight="1" x14ac:dyDescent="0.2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49"/>
      <c r="BS146" s="49"/>
    </row>
    <row r="147" spans="3:71" s="13" customFormat="1" ht="14.25" customHeight="1" x14ac:dyDescent="0.2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49"/>
      <c r="BS147" s="49"/>
    </row>
    <row r="148" spans="3:71" s="13" customFormat="1" ht="14.25" customHeight="1" x14ac:dyDescent="0.2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49"/>
      <c r="BS148" s="49"/>
    </row>
    <row r="149" spans="3:71" s="13" customFormat="1" ht="14.25" customHeight="1" x14ac:dyDescent="0.2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49"/>
      <c r="BS149" s="49"/>
    </row>
    <row r="150" spans="3:71" s="13" customFormat="1" ht="14.25" customHeight="1" x14ac:dyDescent="0.2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49"/>
      <c r="BS150" s="49"/>
    </row>
    <row r="151" spans="3:71" s="13" customFormat="1" ht="14.25" customHeight="1" x14ac:dyDescent="0.2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49"/>
      <c r="BS151" s="49"/>
    </row>
    <row r="152" spans="3:71" s="13" customFormat="1" ht="14.25" customHeight="1" x14ac:dyDescent="0.2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49"/>
      <c r="BS152" s="49"/>
    </row>
    <row r="153" spans="3:71" s="13" customFormat="1" ht="14.25" customHeight="1" x14ac:dyDescent="0.2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49"/>
      <c r="BS153" s="49"/>
    </row>
    <row r="154" spans="3:71" s="13" customFormat="1" ht="14.25" customHeight="1" x14ac:dyDescent="0.2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49"/>
      <c r="BS154" s="49"/>
    </row>
    <row r="155" spans="3:71" s="13" customFormat="1" ht="14.25" customHeight="1" x14ac:dyDescent="0.2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49"/>
      <c r="BS155" s="49"/>
    </row>
    <row r="156" spans="3:71" s="13" customFormat="1" ht="14.25" customHeight="1" x14ac:dyDescent="0.2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49"/>
      <c r="BS156" s="49"/>
    </row>
    <row r="157" spans="3:71" s="13" customFormat="1" ht="14.25" customHeight="1" x14ac:dyDescent="0.2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49"/>
      <c r="BS157" s="49"/>
    </row>
    <row r="158" spans="3:71" s="13" customFormat="1" ht="14.25" customHeight="1" x14ac:dyDescent="0.2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49"/>
      <c r="BS158" s="49"/>
    </row>
    <row r="159" spans="3:71" s="13" customFormat="1" ht="14.25" customHeight="1" x14ac:dyDescent="0.2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49"/>
      <c r="BS159" s="49"/>
    </row>
    <row r="160" spans="3:71" s="13" customFormat="1" ht="14.25" customHeight="1" x14ac:dyDescent="0.2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49"/>
      <c r="BS160" s="49"/>
    </row>
    <row r="161" spans="3:71" s="13" customFormat="1" ht="14.25" customHeight="1" x14ac:dyDescent="0.2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49"/>
      <c r="BS161" s="49"/>
    </row>
    <row r="162" spans="3:71" s="13" customFormat="1" ht="14.25" customHeight="1" x14ac:dyDescent="0.2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49"/>
      <c r="BS162" s="49"/>
    </row>
    <row r="163" spans="3:71" s="13" customFormat="1" ht="14.25" customHeight="1" x14ac:dyDescent="0.2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49"/>
      <c r="BS163" s="49"/>
    </row>
    <row r="164" spans="3:71" s="13" customFormat="1" ht="14.25" customHeight="1" x14ac:dyDescent="0.2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49"/>
      <c r="BS164" s="49"/>
    </row>
    <row r="165" spans="3:71" s="13" customFormat="1" ht="14.25" customHeight="1" x14ac:dyDescent="0.2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49"/>
      <c r="BS165" s="49"/>
    </row>
    <row r="166" spans="3:71" s="13" customFormat="1" ht="14.25" customHeight="1" x14ac:dyDescent="0.2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49"/>
      <c r="BS166" s="49"/>
    </row>
    <row r="167" spans="3:71" s="13" customFormat="1" ht="14.25" customHeight="1" x14ac:dyDescent="0.2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49"/>
      <c r="BS167" s="49"/>
    </row>
    <row r="168" spans="3:71" s="13" customFormat="1" ht="14.25" customHeight="1" x14ac:dyDescent="0.2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49"/>
      <c r="BS168" s="49"/>
    </row>
    <row r="169" spans="3:71" ht="14.25" customHeight="1" x14ac:dyDescent="0.2"/>
    <row r="170" spans="3:71" ht="14.25" customHeight="1" x14ac:dyDescent="0.2"/>
    <row r="171" spans="3:71" ht="14.25" customHeight="1" x14ac:dyDescent="0.2"/>
    <row r="172" spans="3:71" ht="14.25" customHeight="1" x14ac:dyDescent="0.2"/>
    <row r="173" spans="3:71" ht="14.25" customHeight="1" x14ac:dyDescent="0.2"/>
    <row r="174" spans="3:71" ht="14.25" customHeight="1" x14ac:dyDescent="0.2"/>
    <row r="175" spans="3:71" ht="14.25" customHeight="1" x14ac:dyDescent="0.2"/>
    <row r="176" spans="3:71" ht="14.25" customHeight="1" x14ac:dyDescent="0.2"/>
    <row r="177" s="3" customFormat="1" ht="14.25" customHeight="1" x14ac:dyDescent="0.2"/>
    <row r="178" s="3" customFormat="1" ht="14.25" customHeight="1" x14ac:dyDescent="0.2"/>
    <row r="179" s="3" customFormat="1" ht="14.25" customHeight="1" x14ac:dyDescent="0.2"/>
    <row r="180" s="3" customFormat="1" ht="14.25" customHeight="1" x14ac:dyDescent="0.2"/>
    <row r="181" s="3" customFormat="1" ht="14.25" customHeight="1" x14ac:dyDescent="0.2"/>
    <row r="182" s="3" customFormat="1" ht="14.25" customHeight="1" x14ac:dyDescent="0.2"/>
    <row r="183" s="3" customFormat="1" ht="14.25" customHeight="1" x14ac:dyDescent="0.2"/>
    <row r="184" s="3" customFormat="1" ht="14.25" customHeight="1" x14ac:dyDescent="0.2"/>
    <row r="185" s="3" customFormat="1" ht="14.25" customHeight="1" x14ac:dyDescent="0.2"/>
    <row r="186" s="3" customFormat="1" ht="14.25" customHeight="1" x14ac:dyDescent="0.2"/>
    <row r="187" s="3" customFormat="1" ht="14.25" customHeight="1" x14ac:dyDescent="0.2"/>
    <row r="188" s="3" customFormat="1" ht="14.25" customHeight="1" x14ac:dyDescent="0.2"/>
    <row r="189" s="3" customFormat="1" ht="14.25" customHeight="1" x14ac:dyDescent="0.2"/>
    <row r="190" s="3" customFormat="1" ht="14.25" customHeight="1" x14ac:dyDescent="0.2"/>
    <row r="191" s="3" customFormat="1" ht="14.25" customHeight="1" x14ac:dyDescent="0.2"/>
    <row r="192" s="3" customFormat="1" ht="14.25" customHeight="1" x14ac:dyDescent="0.2"/>
    <row r="193" s="3" customFormat="1" ht="14.25" customHeight="1" x14ac:dyDescent="0.2"/>
    <row r="194" s="3" customFormat="1" ht="14.25" customHeight="1" x14ac:dyDescent="0.2"/>
    <row r="195" s="3" customFormat="1" ht="14.25" customHeight="1" x14ac:dyDescent="0.2"/>
    <row r="196" s="3" customFormat="1" ht="14.25" customHeight="1" x14ac:dyDescent="0.2"/>
    <row r="197" s="3" customFormat="1" ht="14.25" customHeight="1" x14ac:dyDescent="0.2"/>
    <row r="198" s="3" customFormat="1" ht="14.25" customHeight="1" x14ac:dyDescent="0.2"/>
    <row r="199" s="3" customFormat="1" ht="14.25" customHeight="1" x14ac:dyDescent="0.2"/>
    <row r="200" s="3" customFormat="1" ht="14.25" customHeight="1" x14ac:dyDescent="0.2"/>
    <row r="201" s="3" customFormat="1" ht="14.25" customHeight="1" x14ac:dyDescent="0.2"/>
    <row r="202" s="3" customFormat="1" ht="14.25" customHeight="1" x14ac:dyDescent="0.2"/>
    <row r="203" s="3" customFormat="1" ht="14.25" customHeight="1" x14ac:dyDescent="0.2"/>
    <row r="204" s="3" customFormat="1" ht="14.25" customHeight="1" x14ac:dyDescent="0.2"/>
    <row r="205" s="3" customFormat="1" ht="14.25" customHeight="1" x14ac:dyDescent="0.2"/>
    <row r="206" s="3" customFormat="1" ht="14.25" customHeight="1" x14ac:dyDescent="0.2"/>
    <row r="207" s="3" customFormat="1" ht="14.25" customHeight="1" x14ac:dyDescent="0.2"/>
    <row r="208" s="3" customFormat="1" ht="14.25" customHeight="1" x14ac:dyDescent="0.2"/>
    <row r="209" s="3" customFormat="1" ht="14.25" customHeight="1" x14ac:dyDescent="0.2"/>
    <row r="210" s="3" customFormat="1" ht="14.25" customHeight="1" x14ac:dyDescent="0.2"/>
    <row r="211" s="3" customFormat="1" ht="14.25" customHeight="1" x14ac:dyDescent="0.2"/>
    <row r="212" s="3" customFormat="1" ht="14.25" customHeight="1" x14ac:dyDescent="0.2"/>
    <row r="213" s="3" customFormat="1" ht="14.25" customHeight="1" x14ac:dyDescent="0.2"/>
    <row r="214" s="3" customFormat="1" ht="14.25" customHeight="1" x14ac:dyDescent="0.2"/>
    <row r="215" s="3" customFormat="1" ht="14.25" customHeight="1" x14ac:dyDescent="0.2"/>
    <row r="216" s="3" customFormat="1" ht="14.25" customHeight="1" x14ac:dyDescent="0.2"/>
    <row r="217" s="3" customFormat="1" ht="14.25" customHeight="1" x14ac:dyDescent="0.2"/>
    <row r="218" s="3" customFormat="1" ht="14.25" customHeight="1" x14ac:dyDescent="0.2"/>
    <row r="219" s="3" customFormat="1" ht="14.25" customHeight="1" x14ac:dyDescent="0.2"/>
    <row r="220" s="3" customFormat="1" ht="14.25" customHeight="1" x14ac:dyDescent="0.2"/>
    <row r="221" s="3" customFormat="1" ht="14.25" customHeight="1" x14ac:dyDescent="0.2"/>
    <row r="222" s="3" customFormat="1" ht="14.25" customHeight="1" x14ac:dyDescent="0.2"/>
    <row r="223" s="3" customFormat="1" ht="14.25" customHeight="1" x14ac:dyDescent="0.2"/>
    <row r="224" s="3" customFormat="1" ht="14.25" customHeight="1" x14ac:dyDescent="0.2"/>
    <row r="225" s="3" customFormat="1" ht="14.25" customHeight="1" x14ac:dyDescent="0.2"/>
    <row r="226" s="3" customFormat="1" ht="14.25" customHeight="1" x14ac:dyDescent="0.2"/>
    <row r="227" s="3" customFormat="1" ht="14.25" customHeight="1" x14ac:dyDescent="0.2"/>
    <row r="228" s="3" customFormat="1" ht="14.25" customHeight="1" x14ac:dyDescent="0.2"/>
    <row r="229" s="3" customFormat="1" ht="14.25" customHeight="1" x14ac:dyDescent="0.2"/>
    <row r="230" s="3" customFormat="1" ht="14.25" customHeight="1" x14ac:dyDescent="0.2"/>
    <row r="231" s="3" customFormat="1" ht="14.25" customHeight="1" x14ac:dyDescent="0.2"/>
    <row r="232" s="3" customFormat="1" ht="14.25" customHeight="1" x14ac:dyDescent="0.2"/>
    <row r="233" s="3" customFormat="1" ht="14.25" customHeight="1" x14ac:dyDescent="0.2"/>
    <row r="234" s="3" customFormat="1" ht="14.25" customHeight="1" x14ac:dyDescent="0.2"/>
    <row r="235" s="3" customFormat="1" ht="14.25" customHeight="1" x14ac:dyDescent="0.2"/>
    <row r="236" s="3" customFormat="1" ht="14.25" customHeight="1" x14ac:dyDescent="0.2"/>
    <row r="237" s="3" customFormat="1" ht="14.25" customHeight="1" x14ac:dyDescent="0.2"/>
    <row r="238" s="3" customFormat="1" ht="14.25" customHeight="1" x14ac:dyDescent="0.2"/>
    <row r="239" s="3" customFormat="1" ht="14.25" customHeight="1" x14ac:dyDescent="0.2"/>
    <row r="240" s="3" customFormat="1" ht="14.25" customHeight="1" x14ac:dyDescent="0.2"/>
    <row r="241" s="3" customFormat="1" ht="14.25" customHeight="1" x14ac:dyDescent="0.2"/>
    <row r="242" s="3" customFormat="1" ht="14.25" customHeight="1" x14ac:dyDescent="0.2"/>
    <row r="243" s="3" customFormat="1" ht="14.25" customHeight="1" x14ac:dyDescent="0.2"/>
    <row r="244" s="3" customFormat="1" ht="14.25" customHeight="1" x14ac:dyDescent="0.2"/>
  </sheetData>
  <mergeCells count="1">
    <mergeCell ref="A1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68EFCBFD83FF904AA1577F7ED955A7E2" ma:contentTypeVersion="0" ma:contentTypeDescription="A content type to manage public (operations) IDB documents" ma:contentTypeScope="" ma:versionID="97bbc8412c06206773e26935c3c6ea20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1c1f4268a1831cfd6a9fb3e703a3f6a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5c5757e-a72b-4d31-bdc0-8de15f34ed79}" ma:internalName="TaxCatchAll" ma:showField="CatchAllData" ma:web="21811033-a4c0-42fd-9609-f0ae151c39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5c5757e-a72b-4d31-bdc0-8de15f34ed79}" ma:internalName="TaxCatchAllLabel" ma:readOnly="true" ma:showField="CatchAllDataLabel" ma:web="21811033-a4c0-42fd-9609-f0ae151c39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INE/TSP</Division_x0020_or_x0020_Unit>
    <Other_x0020_Author xmlns="9c571b2f-e523-4ab2-ba2e-09e151a03ef4" xsi:nil="true"/>
    <Region xmlns="9c571b2f-e523-4ab2-ba2e-09e151a03ef4" xsi:nil="true"/>
    <IDBDocs_x0020_Number xmlns="9c571b2f-e523-4ab2-ba2e-09e151a03ef4">38724834</IDBDocs_x0020_Number>
    <Document_x0020_Author xmlns="9c571b2f-e523-4ab2-ba2e-09e151a03ef4">Leano, Juan Manuel</Document_x0020_Author>
    <Publication_x0020_Type xmlns="9c571b2f-e523-4ab2-ba2e-09e151a03ef4" xsi:nil="true"/>
    <Operation_x0020_Type xmlns="9c571b2f-e523-4ab2-ba2e-09e151a03ef4" xsi:nil="true"/>
    <TaxCatchAll xmlns="9c571b2f-e523-4ab2-ba2e-09e151a03ef4">
      <Value>5</Value>
      <Value>6</Value>
    </TaxCatchAll>
    <Fiscal_x0020_Year_x0020_IDB xmlns="9c571b2f-e523-4ab2-ba2e-09e151a03ef4">2014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CR-L1066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Proposal&lt;/USER_STAGE&gt;&lt;PD_OBJ_TYPE&gt;0&lt;/PD_OBJ_TYPE&gt;&lt;DTAPPROVAL&gt;Jun 17 2015 12:00AM&lt;/DTAPPROVAL&gt;&lt;MAKERECORD&gt;N&lt;/MAKERECORD&gt;&lt;PD_FILEPT_NO&gt;PO-CR-L1066-Anl&lt;/PD_FILEPT_NO&gt;&lt;/Data&gt;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TR-TRP</Webtopic>
    <Identifier xmlns="9c571b2f-e523-4ab2-ba2e-09e151a03ef4"> FULL DOC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6BC47D18-E387-4405-A63C-426949854551}"/>
</file>

<file path=customXml/itemProps2.xml><?xml version="1.0" encoding="utf-8"?>
<ds:datastoreItem xmlns:ds="http://schemas.openxmlformats.org/officeDocument/2006/customXml" ds:itemID="{3594F4B6-8549-49CC-A40D-87147391B665}"/>
</file>

<file path=customXml/itemProps3.xml><?xml version="1.0" encoding="utf-8"?>
<ds:datastoreItem xmlns:ds="http://schemas.openxmlformats.org/officeDocument/2006/customXml" ds:itemID="{32A03BC9-C04B-4991-AAF7-0E1A0D2B924B}"/>
</file>

<file path=customXml/itemProps4.xml><?xml version="1.0" encoding="utf-8"?>
<ds:datastoreItem xmlns:ds="http://schemas.openxmlformats.org/officeDocument/2006/customXml" ds:itemID="{91FBF29B-E9A1-4AEC-88DA-C4ED9C2B49E4}"/>
</file>

<file path=customXml/itemProps5.xml><?xml version="1.0" encoding="utf-8"?>
<ds:datastoreItem xmlns:ds="http://schemas.openxmlformats.org/officeDocument/2006/customXml" ds:itemID="{015B2949-C829-439B-AB6D-D3FB652DB5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PFM BID (3)</vt:lpstr>
      <vt:lpstr>PFM BID (4)</vt:lpstr>
      <vt:lpstr>Sheet1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EER_ 3_ Plan Operativo Anual (POA) _ LP</dc:title>
  <dc:creator>Test</dc:creator>
  <cp:lastModifiedBy>Inter-American Development Bank</cp:lastModifiedBy>
  <cp:lastPrinted>2015-03-23T17:37:37Z</cp:lastPrinted>
  <dcterms:created xsi:type="dcterms:W3CDTF">2014-07-17T14:14:49Z</dcterms:created>
  <dcterms:modified xsi:type="dcterms:W3CDTF">2015-04-07T18:36:11Z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0x01010046CF21643EE8D14686A648AA6DAD08920068EFCBFD83FF904AA1577F7ED955A7E2</vt:lpwstr>
  </property>
  <property fmtid="{D5CDD505-2E9C-101B-9397-08002B2CF9AE}" pid="5" name="TaxKeywordTaxHTField">
    <vt:lpwstr/>
  </property>
  <property fmtid="{D5CDD505-2E9C-101B-9397-08002B2CF9AE}" pid="6" name="Series Operations IDB">
    <vt:lpwstr>5;#Loan Proposal|6ee86b6f-6e46-485b-8bfb-87a1f44622ac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5;#Loan Proposal|6ee86b6f-6e46-485b-8bfb-87a1f44622ac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6;#Project Preparation, Planning and Design|29ca0c72-1fc4-435f-a09c-28585cb5eac9</vt:lpwstr>
  </property>
</Properties>
</file>