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3960" yWindow="0" windowWidth="25605" windowHeight="154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7" i="1"/>
  <c r="C68"/>
  <c r="C12"/>
  <c r="C49"/>
  <c r="C47"/>
  <c r="C11"/>
  <c r="C46"/>
  <c r="C23"/>
  <c r="C25"/>
  <c r="C27"/>
  <c r="C29"/>
  <c r="C22"/>
  <c r="C35"/>
  <c r="C34"/>
  <c r="C32"/>
  <c r="C37"/>
  <c r="C31"/>
  <c r="C41"/>
  <c r="C44"/>
  <c r="C40"/>
  <c r="C71"/>
</calcChain>
</file>

<file path=xl/sharedStrings.xml><?xml version="1.0" encoding="utf-8"?>
<sst xmlns="http://schemas.openxmlformats.org/spreadsheetml/2006/main" count="194" uniqueCount="104">
  <si>
    <t>BRASIL</t>
  </si>
  <si>
    <t>PA - 18 Meses</t>
  </si>
  <si>
    <t>Atualização Nº: 1</t>
  </si>
  <si>
    <t>Taxa de Câmbio:</t>
  </si>
  <si>
    <t>Nº</t>
  </si>
  <si>
    <t>Descrição do Contrato</t>
  </si>
  <si>
    <t>Custo</t>
  </si>
  <si>
    <t>Método</t>
  </si>
  <si>
    <t>Revisão</t>
  </si>
  <si>
    <t>Fonte</t>
  </si>
  <si>
    <t>Datas Estimadas</t>
  </si>
  <si>
    <t>Status</t>
  </si>
  <si>
    <t>Comentário</t>
  </si>
  <si>
    <t xml:space="preserve">Estimado </t>
  </si>
  <si>
    <t>Aquisição</t>
  </si>
  <si>
    <t>BID</t>
  </si>
  <si>
    <t>Local</t>
  </si>
  <si>
    <t>Publicação</t>
  </si>
  <si>
    <t>Término</t>
  </si>
  <si>
    <t>(US$ )</t>
  </si>
  <si>
    <t>(1)</t>
  </si>
  <si>
    <t>(2)</t>
  </si>
  <si>
    <t>(%)</t>
  </si>
  <si>
    <t>Anúncio</t>
  </si>
  <si>
    <t>Contrato</t>
  </si>
  <si>
    <t>(3)</t>
  </si>
  <si>
    <t>OBRAS</t>
  </si>
  <si>
    <t>ex-ante</t>
  </si>
  <si>
    <t>LPN</t>
  </si>
  <si>
    <t>3 CRJ no segundo ano e 3 no terceiro.</t>
  </si>
  <si>
    <t>Componente 4 - ADMINISTRAÇÃO DO PROGRAMA</t>
  </si>
  <si>
    <t>BENS</t>
  </si>
  <si>
    <t>PE</t>
  </si>
  <si>
    <t>LPN ou PE</t>
  </si>
  <si>
    <t>Todos os valores previstos para produção de materiais gráficos - 1.a2 e 1a5 e 1b1 a 1b3</t>
  </si>
  <si>
    <t xml:space="preserve">CAPACITAÇÃO </t>
  </si>
  <si>
    <t>CONSULTORIA</t>
  </si>
  <si>
    <t>O custo desta contratação é formado pela consultoria e Capacitação para todos os anos</t>
  </si>
  <si>
    <t>TDR e 2 processos p/ revisão ex-ante.</t>
  </si>
  <si>
    <t>CI</t>
  </si>
  <si>
    <t>SQC</t>
  </si>
  <si>
    <t>1 por ano</t>
  </si>
  <si>
    <t>SBMC</t>
  </si>
  <si>
    <t>Para Tutoria</t>
  </si>
  <si>
    <t>Para Aconselhamento</t>
  </si>
  <si>
    <t>Para Supervisor Técnico</t>
  </si>
  <si>
    <t>Vários papers</t>
  </si>
  <si>
    <t xml:space="preserve">TOTAL GERAL DO PLANO DE AQUISIÇÕES </t>
  </si>
  <si>
    <t>Valor sem a Contingência de 3%</t>
  </si>
  <si>
    <r>
      <rPr>
        <b/>
        <sz val="10"/>
        <color theme="1"/>
        <rFont val="Calibri"/>
        <family val="2"/>
        <scheme val="minor"/>
      </rPr>
      <t>Métodos de Seleção de Consultoria</t>
    </r>
    <r>
      <rPr>
        <sz val="10"/>
        <color theme="1"/>
        <rFont val="Calibri"/>
        <family val="2"/>
        <scheme val="minor"/>
      </rPr>
      <t xml:space="preserve">: i) </t>
    </r>
    <r>
      <rPr>
        <b/>
        <sz val="10"/>
        <color theme="1"/>
        <rFont val="Calibri"/>
        <family val="2"/>
        <scheme val="minor"/>
      </rPr>
      <t>SBQC:</t>
    </r>
    <r>
      <rPr>
        <sz val="10"/>
        <color theme="1"/>
        <rFont val="Calibri"/>
        <family val="2"/>
        <scheme val="minor"/>
      </rPr>
      <t xml:space="preserve"> Seleção Baseada na Qualidade e no Custo; ii) </t>
    </r>
    <r>
      <rPr>
        <b/>
        <sz val="10"/>
        <color theme="1"/>
        <rFont val="Calibri"/>
        <family val="2"/>
        <scheme val="minor"/>
      </rPr>
      <t xml:space="preserve">SQC: </t>
    </r>
    <r>
      <rPr>
        <sz val="10"/>
        <color theme="1"/>
        <rFont val="Calibri"/>
        <family val="2"/>
        <scheme val="minor"/>
      </rPr>
      <t xml:space="preserve">Seleção Baseada nas Qualificações dos Consultores; iii) </t>
    </r>
    <r>
      <rPr>
        <b/>
        <sz val="10"/>
        <color theme="1"/>
        <rFont val="Calibri"/>
        <family val="2"/>
        <scheme val="minor"/>
      </rPr>
      <t xml:space="preserve">SBMC: </t>
    </r>
    <r>
      <rPr>
        <sz val="10"/>
        <color theme="1"/>
        <rFont val="Calibri"/>
        <family val="2"/>
        <scheme val="minor"/>
      </rPr>
      <t xml:space="preserve">Seleção Baseada no Menor Custo; iv) </t>
    </r>
    <r>
      <rPr>
        <b/>
        <sz val="10"/>
        <color theme="1"/>
        <rFont val="Calibri"/>
        <family val="2"/>
        <scheme val="minor"/>
      </rPr>
      <t xml:space="preserve">SBQ: </t>
    </r>
    <r>
      <rPr>
        <sz val="10"/>
        <color theme="1"/>
        <rFont val="Calibri"/>
        <family val="2"/>
        <scheme val="minor"/>
      </rPr>
      <t xml:space="preserve">Seleção Baseada na Qualidade; v) SBOF: Seleção Baseada no Orçamento Fixo; vi) </t>
    </r>
    <r>
      <rPr>
        <b/>
        <sz val="10"/>
        <color theme="1"/>
        <rFont val="Calibri"/>
        <family val="2"/>
        <scheme val="minor"/>
      </rPr>
      <t>CD:</t>
    </r>
    <r>
      <rPr>
        <sz val="10"/>
        <color theme="1"/>
        <rFont val="Calibri"/>
        <family val="2"/>
        <scheme val="minor"/>
      </rPr>
      <t xml:space="preserve"> Contratação Direta; vii) </t>
    </r>
    <r>
      <rPr>
        <b/>
        <sz val="10"/>
        <color theme="1"/>
        <rFont val="Calibri"/>
        <family val="2"/>
        <scheme val="minor"/>
      </rPr>
      <t>CI:</t>
    </r>
    <r>
      <rPr>
        <sz val="10"/>
        <color theme="1"/>
        <rFont val="Calibri"/>
        <family val="2"/>
        <scheme val="minor"/>
      </rPr>
      <t xml:space="preserve"> Consultor Individual.
</t>
    </r>
    <r>
      <rPr>
        <b/>
        <sz val="10"/>
        <color theme="1"/>
        <rFont val="Calibri"/>
        <family val="2"/>
        <scheme val="minor"/>
      </rPr>
      <t>Modalidades de Aquisição:</t>
    </r>
    <r>
      <rPr>
        <sz val="10"/>
        <color theme="1"/>
        <rFont val="Calibri"/>
        <family val="2"/>
        <scheme val="minor"/>
      </rPr>
      <t xml:space="preserve">i) LPI: Licitação Pública Internacional; ii) LPN: Licitação Pública Nacional; iii) CP: Comparação de Preços; iv) PE: Pregão Eletronico. </t>
    </r>
  </si>
  <si>
    <r>
      <rPr>
        <b/>
        <sz val="10"/>
        <color theme="1"/>
        <rFont val="Calibri"/>
        <family val="2"/>
        <scheme val="minor"/>
      </rPr>
      <t>Revisões BID</t>
    </r>
    <r>
      <rPr>
        <sz val="10"/>
        <color theme="1"/>
        <rFont val="Calibri"/>
        <family val="2"/>
        <scheme val="minor"/>
      </rPr>
      <t xml:space="preserve">: i) </t>
    </r>
    <r>
      <rPr>
        <i/>
        <sz val="10"/>
        <color theme="1"/>
        <rFont val="Calibri"/>
        <family val="2"/>
        <scheme val="minor"/>
      </rPr>
      <t>Ex-ante &gt; anterior a seleção/contratação; ii) Ex-post &gt; posterior a seleção/contratação</t>
    </r>
  </si>
  <si>
    <r>
      <rPr>
        <b/>
        <sz val="10"/>
        <color theme="1"/>
        <rFont val="Calibri"/>
        <family val="2"/>
        <scheme val="minor"/>
      </rPr>
      <t>Status</t>
    </r>
    <r>
      <rPr>
        <sz val="10"/>
        <color theme="1"/>
        <rFont val="Calibri"/>
        <family val="2"/>
        <scheme val="minor"/>
      </rPr>
      <t>: Pendente (P); Em Processo  (EP); Adjudicado (A); Cancelado (C )</t>
    </r>
  </si>
  <si>
    <t>US$1= R$1.80</t>
  </si>
  <si>
    <t>Componente 1 - EXPANSAO DA COBERTURA E MELHORIA DA INFRAESTRUTURA EDUCATIVA</t>
  </si>
  <si>
    <t>CD</t>
  </si>
  <si>
    <t>Aquisiçao de 19 terrenos para instalaçao de unidades educativas</t>
  </si>
  <si>
    <t>Construção de 1 CIEB</t>
  </si>
  <si>
    <t>Componente 1 - EXPANSÃO DA COBERTURA E MELHORIA DA INFRAESTRUTURA EDUCATIVA</t>
  </si>
  <si>
    <t>Componente 2: MELHORIA DA QUALIDADE DA EDUCAÇÃO</t>
  </si>
  <si>
    <t>Componente 3: GESTAO, MONITORAMENTO E AVALIAÇÃO</t>
  </si>
  <si>
    <t>Aquisicao de materiais didatico-pedagogicos para todas as unidades da RME</t>
  </si>
  <si>
    <t>Aquisição de equipamentos de informatica para hospedar e rodar o SIGEF</t>
  </si>
  <si>
    <t>Aquisição de mobiliários e equipamentos de informatica para UCP</t>
  </si>
  <si>
    <t>Atualizado em: Março/2012</t>
  </si>
  <si>
    <t>Projeto de Expansão e Aperfeiçoamento da Educação Infantil e do Ensino Fundamental no Municipio de Florianópolis</t>
  </si>
  <si>
    <t>BR-L1329</t>
  </si>
  <si>
    <t>Contratação de Empresa para supervisão e fiscalização de obras.</t>
  </si>
  <si>
    <t>Producao de 4000 kits multimidiaticos com a proposta e as matrizes curriculares da Educacao Basica</t>
  </si>
  <si>
    <t>Contrataçao de empresa de eventos para organizacao de duas edicoes do Congresso de Abertura do Ano Letivo de Florianopolis</t>
  </si>
  <si>
    <t>Contrataçao de empresa para desenhar e executar Plano de Comunicacao do Projeto</t>
  </si>
  <si>
    <t>SERVIÇOS (QUE NÃO DE CONSULTORIA)</t>
  </si>
  <si>
    <t>Gastos Operativos da UCP</t>
  </si>
  <si>
    <t>Capacitaçao de docentes de Educaçao Infantil</t>
  </si>
  <si>
    <t>Capacitacao de gestores de Educaçao Infantil, Ensino Fundamental e da SME</t>
  </si>
  <si>
    <t>Capacitaçao de docentes e nao-docentes de Ensino Fundamental e EJA</t>
  </si>
  <si>
    <t>Seleçao e contratacao de firma especializada para desenvolvimento de projetos de engenharia e arquitetura para todas as obras do Projeto.</t>
  </si>
  <si>
    <t>SBQC</t>
  </si>
  <si>
    <t>Consultoria para revisao dos processos de selecao e contratacao de professores</t>
  </si>
  <si>
    <t>Consultoria para desenho de coaching a docentes</t>
  </si>
  <si>
    <t>Consultoria para revisao pedagogica dos projetos de reforco escolar da SME</t>
  </si>
  <si>
    <t>Consultoria para desenvolvimento de cursos inovadores em Matematica, Portugues e Ciencias</t>
  </si>
  <si>
    <t>Consultoria para revisao do Plano de Carreira do Magisterio</t>
  </si>
  <si>
    <t>Consultoria para desenvolvimento de cursos de capacitacao para EI, EF e EJA</t>
  </si>
  <si>
    <t>Consultoria para desenvolvimento de proposta e matrizes curriculares da Educacao Basica (2 consultores)</t>
  </si>
  <si>
    <t>Consultoria para revisao e elaboracao da Prova Floripa</t>
  </si>
  <si>
    <t>Consultoria para realizaçao de pesquisa de mapeamento de demanda por Educaçao Infantil</t>
  </si>
  <si>
    <t>Consultoria para realizaçao da avaliacao intermediaria do projeto</t>
  </si>
  <si>
    <t>Consultoria para desenho do sistema de assessoria tecnica para gestores</t>
  </si>
  <si>
    <t>Consultoria para elaborar os TdR do SIGEF e estimativas de equipamentos e requisitos</t>
  </si>
  <si>
    <t>Consultoria para revisao de macroprocessos e fluxos gerenciais da SME</t>
  </si>
  <si>
    <t>Consultoria sobre processo de selecao e avaliacao de gestores escolares</t>
  </si>
  <si>
    <t>Consultoria para desenho, implantacao, treinamento para uso e manutencao evolutiva de Sistema de gestao da Rede (SIGEF)</t>
  </si>
  <si>
    <t>Construção de 8 unidades de Educação Infantil</t>
  </si>
  <si>
    <t>Construção de 1 unidade e reforma/ampliação de 2 unidades de Educação Infantil</t>
  </si>
  <si>
    <t>Construção de 4 unidades e reforma/ampliação de 4 unidades de Educação Infantil</t>
  </si>
  <si>
    <t>Reforma e ampliaçao de 3 unidades de Ensino Fundamental</t>
  </si>
  <si>
    <t>Reforma e ampliaçao de 1 unidade de Ensino Fundamental</t>
  </si>
  <si>
    <t>Construção de 2 escolas de Ensino Fundamental</t>
  </si>
  <si>
    <t>Construção de 1 escola de Ensino Fundamental</t>
  </si>
  <si>
    <t>Outras consultorias eventuais para apoio a gestao do Projeto</t>
  </si>
  <si>
    <t>Composiçao da Assessoria Especial de Coordenacao do Projeto e e reforço da estrutura da SME</t>
  </si>
  <si>
    <t>Aquisição de mobiliario, eletrodomesticos e computadores para unidades de EI e EF construidas, reformadas e ampliadas pelo Projeto</t>
  </si>
  <si>
    <t>Consultoria para desenvolvimento de capacitaçao para gestores de EI e EF</t>
  </si>
  <si>
    <t>Consultoria para desenho e implantacao de sistema de monitoramento da qualidade e de avaliacao  na EI (inclui linha de base)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</si>
</sst>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&quot;R$&quot;\ #,##0.00"/>
    <numFmt numFmtId="167" formatCode="[$-416]mmm\-yy;@"/>
    <numFmt numFmtId="168" formatCode="_(* #,##0_);_(* \(#,##0\);_(* \-??_);_(@_)"/>
    <numFmt numFmtId="169" formatCode="_(* #,##0_);_(* \(#,##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i/>
      <u/>
      <sz val="11"/>
      <name val="Arial"/>
      <family val="2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3333CC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rgb="FF3333CC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Arial"/>
    </font>
    <font>
      <i/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2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69">
    <xf numFmtId="0" fontId="0" fillId="0" borderId="0" xfId="0"/>
    <xf numFmtId="0" fontId="2" fillId="0" borderId="0" xfId="3" applyFont="1" applyFill="1" applyBorder="1"/>
    <xf numFmtId="0" fontId="2" fillId="0" borderId="0" xfId="3" applyFont="1"/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horizontal="left" vertical="center"/>
    </xf>
    <xf numFmtId="165" fontId="2" fillId="0" borderId="0" xfId="4" applyNumberFormat="1" applyFont="1" applyAlignment="1">
      <alignment vertical="center"/>
    </xf>
    <xf numFmtId="0" fontId="2" fillId="0" borderId="0" xfId="3" applyFont="1" applyAlignment="1">
      <alignment horizontal="center" vertical="center"/>
    </xf>
    <xf numFmtId="0" fontId="3" fillId="0" borderId="0" xfId="3" applyFont="1"/>
    <xf numFmtId="166" fontId="6" fillId="0" borderId="1" xfId="1" applyNumberFormat="1" applyFont="1" applyBorder="1" applyAlignment="1">
      <alignment horizontal="center" vertical="center"/>
    </xf>
    <xf numFmtId="165" fontId="2" fillId="0" borderId="0" xfId="4" applyNumberFormat="1" applyFont="1" applyAlignment="1"/>
    <xf numFmtId="167" fontId="2" fillId="0" borderId="0" xfId="3" applyNumberFormat="1" applyFont="1"/>
    <xf numFmtId="165" fontId="7" fillId="2" borderId="2" xfId="4" applyNumberFormat="1" applyFont="1" applyFill="1" applyBorder="1" applyAlignment="1">
      <alignment horizontal="center"/>
    </xf>
    <xf numFmtId="0" fontId="7" fillId="2" borderId="2" xfId="3" applyFont="1" applyFill="1" applyBorder="1" applyAlignment="1">
      <alignment horizontal="center"/>
    </xf>
    <xf numFmtId="165" fontId="7" fillId="2" borderId="5" xfId="4" applyNumberFormat="1" applyFont="1" applyFill="1" applyBorder="1" applyAlignment="1">
      <alignment horizontal="center"/>
    </xf>
    <xf numFmtId="0" fontId="7" fillId="2" borderId="5" xfId="3" applyFont="1" applyFill="1" applyBorder="1" applyAlignment="1">
      <alignment horizontal="center"/>
    </xf>
    <xf numFmtId="0" fontId="7" fillId="2" borderId="6" xfId="3" applyFont="1" applyFill="1" applyBorder="1" applyAlignment="1">
      <alignment horizontal="center" vertical="center"/>
    </xf>
    <xf numFmtId="167" fontId="7" fillId="2" borderId="6" xfId="3" applyNumberFormat="1" applyFont="1" applyFill="1" applyBorder="1" applyAlignment="1">
      <alignment horizontal="center"/>
    </xf>
    <xf numFmtId="49" fontId="7" fillId="2" borderId="5" xfId="3" applyNumberFormat="1" applyFont="1" applyFill="1" applyBorder="1" applyAlignment="1">
      <alignment horizontal="center"/>
    </xf>
    <xf numFmtId="0" fontId="7" fillId="2" borderId="5" xfId="3" applyFont="1" applyFill="1" applyBorder="1" applyAlignment="1">
      <alignment horizontal="center" vertical="center"/>
    </xf>
    <xf numFmtId="167" fontId="7" fillId="2" borderId="5" xfId="3" applyNumberFormat="1" applyFont="1" applyFill="1" applyBorder="1" applyAlignment="1">
      <alignment horizontal="center"/>
    </xf>
    <xf numFmtId="165" fontId="8" fillId="3" borderId="1" xfId="5" applyNumberFormat="1" applyFont="1" applyFill="1" applyBorder="1" applyAlignment="1">
      <alignment vertical="center"/>
    </xf>
    <xf numFmtId="0" fontId="8" fillId="3" borderId="3" xfId="5" applyFont="1" applyFill="1" applyBorder="1" applyAlignment="1">
      <alignment horizontal="left" vertical="center"/>
    </xf>
    <xf numFmtId="0" fontId="8" fillId="3" borderId="9" xfId="5" applyFont="1" applyFill="1" applyBorder="1" applyAlignment="1">
      <alignment horizontal="left" vertical="center"/>
    </xf>
    <xf numFmtId="0" fontId="8" fillId="3" borderId="4" xfId="5" applyFont="1" applyFill="1" applyBorder="1" applyAlignment="1">
      <alignment horizontal="left" vertical="center"/>
    </xf>
    <xf numFmtId="165" fontId="8" fillId="4" borderId="10" xfId="4" applyNumberFormat="1" applyFont="1" applyFill="1" applyBorder="1" applyAlignment="1">
      <alignment vertical="center" wrapText="1"/>
    </xf>
    <xf numFmtId="0" fontId="2" fillId="0" borderId="2" xfId="3" applyFont="1" applyBorder="1"/>
    <xf numFmtId="0" fontId="2" fillId="5" borderId="11" xfId="3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 applyProtection="1">
      <alignment vertical="top" wrapText="1"/>
      <protection locked="0"/>
    </xf>
    <xf numFmtId="165" fontId="2" fillId="0" borderId="11" xfId="4" applyNumberFormat="1" applyFont="1" applyBorder="1" applyAlignment="1">
      <alignment vertical="center" wrapText="1"/>
    </xf>
    <xf numFmtId="0" fontId="9" fillId="0" borderId="11" xfId="3" applyFont="1" applyBorder="1" applyAlignment="1">
      <alignment horizontal="center" vertical="center" wrapText="1"/>
    </xf>
    <xf numFmtId="0" fontId="10" fillId="0" borderId="11" xfId="3" applyFont="1" applyBorder="1" applyAlignment="1">
      <alignment horizontal="center" vertical="center" wrapText="1"/>
    </xf>
    <xf numFmtId="167" fontId="2" fillId="0" borderId="11" xfId="3" applyNumberFormat="1" applyFont="1" applyBorder="1" applyAlignment="1">
      <alignment horizontal="center" vertical="center" wrapText="1"/>
    </xf>
    <xf numFmtId="0" fontId="2" fillId="0" borderId="11" xfId="3" applyFont="1" applyBorder="1" applyAlignment="1">
      <alignment horizontal="center" vertical="center" wrapText="1"/>
    </xf>
    <xf numFmtId="0" fontId="11" fillId="0" borderId="11" xfId="3" applyFont="1" applyBorder="1" applyAlignment="1">
      <alignment horizontal="center" vertical="center" wrapText="1"/>
    </xf>
    <xf numFmtId="0" fontId="2" fillId="0" borderId="5" xfId="3" applyFont="1" applyBorder="1"/>
    <xf numFmtId="165" fontId="8" fillId="4" borderId="12" xfId="4" applyNumberFormat="1" applyFont="1" applyFill="1" applyBorder="1" applyAlignment="1">
      <alignment horizontal="center" vertical="center" wrapText="1"/>
    </xf>
    <xf numFmtId="165" fontId="2" fillId="0" borderId="11" xfId="4" applyNumberFormat="1" applyFont="1" applyBorder="1" applyAlignment="1">
      <alignment horizontal="center" vertical="center" wrapText="1"/>
    </xf>
    <xf numFmtId="9" fontId="2" fillId="0" borderId="11" xfId="2" applyFont="1" applyBorder="1" applyAlignment="1">
      <alignment horizontal="center" vertical="center" wrapText="1"/>
    </xf>
    <xf numFmtId="165" fontId="8" fillId="4" borderId="10" xfId="4" applyNumberFormat="1" applyFont="1" applyFill="1" applyBorder="1" applyAlignment="1">
      <alignment horizontal="center" vertical="center" wrapText="1"/>
    </xf>
    <xf numFmtId="165" fontId="8" fillId="4" borderId="12" xfId="4" applyNumberFormat="1" applyFont="1" applyFill="1" applyBorder="1" applyAlignment="1">
      <alignment vertical="center" wrapText="1"/>
    </xf>
    <xf numFmtId="0" fontId="2" fillId="0" borderId="11" xfId="3" applyFont="1" applyBorder="1" applyAlignment="1">
      <alignment horizontal="center" vertical="center"/>
    </xf>
    <xf numFmtId="168" fontId="11" fillId="0" borderId="0" xfId="3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vertical="top" wrapText="1"/>
      <protection locked="0"/>
    </xf>
    <xf numFmtId="0" fontId="12" fillId="0" borderId="11" xfId="6" applyFont="1" applyFill="1" applyBorder="1" applyAlignment="1">
      <alignment horizontal="left" vertical="top" wrapText="1"/>
    </xf>
    <xf numFmtId="3" fontId="2" fillId="5" borderId="11" xfId="0" applyNumberFormat="1" applyFont="1" applyFill="1" applyBorder="1" applyAlignment="1" applyProtection="1">
      <alignment vertical="top" wrapText="1"/>
      <protection locked="0"/>
    </xf>
    <xf numFmtId="0" fontId="2" fillId="0" borderId="6" xfId="3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left" vertical="top" wrapText="1"/>
    </xf>
    <xf numFmtId="165" fontId="2" fillId="0" borderId="6" xfId="4" applyNumberFormat="1" applyFont="1" applyBorder="1" applyAlignment="1">
      <alignment vertical="center" wrapText="1"/>
    </xf>
    <xf numFmtId="0" fontId="9" fillId="0" borderId="5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10" fillId="0" borderId="12" xfId="3" applyFont="1" applyBorder="1" applyAlignment="1">
      <alignment horizontal="center" vertical="center" wrapText="1"/>
    </xf>
    <xf numFmtId="0" fontId="2" fillId="0" borderId="15" xfId="0" applyFont="1" applyBorder="1" applyAlignment="1" applyProtection="1">
      <alignment vertical="top" wrapText="1"/>
      <protection locked="0"/>
    </xf>
    <xf numFmtId="165" fontId="2" fillId="0" borderId="0" xfId="3" applyNumberFormat="1" applyFont="1" applyFill="1" applyBorder="1"/>
    <xf numFmtId="0" fontId="13" fillId="0" borderId="0" xfId="5" applyFont="1" applyFill="1" applyBorder="1"/>
    <xf numFmtId="0" fontId="13" fillId="0" borderId="5" xfId="5" applyFont="1" applyBorder="1"/>
    <xf numFmtId="0" fontId="13" fillId="0" borderId="0" xfId="6" applyFont="1" applyFill="1" applyBorder="1"/>
    <xf numFmtId="0" fontId="13" fillId="0" borderId="5" xfId="6" applyFont="1" applyFill="1" applyBorder="1"/>
    <xf numFmtId="0" fontId="12" fillId="0" borderId="11" xfId="7" applyFont="1" applyFill="1" applyBorder="1" applyAlignment="1">
      <alignment vertical="center" wrapText="1"/>
    </xf>
    <xf numFmtId="0" fontId="2" fillId="0" borderId="14" xfId="3" applyFont="1" applyBorder="1" applyAlignment="1">
      <alignment horizontal="center" vertical="center"/>
    </xf>
    <xf numFmtId="165" fontId="2" fillId="0" borderId="14" xfId="4" applyNumberFormat="1" applyFont="1" applyBorder="1" applyAlignment="1">
      <alignment vertical="center" wrapText="1"/>
    </xf>
    <xf numFmtId="167" fontId="2" fillId="0" borderId="14" xfId="3" applyNumberFormat="1" applyFont="1" applyBorder="1" applyAlignment="1">
      <alignment horizontal="center" vertical="center" wrapText="1"/>
    </xf>
    <xf numFmtId="0" fontId="2" fillId="0" borderId="14" xfId="3" applyFont="1" applyBorder="1" applyAlignment="1">
      <alignment horizontal="center" vertical="center" wrapText="1"/>
    </xf>
    <xf numFmtId="0" fontId="11" fillId="0" borderId="14" xfId="3" applyFont="1" applyBorder="1" applyAlignment="1">
      <alignment horizontal="center" vertical="center" wrapText="1"/>
    </xf>
    <xf numFmtId="165" fontId="8" fillId="3" borderId="1" xfId="5" applyNumberFormat="1" applyFont="1" applyFill="1" applyBorder="1" applyAlignment="1">
      <alignment horizontal="left" vertical="center"/>
    </xf>
    <xf numFmtId="0" fontId="14" fillId="5" borderId="18" xfId="5" applyFont="1" applyFill="1" applyBorder="1" applyAlignment="1">
      <alignment horizontal="center"/>
    </xf>
    <xf numFmtId="49" fontId="15" fillId="0" borderId="0" xfId="5" applyNumberFormat="1" applyFont="1" applyAlignment="1">
      <alignment horizontal="center" vertical="center"/>
    </xf>
    <xf numFmtId="49" fontId="15" fillId="0" borderId="0" xfId="5" applyNumberFormat="1" applyFont="1" applyAlignment="1">
      <alignment horizontal="center"/>
    </xf>
    <xf numFmtId="0" fontId="15" fillId="0" borderId="0" xfId="5" applyFont="1"/>
    <xf numFmtId="167" fontId="15" fillId="0" borderId="0" xfId="5" applyNumberFormat="1" applyFont="1"/>
    <xf numFmtId="165" fontId="2" fillId="0" borderId="0" xfId="3" applyNumberFormat="1" applyFont="1"/>
    <xf numFmtId="0" fontId="9" fillId="5" borderId="11" xfId="3" applyFont="1" applyFill="1" applyBorder="1" applyAlignment="1">
      <alignment horizontal="center" vertical="center" wrapText="1"/>
    </xf>
    <xf numFmtId="9" fontId="2" fillId="5" borderId="11" xfId="2" applyFont="1" applyFill="1" applyBorder="1" applyAlignment="1">
      <alignment horizontal="center" vertical="center" wrapText="1"/>
    </xf>
    <xf numFmtId="167" fontId="2" fillId="5" borderId="11" xfId="3" applyNumberFormat="1" applyFont="1" applyFill="1" applyBorder="1" applyAlignment="1">
      <alignment horizontal="center" vertical="center" wrapText="1"/>
    </xf>
    <xf numFmtId="0" fontId="10" fillId="5" borderId="11" xfId="3" applyFont="1" applyFill="1" applyBorder="1" applyAlignment="1">
      <alignment horizontal="center" vertical="center" wrapText="1"/>
    </xf>
    <xf numFmtId="0" fontId="9" fillId="5" borderId="14" xfId="3" applyFont="1" applyFill="1" applyBorder="1" applyAlignment="1">
      <alignment horizontal="center" vertical="center" wrapText="1"/>
    </xf>
    <xf numFmtId="167" fontId="2" fillId="5" borderId="14" xfId="3" applyNumberFormat="1" applyFont="1" applyFill="1" applyBorder="1" applyAlignment="1">
      <alignment horizontal="center" vertical="center" wrapText="1"/>
    </xf>
    <xf numFmtId="165" fontId="8" fillId="7" borderId="1" xfId="4" applyNumberFormat="1" applyFont="1" applyFill="1" applyBorder="1" applyAlignment="1">
      <alignment horizontal="center"/>
    </xf>
    <xf numFmtId="165" fontId="8" fillId="7" borderId="7" xfId="4" applyNumberFormat="1" applyFont="1" applyFill="1" applyBorder="1" applyAlignment="1">
      <alignment horizontal="center"/>
    </xf>
    <xf numFmtId="165" fontId="8" fillId="7" borderId="19" xfId="4" applyNumberFormat="1" applyFont="1" applyFill="1" applyBorder="1" applyAlignment="1">
      <alignment horizontal="center"/>
    </xf>
    <xf numFmtId="0" fontId="14" fillId="7" borderId="8" xfId="5" applyFont="1" applyFill="1" applyBorder="1" applyAlignment="1">
      <alignment horizontal="center"/>
    </xf>
    <xf numFmtId="0" fontId="14" fillId="7" borderId="17" xfId="5" applyFont="1" applyFill="1" applyBorder="1" applyAlignment="1">
      <alignment horizontal="center"/>
    </xf>
    <xf numFmtId="0" fontId="2" fillId="5" borderId="14" xfId="3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top" wrapText="1"/>
      <protection locked="0"/>
    </xf>
    <xf numFmtId="0" fontId="9" fillId="0" borderId="14" xfId="3" applyFont="1" applyBorder="1" applyAlignment="1">
      <alignment horizontal="center" vertical="center" wrapText="1"/>
    </xf>
    <xf numFmtId="9" fontId="2" fillId="0" borderId="14" xfId="2" applyFont="1" applyBorder="1" applyAlignment="1">
      <alignment horizontal="center" vertical="center" wrapText="1"/>
    </xf>
    <xf numFmtId="0" fontId="8" fillId="3" borderId="7" xfId="5" applyFont="1" applyFill="1" applyBorder="1" applyAlignment="1">
      <alignment horizontal="left" vertical="center"/>
    </xf>
    <xf numFmtId="0" fontId="8" fillId="3" borderId="8" xfId="5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center"/>
    </xf>
    <xf numFmtId="9" fontId="2" fillId="0" borderId="11" xfId="3" applyNumberFormat="1" applyFont="1" applyBorder="1" applyAlignment="1">
      <alignment horizontal="center" vertical="center" wrapText="1"/>
    </xf>
    <xf numFmtId="0" fontId="2" fillId="0" borderId="12" xfId="3" applyFont="1" applyBorder="1" applyAlignment="1">
      <alignment horizontal="center" vertical="center"/>
    </xf>
    <xf numFmtId="9" fontId="2" fillId="0" borderId="12" xfId="2" applyFont="1" applyBorder="1" applyAlignment="1">
      <alignment horizontal="center" vertical="center" wrapText="1"/>
    </xf>
    <xf numFmtId="9" fontId="2" fillId="0" borderId="12" xfId="3" applyNumberFormat="1" applyFont="1" applyBorder="1" applyAlignment="1">
      <alignment horizontal="center" vertical="center" wrapText="1"/>
    </xf>
    <xf numFmtId="167" fontId="2" fillId="0" borderId="12" xfId="3" applyNumberFormat="1" applyFont="1" applyBorder="1" applyAlignment="1">
      <alignment horizontal="center" vertical="center" wrapText="1"/>
    </xf>
    <xf numFmtId="0" fontId="2" fillId="0" borderId="12" xfId="3" applyFont="1" applyBorder="1" applyAlignment="1">
      <alignment horizontal="center" vertical="center" wrapText="1"/>
    </xf>
    <xf numFmtId="3" fontId="12" fillId="0" borderId="21" xfId="0" applyNumberFormat="1" applyFont="1" applyFill="1" applyBorder="1" applyAlignment="1" applyProtection="1">
      <alignment vertical="top" wrapText="1"/>
      <protection locked="0"/>
    </xf>
    <xf numFmtId="0" fontId="9" fillId="0" borderId="22" xfId="3" applyFont="1" applyBorder="1" applyAlignment="1">
      <alignment horizontal="center" vertical="center" wrapText="1"/>
    </xf>
    <xf numFmtId="168" fontId="2" fillId="6" borderId="20" xfId="1" applyNumberFormat="1" applyFont="1" applyFill="1" applyBorder="1" applyAlignment="1" applyProtection="1">
      <alignment vertical="top"/>
    </xf>
    <xf numFmtId="0" fontId="7" fillId="0" borderId="5" xfId="6" applyFont="1" applyFill="1" applyBorder="1" applyAlignment="1">
      <alignment horizontal="center"/>
    </xf>
    <xf numFmtId="165" fontId="8" fillId="0" borderId="20" xfId="4" applyNumberFormat="1" applyFont="1" applyFill="1" applyBorder="1" applyAlignment="1">
      <alignment vertical="center" wrapText="1"/>
    </xf>
    <xf numFmtId="0" fontId="12" fillId="0" borderId="12" xfId="6" applyFont="1" applyFill="1" applyBorder="1" applyAlignment="1">
      <alignment horizontal="center" vertical="center" wrapText="1"/>
    </xf>
    <xf numFmtId="0" fontId="12" fillId="0" borderId="21" xfId="6" applyFont="1" applyFill="1" applyBorder="1" applyAlignment="1">
      <alignment horizontal="justify" vertical="center" wrapText="1"/>
    </xf>
    <xf numFmtId="0" fontId="7" fillId="0" borderId="12" xfId="6" applyFont="1" applyFill="1" applyBorder="1" applyAlignment="1">
      <alignment horizontal="center"/>
    </xf>
    <xf numFmtId="165" fontId="2" fillId="0" borderId="12" xfId="4" applyNumberFormat="1" applyFont="1" applyFill="1" applyBorder="1" applyAlignment="1">
      <alignment horizontal="center" vertical="center" wrapText="1"/>
    </xf>
    <xf numFmtId="165" fontId="2" fillId="4" borderId="11" xfId="4" applyNumberFormat="1" applyFont="1" applyFill="1" applyBorder="1" applyAlignment="1">
      <alignment horizontal="center" vertical="center" wrapText="1"/>
    </xf>
    <xf numFmtId="9" fontId="2" fillId="0" borderId="11" xfId="2" applyFont="1" applyFill="1" applyBorder="1" applyAlignment="1">
      <alignment horizontal="center" vertical="center" wrapText="1"/>
    </xf>
    <xf numFmtId="167" fontId="2" fillId="0" borderId="11" xfId="3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3" fontId="2" fillId="0" borderId="14" xfId="0" applyNumberFormat="1" applyFont="1" applyFill="1" applyBorder="1" applyAlignment="1" applyProtection="1">
      <alignment vertical="top"/>
      <protection locked="0"/>
    </xf>
    <xf numFmtId="0" fontId="2" fillId="5" borderId="23" xfId="3" applyFont="1" applyFill="1" applyBorder="1" applyAlignment="1">
      <alignment horizontal="center" vertical="center"/>
    </xf>
    <xf numFmtId="165" fontId="2" fillId="0" borderId="25" xfId="4" applyNumberFormat="1" applyFont="1" applyBorder="1" applyAlignment="1">
      <alignment horizontal="center" vertical="center" wrapText="1"/>
    </xf>
    <xf numFmtId="3" fontId="2" fillId="0" borderId="20" xfId="0" applyNumberFormat="1" applyFont="1" applyFill="1" applyBorder="1" applyAlignment="1" applyProtection="1">
      <alignment vertical="top" wrapText="1"/>
      <protection locked="0"/>
    </xf>
    <xf numFmtId="3" fontId="2" fillId="0" borderId="20" xfId="0" applyNumberFormat="1" applyFont="1" applyBorder="1" applyAlignment="1" applyProtection="1">
      <alignment vertical="top" wrapText="1"/>
      <protection locked="0"/>
    </xf>
    <xf numFmtId="0" fontId="12" fillId="0" borderId="5" xfId="6" applyFont="1" applyFill="1" applyBorder="1" applyAlignment="1">
      <alignment horizontal="justify" vertical="center" wrapText="1"/>
    </xf>
    <xf numFmtId="169" fontId="2" fillId="0" borderId="11" xfId="1" applyNumberFormat="1" applyFont="1" applyBorder="1" applyAlignment="1">
      <alignment horizontal="center" vertical="center" wrapText="1"/>
    </xf>
    <xf numFmtId="165" fontId="8" fillId="7" borderId="1" xfId="4" applyNumberFormat="1" applyFont="1" applyFill="1" applyBorder="1" applyAlignment="1"/>
    <xf numFmtId="0" fontId="2" fillId="0" borderId="11" xfId="3" applyFont="1" applyFill="1" applyBorder="1" applyAlignment="1">
      <alignment horizontal="center" vertical="center"/>
    </xf>
    <xf numFmtId="168" fontId="2" fillId="0" borderId="13" xfId="1" applyNumberFormat="1" applyFont="1" applyFill="1" applyBorder="1" applyAlignment="1" applyProtection="1">
      <alignment vertical="top"/>
    </xf>
    <xf numFmtId="0" fontId="2" fillId="0" borderId="11" xfId="3" applyFont="1" applyFill="1" applyBorder="1" applyAlignment="1">
      <alignment horizontal="center" vertical="center" wrapText="1"/>
    </xf>
    <xf numFmtId="0" fontId="21" fillId="0" borderId="11" xfId="3" applyFont="1" applyFill="1" applyBorder="1" applyAlignment="1">
      <alignment horizontal="center" vertical="center" wrapText="1"/>
    </xf>
    <xf numFmtId="9" fontId="2" fillId="0" borderId="11" xfId="3" applyNumberFormat="1" applyFont="1" applyFill="1" applyBorder="1" applyAlignment="1">
      <alignment horizontal="center" vertical="center" wrapText="1"/>
    </xf>
    <xf numFmtId="0" fontId="2" fillId="0" borderId="5" xfId="3" applyFont="1" applyFill="1" applyBorder="1"/>
    <xf numFmtId="168" fontId="2" fillId="0" borderId="0" xfId="3" applyNumberFormat="1" applyFont="1" applyFill="1" applyBorder="1" applyAlignment="1">
      <alignment horizontal="center" vertical="center" wrapText="1"/>
    </xf>
    <xf numFmtId="0" fontId="12" fillId="0" borderId="26" xfId="6" applyFont="1" applyFill="1" applyBorder="1" applyAlignment="1">
      <alignment horizontal="justify" vertical="center" wrapText="1"/>
    </xf>
    <xf numFmtId="0" fontId="11" fillId="0" borderId="25" xfId="3" applyFont="1" applyBorder="1" applyAlignment="1">
      <alignment horizontal="center" vertical="center" wrapText="1"/>
    </xf>
    <xf numFmtId="0" fontId="9" fillId="5" borderId="20" xfId="3" applyFont="1" applyFill="1" applyBorder="1" applyAlignment="1">
      <alignment horizontal="center" vertical="center" wrapText="1"/>
    </xf>
    <xf numFmtId="43" fontId="2" fillId="0" borderId="20" xfId="1" applyFont="1" applyFill="1" applyBorder="1" applyAlignment="1">
      <alignment vertical="center" wrapText="1"/>
    </xf>
    <xf numFmtId="165" fontId="2" fillId="0" borderId="11" xfId="4" applyNumberFormat="1" applyFont="1" applyFill="1" applyBorder="1" applyAlignment="1">
      <alignment horizontal="center" vertical="center" wrapText="1"/>
    </xf>
    <xf numFmtId="0" fontId="9" fillId="0" borderId="11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center" vertical="center" wrapText="1"/>
    </xf>
    <xf numFmtId="0" fontId="11" fillId="0" borderId="11" xfId="3" applyFont="1" applyFill="1" applyBorder="1" applyAlignment="1">
      <alignment horizontal="center" vertical="center" wrapText="1"/>
    </xf>
    <xf numFmtId="0" fontId="7" fillId="0" borderId="12" xfId="6" applyFont="1" applyFill="1" applyBorder="1" applyAlignment="1">
      <alignment horizontal="center"/>
    </xf>
    <xf numFmtId="0" fontId="7" fillId="0" borderId="12" xfId="6" applyFont="1" applyFill="1" applyBorder="1" applyAlignment="1">
      <alignment horizontal="justify" vertical="center" wrapText="1"/>
    </xf>
    <xf numFmtId="0" fontId="7" fillId="7" borderId="7" xfId="6" applyFont="1" applyFill="1" applyBorder="1" applyAlignment="1">
      <alignment horizontal="center"/>
    </xf>
    <xf numFmtId="0" fontId="7" fillId="7" borderId="17" xfId="6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0" fontId="9" fillId="0" borderId="23" xfId="3" applyFont="1" applyBorder="1" applyAlignment="1">
      <alignment horizontal="center" vertical="center" wrapText="1"/>
    </xf>
    <xf numFmtId="0" fontId="9" fillId="0" borderId="24" xfId="3" applyFont="1" applyBorder="1" applyAlignment="1">
      <alignment horizontal="center" vertical="center" wrapText="1"/>
    </xf>
    <xf numFmtId="0" fontId="9" fillId="0" borderId="25" xfId="3" applyFont="1" applyBorder="1" applyAlignment="1">
      <alignment horizontal="center" vertical="center" wrapText="1"/>
    </xf>
    <xf numFmtId="0" fontId="17" fillId="0" borderId="0" xfId="5" applyFont="1"/>
    <xf numFmtId="0" fontId="8" fillId="3" borderId="1" xfId="5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wrapText="1"/>
    </xf>
    <xf numFmtId="0" fontId="7" fillId="0" borderId="10" xfId="6" applyFont="1" applyFill="1" applyBorder="1" applyAlignment="1">
      <alignment horizontal="justify" vertical="center" wrapText="1"/>
    </xf>
    <xf numFmtId="0" fontId="7" fillId="0" borderId="10" xfId="6" applyFont="1" applyFill="1" applyBorder="1" applyAlignment="1">
      <alignment horizontal="center"/>
    </xf>
    <xf numFmtId="0" fontId="9" fillId="5" borderId="23" xfId="3" applyFont="1" applyFill="1" applyBorder="1" applyAlignment="1">
      <alignment horizontal="center" vertical="center" wrapText="1"/>
    </xf>
    <xf numFmtId="0" fontId="9" fillId="5" borderId="24" xfId="3" applyFont="1" applyFill="1" applyBorder="1" applyAlignment="1">
      <alignment horizontal="center" vertical="center" wrapText="1"/>
    </xf>
    <xf numFmtId="0" fontId="9" fillId="5" borderId="25" xfId="3" applyFont="1" applyFill="1" applyBorder="1" applyAlignment="1">
      <alignment horizontal="center" vertical="center" wrapText="1"/>
    </xf>
    <xf numFmtId="0" fontId="8" fillId="3" borderId="16" xfId="5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justify" vertical="center" wrapText="1"/>
    </xf>
    <xf numFmtId="0" fontId="7" fillId="0" borderId="4" xfId="6" applyFont="1" applyFill="1" applyBorder="1" applyAlignment="1">
      <alignment horizontal="justify" vertical="center" wrapText="1"/>
    </xf>
    <xf numFmtId="0" fontId="7" fillId="0" borderId="3" xfId="6" applyFont="1" applyFill="1" applyBorder="1" applyAlignment="1">
      <alignment horizontal="center" wrapText="1"/>
    </xf>
    <xf numFmtId="0" fontId="7" fillId="0" borderId="9" xfId="6" applyFont="1" applyFill="1" applyBorder="1" applyAlignment="1">
      <alignment horizontal="center" wrapText="1"/>
    </xf>
    <xf numFmtId="0" fontId="7" fillId="0" borderId="4" xfId="6" applyFont="1" applyFill="1" applyBorder="1" applyAlignment="1">
      <alignment horizontal="center" wrapText="1"/>
    </xf>
    <xf numFmtId="0" fontId="7" fillId="2" borderId="2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8" fillId="3" borderId="7" xfId="5" applyFont="1" applyFill="1" applyBorder="1" applyAlignment="1">
      <alignment horizontal="center" vertical="center"/>
    </xf>
    <xf numFmtId="0" fontId="8" fillId="3" borderId="8" xfId="5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wrapText="1"/>
    </xf>
    <xf numFmtId="0" fontId="7" fillId="2" borderId="2" xfId="3" applyFont="1" applyFill="1" applyBorder="1" applyAlignment="1">
      <alignment horizontal="center" vertical="top"/>
    </xf>
    <xf numFmtId="0" fontId="7" fillId="2" borderId="5" xfId="3" applyFont="1" applyFill="1" applyBorder="1" applyAlignment="1">
      <alignment horizontal="center" vertical="top"/>
    </xf>
    <xf numFmtId="0" fontId="7" fillId="2" borderId="3" xfId="3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</cellXfs>
  <cellStyles count="120">
    <cellStyle name="Comma" xfId="1" builtinId="3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Normal" xfId="0" builtinId="0"/>
    <cellStyle name="Normal 2" xfId="7"/>
    <cellStyle name="Normal 3 2" xfId="6"/>
    <cellStyle name="Normal 5" xfId="3"/>
    <cellStyle name="Normal 6" xfId="5"/>
    <cellStyle name="Percent" xfId="2" builtinId="5"/>
    <cellStyle name="Separador de milhares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857250</xdr:colOff>
      <xdr:row>2</xdr:row>
      <xdr:rowOff>38100</xdr:rowOff>
    </xdr:to>
    <xdr:pic>
      <xdr:nvPicPr>
        <xdr:cNvPr id="2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857250</xdr:colOff>
      <xdr:row>2</xdr:row>
      <xdr:rowOff>38100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Documents%20and%20Settings/marilias/Local%20Settings/Temporary%20Internet%20Files/Content.Outlook/AZ9MD6MO/PAI-Juventude%20Rio%2011092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Capa"/>
      <sheetName val="2_Índice"/>
      <sheetName val="3_Comp e Produtos"/>
      <sheetName val="4_Componente 1"/>
      <sheetName val="5_Componente 2"/>
      <sheetName val="6_Componente 3"/>
      <sheetName val="7_ADM"/>
      <sheetName val="8_Consolidação Tipo Recurso"/>
      <sheetName val="9_Cronograma Físico"/>
      <sheetName val="10_Cronograma FF semestral"/>
      <sheetName val="11_Distribuição por Fonte"/>
      <sheetName val="12_Orçamento Global"/>
      <sheetName val="13_POA 18 meses"/>
      <sheetName val="14_PA todo programa "/>
      <sheetName val="15_P.A 18 meses"/>
      <sheetName val="16_Custos Consolidados"/>
      <sheetName val="17_Custos - componente 1"/>
      <sheetName val="18_Custos componente 2"/>
      <sheetName val="19_Custos Componente 3"/>
      <sheetName val="20_Custos - ADM"/>
    </sheetNames>
    <sheetDataSet>
      <sheetData sheetId="0"/>
      <sheetData sheetId="1"/>
      <sheetData sheetId="2">
        <row r="6">
          <cell r="A6" t="str">
            <v>COMPONENTE 1: SISTEMA DE ATENÇÃO INTEGRAL AO JOVEM</v>
          </cell>
        </row>
      </sheetData>
      <sheetData sheetId="3">
        <row r="6">
          <cell r="B6" t="str">
            <v>1. Seleção e Contratação de consultoria para:
(i) Definição da metodologia (escopo);
(ii) Elaboração do mapeamento em campo;</v>
          </cell>
        </row>
        <row r="11">
          <cell r="S11">
            <v>2625</v>
          </cell>
        </row>
        <row r="16">
          <cell r="S16">
            <v>12000</v>
          </cell>
        </row>
        <row r="30">
          <cell r="S30">
            <v>150000</v>
          </cell>
        </row>
        <row r="51">
          <cell r="S51">
            <v>2625</v>
          </cell>
        </row>
        <row r="52">
          <cell r="S52">
            <v>1500</v>
          </cell>
        </row>
        <row r="57">
          <cell r="S57">
            <v>3500</v>
          </cell>
        </row>
        <row r="59">
          <cell r="S59">
            <v>2000</v>
          </cell>
        </row>
        <row r="62">
          <cell r="S62">
            <v>135</v>
          </cell>
        </row>
      </sheetData>
      <sheetData sheetId="4">
        <row r="6">
          <cell r="B6" t="str">
            <v>1- Ampliação do Ensino Médio Integrado para as escolas nas áreas abrangidas
2-Ampliação do Autonomia e Mais Educação;
3- Redesenho e implantação do EJA nos territórios abrangidos
4- Curso de qualificação para profissionais da educação
5- Adaptação de espaços (quadra de esporte, adequação de banheiros, construção de salas multimeios)
6- Desenho e implementação de metodologia de Itinerário Reinserção social  para  Jovens em conflito com a lei (DEGASE)
i) qualificação dos socioeducadores</v>
          </cell>
        </row>
      </sheetData>
      <sheetData sheetId="5">
        <row r="5">
          <cell r="B5" t="str">
            <v>1. Seleção e Contratação de consultoria para: 
i)Desenho e implantação do plano operativo de monitoramento do programa;
2- Seleção e contratação de consultoria para:
i) atualização e desenho de novos aplicativos para monitoramento e avaliação do sistema de TI do SAIJ
ii) implantação e manutenção do sistema de monitoramento
iii) capacitação no uso da ferramenta
3 - Capacitação em monitoramento e análise de dados para os servidores do SAIJ
4 - Produção de Material de apoio para monitoramento e avaliação</v>
          </cell>
        </row>
      </sheetData>
      <sheetData sheetId="6">
        <row r="5">
          <cell r="B5" t="str">
            <v>1 - Seleção e contratação de consultoria para:
i. Desenho e Implantação do Sistema de Acompanhamento Físico-Financeiro do Programa;
ii) Manutenção e Treinamento para uso do sistema físico e financeiro
2 - Seleção e contratação de consultoria para:
i) seleção dos profissionais da UGP;
ii) pagamento de salários
3. Aquisição de equipamentos eletrônicos (tb hospedagem dos sistemas) e mobiliários
4- Recursos para gastos operativos (materiais)
5 - Adequaçõa física
6 - Capacitação da equipe da secretaria</v>
          </cell>
        </row>
      </sheetData>
      <sheetData sheetId="7"/>
      <sheetData sheetId="8">
        <row r="7">
          <cell r="AC7">
            <v>1000000</v>
          </cell>
        </row>
      </sheetData>
      <sheetData sheetId="9">
        <row r="6">
          <cell r="B6">
            <v>41061</v>
          </cell>
        </row>
      </sheetData>
      <sheetData sheetId="10">
        <row r="8">
          <cell r="C8">
            <v>350000</v>
          </cell>
        </row>
      </sheetData>
      <sheetData sheetId="11"/>
      <sheetData sheetId="12"/>
      <sheetData sheetId="13"/>
      <sheetData sheetId="14"/>
      <sheetData sheetId="15"/>
      <sheetData sheetId="16">
        <row r="6">
          <cell r="K6">
            <v>1.66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N75"/>
  <sheetViews>
    <sheetView tabSelected="1" topLeftCell="A52" zoomScale="110" zoomScaleNormal="110" zoomScalePageLayoutView="110" workbookViewId="0">
      <selection activeCell="B65" sqref="B65"/>
    </sheetView>
  </sheetViews>
  <sheetFormatPr defaultColWidth="8.85546875" defaultRowHeight="12.75"/>
  <cols>
    <col min="1" max="1" width="9.85546875" style="2" customWidth="1"/>
    <col min="2" max="2" width="68" style="2" customWidth="1"/>
    <col min="3" max="3" width="12" style="9" bestFit="1" customWidth="1"/>
    <col min="4" max="4" width="10.28515625" style="2" bestFit="1" customWidth="1"/>
    <col min="5" max="5" width="8.140625" style="2" bestFit="1" customWidth="1"/>
    <col min="6" max="6" width="12.85546875" style="2" customWidth="1"/>
    <col min="7" max="7" width="11.42578125" style="2" customWidth="1"/>
    <col min="8" max="8" width="11" style="10" customWidth="1"/>
    <col min="9" max="9" width="9.28515625" style="10" customWidth="1"/>
    <col min="10" max="10" width="7.85546875" style="2" customWidth="1"/>
    <col min="11" max="11" width="28.42578125" style="2" hidden="1" customWidth="1"/>
    <col min="12" max="846" width="8.85546875" style="1"/>
    <col min="847" max="16384" width="8.85546875" style="2"/>
  </cols>
  <sheetData>
    <row r="1" spans="1:846" ht="1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846" ht="15.75">
      <c r="A2" s="164" t="s">
        <v>64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846" ht="14.25">
      <c r="A3" s="165" t="s">
        <v>65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846" ht="15">
      <c r="A4" s="163" t="s">
        <v>1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846" ht="15.75" thickBot="1">
      <c r="A5" s="3"/>
      <c r="B5" s="4" t="s">
        <v>63</v>
      </c>
      <c r="C5" s="5"/>
      <c r="D5" s="6"/>
      <c r="E5" s="6"/>
      <c r="F5" s="6"/>
      <c r="G5" s="6"/>
      <c r="H5" s="6"/>
      <c r="I5" s="6"/>
      <c r="J5" s="6"/>
      <c r="K5" s="6"/>
    </row>
    <row r="6" spans="1:846" ht="15.75" thickBot="1">
      <c r="A6" s="3"/>
      <c r="B6" s="7" t="s">
        <v>2</v>
      </c>
      <c r="C6" s="5"/>
      <c r="D6" s="6"/>
      <c r="E6" s="6"/>
      <c r="F6" s="6"/>
      <c r="G6" s="167" t="s">
        <v>3</v>
      </c>
      <c r="H6" s="167"/>
      <c r="I6" s="168" t="s">
        <v>52</v>
      </c>
      <c r="J6" s="168"/>
      <c r="K6" s="8">
        <v>1.66</v>
      </c>
    </row>
    <row r="7" spans="1:846" ht="13.5" thickBot="1"/>
    <row r="8" spans="1:846">
      <c r="A8" s="153" t="s">
        <v>4</v>
      </c>
      <c r="B8" s="153" t="s">
        <v>5</v>
      </c>
      <c r="C8" s="11" t="s">
        <v>6</v>
      </c>
      <c r="D8" s="12" t="s">
        <v>7</v>
      </c>
      <c r="E8" s="159" t="s">
        <v>8</v>
      </c>
      <c r="F8" s="161" t="s">
        <v>9</v>
      </c>
      <c r="G8" s="162"/>
      <c r="H8" s="161" t="s">
        <v>10</v>
      </c>
      <c r="I8" s="162"/>
      <c r="J8" s="159" t="s">
        <v>11</v>
      </c>
      <c r="K8" s="153" t="s">
        <v>12</v>
      </c>
    </row>
    <row r="9" spans="1:846">
      <c r="A9" s="154"/>
      <c r="B9" s="154"/>
      <c r="C9" s="13" t="s">
        <v>13</v>
      </c>
      <c r="D9" s="14" t="s">
        <v>14</v>
      </c>
      <c r="E9" s="160"/>
      <c r="F9" s="15" t="s">
        <v>15</v>
      </c>
      <c r="G9" s="15" t="s">
        <v>16</v>
      </c>
      <c r="H9" s="16" t="s">
        <v>17</v>
      </c>
      <c r="I9" s="16" t="s">
        <v>18</v>
      </c>
      <c r="J9" s="160"/>
      <c r="K9" s="154"/>
    </row>
    <row r="10" spans="1:846" ht="13.5" thickBot="1">
      <c r="A10" s="154"/>
      <c r="B10" s="154"/>
      <c r="C10" s="13" t="s">
        <v>19</v>
      </c>
      <c r="D10" s="17" t="s">
        <v>20</v>
      </c>
      <c r="E10" s="17" t="s">
        <v>21</v>
      </c>
      <c r="F10" s="18" t="s">
        <v>22</v>
      </c>
      <c r="G10" s="18" t="s">
        <v>22</v>
      </c>
      <c r="H10" s="19" t="s">
        <v>23</v>
      </c>
      <c r="I10" s="19" t="s">
        <v>24</v>
      </c>
      <c r="J10" s="17" t="s">
        <v>25</v>
      </c>
      <c r="K10" s="155"/>
    </row>
    <row r="11" spans="1:846" ht="13.5" thickBot="1">
      <c r="A11" s="156" t="s">
        <v>26</v>
      </c>
      <c r="B11" s="157"/>
      <c r="C11" s="20">
        <f>C12</f>
        <v>46796866</v>
      </c>
      <c r="D11" s="21"/>
      <c r="E11" s="22"/>
      <c r="F11" s="22"/>
      <c r="G11" s="22"/>
      <c r="H11" s="22"/>
      <c r="I11" s="22"/>
      <c r="J11" s="22"/>
      <c r="K11" s="23"/>
    </row>
    <row r="12" spans="1:846" s="25" customFormat="1">
      <c r="A12" s="142" t="s">
        <v>57</v>
      </c>
      <c r="B12" s="142"/>
      <c r="C12" s="24">
        <f>SUM(C13:C21)</f>
        <v>46796866</v>
      </c>
      <c r="D12" s="158"/>
      <c r="E12" s="158"/>
      <c r="F12" s="158"/>
      <c r="G12" s="158"/>
      <c r="H12" s="158"/>
      <c r="I12" s="158"/>
      <c r="J12" s="158"/>
      <c r="K12" s="15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</row>
    <row r="13" spans="1:846" s="34" customFormat="1" ht="13.5" thickBot="1">
      <c r="A13" s="81">
        <v>1</v>
      </c>
      <c r="B13" s="82" t="s">
        <v>55</v>
      </c>
      <c r="C13" s="59">
        <v>4653000</v>
      </c>
      <c r="D13" s="83" t="s">
        <v>54</v>
      </c>
      <c r="E13" s="30" t="s">
        <v>27</v>
      </c>
      <c r="F13" s="84">
        <v>0.5</v>
      </c>
      <c r="G13" s="84">
        <v>0.5</v>
      </c>
      <c r="H13" s="60">
        <v>41276</v>
      </c>
      <c r="I13" s="60">
        <v>41974</v>
      </c>
      <c r="J13" s="61"/>
      <c r="K13" s="3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</row>
    <row r="14" spans="1:846" s="34" customFormat="1" ht="26.25" thickBot="1">
      <c r="A14" s="26">
        <v>2</v>
      </c>
      <c r="B14" s="27" t="s">
        <v>93</v>
      </c>
      <c r="C14" s="36">
        <v>1895839</v>
      </c>
      <c r="D14" s="29" t="s">
        <v>28</v>
      </c>
      <c r="E14" s="30" t="s">
        <v>27</v>
      </c>
      <c r="F14" s="84">
        <v>0.5</v>
      </c>
      <c r="G14" s="84">
        <v>0.5</v>
      </c>
      <c r="H14" s="31">
        <v>41122</v>
      </c>
      <c r="I14" s="31">
        <v>41579</v>
      </c>
      <c r="J14" s="32"/>
      <c r="K14" s="33" t="s">
        <v>29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</row>
    <row r="15" spans="1:846" s="34" customFormat="1" ht="26.25" thickBot="1">
      <c r="A15" s="109">
        <v>3</v>
      </c>
      <c r="B15" s="111" t="s">
        <v>94</v>
      </c>
      <c r="C15" s="110">
        <v>6535948</v>
      </c>
      <c r="D15" s="29" t="s">
        <v>28</v>
      </c>
      <c r="E15" s="30" t="s">
        <v>27</v>
      </c>
      <c r="F15" s="84">
        <v>0.5</v>
      </c>
      <c r="G15" s="84">
        <v>0.5</v>
      </c>
      <c r="H15" s="31">
        <v>41395</v>
      </c>
      <c r="I15" s="31">
        <v>41852</v>
      </c>
      <c r="J15" s="32"/>
      <c r="K15" s="3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</row>
    <row r="16" spans="1:846" s="34" customFormat="1" ht="13.5" thickBot="1">
      <c r="A16" s="109">
        <v>4</v>
      </c>
      <c r="B16" s="111" t="s">
        <v>92</v>
      </c>
      <c r="C16" s="110">
        <v>10977080</v>
      </c>
      <c r="D16" s="29" t="s">
        <v>28</v>
      </c>
      <c r="E16" s="30" t="s">
        <v>27</v>
      </c>
      <c r="F16" s="84">
        <v>0.5</v>
      </c>
      <c r="G16" s="84">
        <v>0.5</v>
      </c>
      <c r="H16" s="31">
        <v>41730</v>
      </c>
      <c r="I16" s="31">
        <v>42186</v>
      </c>
      <c r="J16" s="32"/>
      <c r="K16" s="3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</row>
    <row r="17" spans="1:846" s="34" customFormat="1" ht="13.5" thickBot="1">
      <c r="A17" s="109">
        <v>5</v>
      </c>
      <c r="B17" s="111" t="s">
        <v>95</v>
      </c>
      <c r="C17" s="110">
        <v>1561668</v>
      </c>
      <c r="D17" s="29" t="s">
        <v>28</v>
      </c>
      <c r="E17" s="30" t="s">
        <v>27</v>
      </c>
      <c r="F17" s="84">
        <v>0.5</v>
      </c>
      <c r="G17" s="84">
        <v>0.5</v>
      </c>
      <c r="H17" s="31">
        <v>41000</v>
      </c>
      <c r="I17" s="31">
        <v>41579</v>
      </c>
      <c r="J17" s="32"/>
      <c r="K17" s="3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</row>
    <row r="18" spans="1:846" s="34" customFormat="1" ht="13.5" thickBot="1">
      <c r="A18" s="109">
        <v>6</v>
      </c>
      <c r="B18" s="111" t="s">
        <v>96</v>
      </c>
      <c r="C18" s="110">
        <v>520556</v>
      </c>
      <c r="D18" s="29" t="s">
        <v>28</v>
      </c>
      <c r="E18" s="30" t="s">
        <v>27</v>
      </c>
      <c r="F18" s="84">
        <v>0.5</v>
      </c>
      <c r="G18" s="84">
        <v>0.5</v>
      </c>
      <c r="H18" s="31">
        <v>41091</v>
      </c>
      <c r="I18" s="31">
        <v>41609</v>
      </c>
      <c r="J18" s="32"/>
      <c r="K18" s="3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</row>
    <row r="19" spans="1:846" s="34" customFormat="1" ht="13.5" thickBot="1">
      <c r="A19" s="109">
        <v>7</v>
      </c>
      <c r="B19" s="111" t="s">
        <v>97</v>
      </c>
      <c r="C19" s="110">
        <v>6361110</v>
      </c>
      <c r="D19" s="29" t="s">
        <v>28</v>
      </c>
      <c r="E19" s="30" t="s">
        <v>27</v>
      </c>
      <c r="F19" s="84">
        <v>0.5</v>
      </c>
      <c r="G19" s="84">
        <v>0.5</v>
      </c>
      <c r="H19" s="31">
        <v>41244</v>
      </c>
      <c r="I19" s="31">
        <v>42278</v>
      </c>
      <c r="J19" s="32"/>
      <c r="K19" s="3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</row>
    <row r="20" spans="1:846" s="34" customFormat="1" ht="13.5" thickBot="1">
      <c r="A20" s="109">
        <v>8</v>
      </c>
      <c r="B20" s="112" t="s">
        <v>98</v>
      </c>
      <c r="C20" s="110">
        <v>3180555</v>
      </c>
      <c r="D20" s="29" t="s">
        <v>28</v>
      </c>
      <c r="E20" s="30" t="s">
        <v>27</v>
      </c>
      <c r="F20" s="84">
        <v>0.5</v>
      </c>
      <c r="G20" s="84">
        <v>0.5</v>
      </c>
      <c r="H20" s="31">
        <v>41306</v>
      </c>
      <c r="I20" s="31">
        <v>41974</v>
      </c>
      <c r="J20" s="32"/>
      <c r="K20" s="3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</row>
    <row r="21" spans="1:846" s="34" customFormat="1" ht="13.5" thickBot="1">
      <c r="A21" s="109">
        <v>12</v>
      </c>
      <c r="B21" s="111" t="s">
        <v>56</v>
      </c>
      <c r="C21" s="110">
        <v>11111110</v>
      </c>
      <c r="D21" s="29" t="s">
        <v>28</v>
      </c>
      <c r="E21" s="30" t="s">
        <v>27</v>
      </c>
      <c r="F21" s="84">
        <v>0.5</v>
      </c>
      <c r="G21" s="84">
        <v>0.5</v>
      </c>
      <c r="H21" s="31">
        <v>41518</v>
      </c>
      <c r="I21" s="31">
        <v>42309</v>
      </c>
      <c r="J21" s="32"/>
      <c r="K21" s="3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</row>
    <row r="22" spans="1:846" s="34" customFormat="1" ht="13.5" thickBot="1">
      <c r="A22" s="140" t="s">
        <v>31</v>
      </c>
      <c r="B22" s="147"/>
      <c r="C22" s="20">
        <f>SUM(C23,C25,C27,C29)</f>
        <v>3703530</v>
      </c>
      <c r="D22" s="85"/>
      <c r="E22" s="86"/>
      <c r="F22" s="86"/>
      <c r="G22" s="86"/>
      <c r="H22" s="86"/>
      <c r="I22" s="86"/>
      <c r="J22" s="86"/>
      <c r="K22" s="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</row>
    <row r="23" spans="1:846" s="34" customFormat="1" ht="12" customHeight="1">
      <c r="A23" s="142" t="s">
        <v>53</v>
      </c>
      <c r="B23" s="142"/>
      <c r="C23" s="39">
        <f>SUM(C24)</f>
        <v>1462640</v>
      </c>
      <c r="D23" s="131"/>
      <c r="E23" s="131"/>
      <c r="F23" s="131"/>
      <c r="G23" s="131"/>
      <c r="H23" s="131"/>
      <c r="I23" s="131"/>
      <c r="J23" s="131"/>
      <c r="K23" s="13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</row>
    <row r="24" spans="1:846" s="121" customFormat="1" ht="25.5">
      <c r="A24" s="116">
        <v>1</v>
      </c>
      <c r="B24" s="27" t="s">
        <v>101</v>
      </c>
      <c r="C24" s="117">
        <v>1462640</v>
      </c>
      <c r="D24" s="118" t="s">
        <v>32</v>
      </c>
      <c r="E24" s="119" t="s">
        <v>27</v>
      </c>
      <c r="F24" s="104">
        <v>0.5</v>
      </c>
      <c r="G24" s="120">
        <v>0.5</v>
      </c>
      <c r="H24" s="105">
        <v>41699</v>
      </c>
      <c r="I24" s="105">
        <v>42005</v>
      </c>
      <c r="J24" s="118"/>
      <c r="L24" s="1"/>
      <c r="M24" s="12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</row>
    <row r="25" spans="1:846" s="34" customFormat="1" ht="12" customHeight="1">
      <c r="A25" s="132" t="s">
        <v>58</v>
      </c>
      <c r="B25" s="132"/>
      <c r="C25" s="39">
        <f>SUM(C26)</f>
        <v>2043890</v>
      </c>
      <c r="D25" s="131"/>
      <c r="E25" s="131"/>
      <c r="F25" s="131"/>
      <c r="G25" s="131"/>
      <c r="H25" s="131"/>
      <c r="I25" s="131"/>
      <c r="J25" s="131"/>
      <c r="K25" s="13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</row>
    <row r="26" spans="1:846" s="34" customFormat="1" ht="12" customHeight="1">
      <c r="A26" s="99">
        <v>1</v>
      </c>
      <c r="B26" s="100" t="s">
        <v>60</v>
      </c>
      <c r="C26" s="98">
        <v>2043890</v>
      </c>
      <c r="D26" s="29" t="s">
        <v>32</v>
      </c>
      <c r="E26" s="30" t="s">
        <v>27</v>
      </c>
      <c r="F26" s="37">
        <v>0.5</v>
      </c>
      <c r="G26" s="88">
        <v>0.5</v>
      </c>
      <c r="H26" s="31">
        <v>41518</v>
      </c>
      <c r="I26" s="31">
        <v>41699</v>
      </c>
      <c r="J26" s="87"/>
      <c r="K26" s="9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</row>
    <row r="27" spans="1:846" s="34" customFormat="1" ht="12" customHeight="1">
      <c r="A27" s="132" t="s">
        <v>59</v>
      </c>
      <c r="B27" s="132"/>
      <c r="C27" s="39">
        <f>SUM(C28)</f>
        <v>122000</v>
      </c>
      <c r="D27" s="131"/>
      <c r="E27" s="131"/>
      <c r="F27" s="131"/>
      <c r="G27" s="131"/>
      <c r="H27" s="131"/>
      <c r="I27" s="131"/>
      <c r="J27" s="131"/>
      <c r="K27" s="13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</row>
    <row r="28" spans="1:846" s="34" customFormat="1" ht="13.5" thickBot="1">
      <c r="A28" s="89">
        <v>1</v>
      </c>
      <c r="B28" s="94" t="s">
        <v>61</v>
      </c>
      <c r="C28" s="96">
        <v>122000</v>
      </c>
      <c r="D28" s="95" t="s">
        <v>32</v>
      </c>
      <c r="E28" s="50" t="s">
        <v>27</v>
      </c>
      <c r="F28" s="90">
        <v>0.5</v>
      </c>
      <c r="G28" s="91">
        <v>0.5</v>
      </c>
      <c r="H28" s="92">
        <v>41685</v>
      </c>
      <c r="I28" s="92">
        <v>41749</v>
      </c>
      <c r="J28" s="93"/>
      <c r="L28" s="1"/>
      <c r="M28" s="4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</row>
    <row r="29" spans="1:846" s="34" customFormat="1" ht="12" customHeight="1">
      <c r="A29" s="148" t="s">
        <v>30</v>
      </c>
      <c r="B29" s="149"/>
      <c r="C29" s="39">
        <f>SUM(C30)</f>
        <v>75000</v>
      </c>
      <c r="D29" s="150"/>
      <c r="E29" s="151"/>
      <c r="F29" s="151"/>
      <c r="G29" s="151"/>
      <c r="H29" s="151"/>
      <c r="I29" s="151"/>
      <c r="J29" s="151"/>
      <c r="K29" s="15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</row>
    <row r="30" spans="1:846" s="34" customFormat="1" ht="13.5" thickBot="1">
      <c r="A30" s="40">
        <v>3</v>
      </c>
      <c r="B30" s="42" t="s">
        <v>62</v>
      </c>
      <c r="C30" s="36">
        <v>75000</v>
      </c>
      <c r="D30" s="29" t="s">
        <v>32</v>
      </c>
      <c r="E30" s="30" t="s">
        <v>27</v>
      </c>
      <c r="F30" s="37">
        <v>0.5</v>
      </c>
      <c r="G30" s="37">
        <v>0.5</v>
      </c>
      <c r="H30" s="31">
        <v>41275</v>
      </c>
      <c r="I30" s="31">
        <v>41363</v>
      </c>
      <c r="J30" s="32"/>
      <c r="K30" s="3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</row>
    <row r="31" spans="1:846" s="34" customFormat="1" ht="13.5" thickBot="1">
      <c r="A31" s="140" t="s">
        <v>70</v>
      </c>
      <c r="B31" s="140"/>
      <c r="C31" s="20">
        <f>SUM(C32,C34,C37)</f>
        <v>5346291.6144578308</v>
      </c>
      <c r="D31" s="85"/>
      <c r="E31" s="86"/>
      <c r="F31" s="86"/>
      <c r="G31" s="86"/>
      <c r="H31" s="86"/>
      <c r="I31" s="86"/>
      <c r="J31" s="86"/>
      <c r="K31" s="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</row>
    <row r="32" spans="1:846" s="34" customFormat="1">
      <c r="A32" s="132" t="s">
        <v>53</v>
      </c>
      <c r="B32" s="132"/>
      <c r="C32" s="39">
        <f>SUM(C33:C36)</f>
        <v>4541232.4096385539</v>
      </c>
      <c r="D32" s="131"/>
      <c r="E32" s="131"/>
      <c r="F32" s="131"/>
      <c r="G32" s="131"/>
      <c r="H32" s="131"/>
      <c r="I32" s="131"/>
      <c r="J32" s="131"/>
      <c r="K32" s="14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</row>
    <row r="33" spans="1:846" s="34" customFormat="1">
      <c r="A33" s="40">
        <v>1</v>
      </c>
      <c r="B33" s="43" t="s">
        <v>66</v>
      </c>
      <c r="C33" s="28">
        <v>3886670</v>
      </c>
      <c r="D33" s="29" t="s">
        <v>28</v>
      </c>
      <c r="E33" s="30" t="s">
        <v>27</v>
      </c>
      <c r="F33" s="37">
        <v>0.5</v>
      </c>
      <c r="G33" s="37">
        <v>0.5</v>
      </c>
      <c r="H33" s="31">
        <v>41061</v>
      </c>
      <c r="I33" s="31">
        <v>42917</v>
      </c>
      <c r="J33" s="32"/>
      <c r="K33" s="3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</row>
    <row r="34" spans="1:846" s="34" customFormat="1">
      <c r="A34" s="132" t="s">
        <v>58</v>
      </c>
      <c r="B34" s="132"/>
      <c r="C34" s="39">
        <f>SUM(C35:C36)</f>
        <v>327281.2048192771</v>
      </c>
      <c r="D34" s="131"/>
      <c r="E34" s="131"/>
      <c r="F34" s="131"/>
      <c r="G34" s="131"/>
      <c r="H34" s="131"/>
      <c r="I34" s="131"/>
      <c r="J34" s="131"/>
      <c r="K34" s="13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</row>
    <row r="35" spans="1:846" s="34" customFormat="1" ht="24.95" customHeight="1">
      <c r="A35" s="40">
        <v>1</v>
      </c>
      <c r="B35" s="44" t="s">
        <v>67</v>
      </c>
      <c r="C35" s="28">
        <f>('[1]4_Componente 1'!S11+'[1]4_Componente 1'!S16+'[1]4_Componente 1'!S30+'[1]4_Componente 1'!S51+'[1]4_Componente 1'!S52+'[1]4_Componente 1'!S57+'[1]4_Componente 1'!S59+'[1]4_Componente 1'!S62)/'[1]17_Custos - componente 1'!K6</f>
        <v>105051.20481927712</v>
      </c>
      <c r="D35" s="29" t="s">
        <v>33</v>
      </c>
      <c r="E35" s="30" t="s">
        <v>27</v>
      </c>
      <c r="F35" s="37">
        <v>0.5</v>
      </c>
      <c r="G35" s="37">
        <v>0.5</v>
      </c>
      <c r="H35" s="31">
        <v>41659</v>
      </c>
      <c r="I35" s="31">
        <v>41779</v>
      </c>
      <c r="J35" s="32"/>
      <c r="K35" s="33" t="s">
        <v>34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</row>
    <row r="36" spans="1:846" s="34" customFormat="1" ht="24.95" customHeight="1" thickBot="1">
      <c r="A36" s="45">
        <v>4</v>
      </c>
      <c r="B36" s="46" t="s">
        <v>68</v>
      </c>
      <c r="C36" s="47">
        <v>222230</v>
      </c>
      <c r="D36" s="48" t="s">
        <v>33</v>
      </c>
      <c r="E36" s="30" t="s">
        <v>27</v>
      </c>
      <c r="F36" s="37">
        <v>0.5</v>
      </c>
      <c r="G36" s="37">
        <v>0.5</v>
      </c>
      <c r="H36" s="31">
        <v>41275</v>
      </c>
      <c r="I36" s="31">
        <v>41365</v>
      </c>
      <c r="J36" s="49"/>
      <c r="K36" s="33" t="s">
        <v>34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</row>
    <row r="37" spans="1:846" s="34" customFormat="1">
      <c r="A37" s="142" t="s">
        <v>30</v>
      </c>
      <c r="B37" s="142"/>
      <c r="C37" s="38">
        <f>SUM(C38:C39)</f>
        <v>477778</v>
      </c>
      <c r="D37" s="143"/>
      <c r="E37" s="143"/>
      <c r="F37" s="143"/>
      <c r="G37" s="143"/>
      <c r="H37" s="143"/>
      <c r="I37" s="143"/>
      <c r="J37" s="143"/>
      <c r="K37" s="14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</row>
    <row r="38" spans="1:846" s="34" customFormat="1">
      <c r="A38" s="99">
        <v>1</v>
      </c>
      <c r="B38" s="51" t="s">
        <v>71</v>
      </c>
      <c r="C38" s="102">
        <v>166668</v>
      </c>
      <c r="D38" s="29" t="s">
        <v>33</v>
      </c>
      <c r="E38" s="30" t="s">
        <v>27</v>
      </c>
      <c r="F38" s="37">
        <v>0.5</v>
      </c>
      <c r="G38" s="37">
        <v>0.5</v>
      </c>
      <c r="H38" s="31">
        <v>41395</v>
      </c>
      <c r="I38" s="31">
        <v>41821</v>
      </c>
      <c r="J38" s="87"/>
      <c r="K38" s="8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</row>
    <row r="39" spans="1:846" s="34" customFormat="1" ht="26.25" thickBot="1">
      <c r="A39" s="40">
        <v>2</v>
      </c>
      <c r="B39" s="51" t="s">
        <v>69</v>
      </c>
      <c r="C39" s="36">
        <v>311110</v>
      </c>
      <c r="D39" s="29" t="s">
        <v>33</v>
      </c>
      <c r="E39" s="30" t="s">
        <v>27</v>
      </c>
      <c r="F39" s="37">
        <v>0.5</v>
      </c>
      <c r="G39" s="37">
        <v>0.5</v>
      </c>
      <c r="H39" s="31">
        <v>41153</v>
      </c>
      <c r="I39" s="31">
        <v>42522</v>
      </c>
      <c r="J39" s="32"/>
      <c r="K39" s="3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</row>
    <row r="40" spans="1:846" s="34" customFormat="1" ht="13.5" thickBot="1">
      <c r="A40" s="140" t="s">
        <v>35</v>
      </c>
      <c r="B40" s="140"/>
      <c r="C40" s="63">
        <f>SUM(C41,C44)</f>
        <v>1206440</v>
      </c>
      <c r="D40" s="85"/>
      <c r="E40" s="86"/>
      <c r="F40" s="86"/>
      <c r="G40" s="86"/>
      <c r="H40" s="86"/>
      <c r="I40" s="86"/>
      <c r="J40" s="86"/>
      <c r="K40" s="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</row>
    <row r="41" spans="1:846" s="34" customFormat="1" ht="12" customHeight="1">
      <c r="A41" s="132" t="s">
        <v>58</v>
      </c>
      <c r="B41" s="132"/>
      <c r="C41" s="35">
        <f>SUM(C42:C43)</f>
        <v>958330</v>
      </c>
      <c r="D41" s="131"/>
      <c r="E41" s="131"/>
      <c r="F41" s="131"/>
      <c r="G41" s="131"/>
      <c r="H41" s="131"/>
      <c r="I41" s="131"/>
      <c r="J41" s="131"/>
      <c r="K41" s="14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</row>
    <row r="42" spans="1:846" s="34" customFormat="1">
      <c r="A42" s="40">
        <v>1</v>
      </c>
      <c r="B42" s="51" t="s">
        <v>72</v>
      </c>
      <c r="C42" s="36">
        <v>441190</v>
      </c>
      <c r="D42" s="29" t="s">
        <v>33</v>
      </c>
      <c r="E42" s="30" t="s">
        <v>27</v>
      </c>
      <c r="F42" s="104">
        <v>0.5</v>
      </c>
      <c r="G42" s="104">
        <v>0.5</v>
      </c>
      <c r="H42" s="105">
        <v>41548</v>
      </c>
      <c r="I42" s="105">
        <v>42917</v>
      </c>
      <c r="J42" s="32"/>
      <c r="K42" s="3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</row>
    <row r="43" spans="1:846" s="34" customFormat="1">
      <c r="A43" s="40">
        <v>2</v>
      </c>
      <c r="B43" s="42" t="s">
        <v>74</v>
      </c>
      <c r="C43" s="36">
        <v>517140</v>
      </c>
      <c r="D43" s="29" t="s">
        <v>33</v>
      </c>
      <c r="E43" s="30" t="s">
        <v>27</v>
      </c>
      <c r="F43" s="104">
        <v>0.5</v>
      </c>
      <c r="G43" s="104">
        <v>0.5</v>
      </c>
      <c r="H43" s="105">
        <v>41548</v>
      </c>
      <c r="I43" s="105">
        <v>42917</v>
      </c>
      <c r="J43" s="32"/>
      <c r="K43" s="3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</row>
    <row r="44" spans="1:846" s="34" customFormat="1">
      <c r="A44" s="132" t="s">
        <v>59</v>
      </c>
      <c r="B44" s="132"/>
      <c r="C44" s="103">
        <f>SUM(C45)</f>
        <v>248110</v>
      </c>
      <c r="D44" s="136"/>
      <c r="E44" s="137"/>
      <c r="F44" s="137"/>
      <c r="G44" s="137"/>
      <c r="H44" s="137"/>
      <c r="I44" s="137"/>
      <c r="J44" s="138"/>
      <c r="K44" s="3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</row>
    <row r="45" spans="1:846" s="34" customFormat="1" ht="13.5" thickBot="1">
      <c r="A45" s="40">
        <v>3</v>
      </c>
      <c r="B45" s="51" t="s">
        <v>73</v>
      </c>
      <c r="C45" s="36">
        <v>248110</v>
      </c>
      <c r="D45" s="29" t="s">
        <v>33</v>
      </c>
      <c r="E45" s="30" t="s">
        <v>27</v>
      </c>
      <c r="F45" s="104">
        <v>0.5</v>
      </c>
      <c r="G45" s="104">
        <v>0.5</v>
      </c>
      <c r="H45" s="105">
        <v>41548</v>
      </c>
      <c r="I45" s="105">
        <v>42917</v>
      </c>
      <c r="J45" s="32"/>
      <c r="K45" s="33"/>
      <c r="L45" s="5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</row>
    <row r="46" spans="1:846" s="54" customFormat="1" ht="15" thickBot="1">
      <c r="A46" s="140" t="s">
        <v>36</v>
      </c>
      <c r="B46" s="140"/>
      <c r="C46" s="20">
        <f>SUM(C47,C49,C57,C68)</f>
        <v>9355164</v>
      </c>
      <c r="D46" s="85"/>
      <c r="E46" s="86"/>
      <c r="F46" s="86"/>
      <c r="G46" s="86"/>
      <c r="H46" s="86"/>
      <c r="I46" s="86"/>
      <c r="J46" s="86"/>
      <c r="K46" s="2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  <c r="IW46" s="53"/>
      <c r="IX46" s="53"/>
      <c r="IY46" s="53"/>
      <c r="IZ46" s="53"/>
      <c r="JA46" s="53"/>
      <c r="JB46" s="53"/>
      <c r="JC46" s="53"/>
      <c r="JD46" s="53"/>
      <c r="JE46" s="53"/>
      <c r="JF46" s="53"/>
      <c r="JG46" s="53"/>
      <c r="JH46" s="53"/>
      <c r="JI46" s="53"/>
      <c r="JJ46" s="53"/>
      <c r="JK46" s="53"/>
      <c r="JL46" s="53"/>
      <c r="JM46" s="53"/>
      <c r="JN46" s="53"/>
      <c r="JO46" s="53"/>
      <c r="JP46" s="53"/>
      <c r="JQ46" s="53"/>
      <c r="JR46" s="53"/>
      <c r="JS46" s="53"/>
      <c r="JT46" s="53"/>
      <c r="JU46" s="53"/>
      <c r="JV46" s="53"/>
      <c r="JW46" s="53"/>
      <c r="JX46" s="53"/>
      <c r="JY46" s="53"/>
      <c r="JZ46" s="53"/>
      <c r="KA46" s="53"/>
      <c r="KB46" s="53"/>
      <c r="KC46" s="53"/>
      <c r="KD46" s="53"/>
      <c r="KE46" s="53"/>
      <c r="KF46" s="53"/>
      <c r="KG46" s="53"/>
      <c r="KH46" s="53"/>
      <c r="KI46" s="53"/>
      <c r="KJ46" s="53"/>
      <c r="KK46" s="53"/>
      <c r="KL46" s="53"/>
      <c r="KM46" s="53"/>
      <c r="KN46" s="53"/>
      <c r="KO46" s="53"/>
      <c r="KP46" s="53"/>
      <c r="KQ46" s="53"/>
      <c r="KR46" s="53"/>
      <c r="KS46" s="53"/>
      <c r="KT46" s="53"/>
      <c r="KU46" s="53"/>
      <c r="KV46" s="53"/>
      <c r="KW46" s="53"/>
      <c r="KX46" s="53"/>
      <c r="KY46" s="53"/>
      <c r="KZ46" s="53"/>
      <c r="LA46" s="53"/>
      <c r="LB46" s="53"/>
      <c r="LC46" s="53"/>
      <c r="LD46" s="53"/>
      <c r="LE46" s="53"/>
      <c r="LF46" s="53"/>
      <c r="LG46" s="53"/>
      <c r="LH46" s="53"/>
      <c r="LI46" s="53"/>
      <c r="LJ46" s="53"/>
      <c r="LK46" s="53"/>
      <c r="LL46" s="53"/>
      <c r="LM46" s="53"/>
      <c r="LN46" s="53"/>
      <c r="LO46" s="53"/>
      <c r="LP46" s="53"/>
      <c r="LQ46" s="53"/>
      <c r="LR46" s="53"/>
      <c r="LS46" s="53"/>
      <c r="LT46" s="53"/>
      <c r="LU46" s="53"/>
      <c r="LV46" s="53"/>
      <c r="LW46" s="53"/>
      <c r="LX46" s="53"/>
      <c r="LY46" s="53"/>
      <c r="LZ46" s="53"/>
      <c r="MA46" s="53"/>
      <c r="MB46" s="53"/>
      <c r="MC46" s="53"/>
      <c r="MD46" s="53"/>
      <c r="ME46" s="53"/>
      <c r="MF46" s="53"/>
      <c r="MG46" s="53"/>
      <c r="MH46" s="53"/>
      <c r="MI46" s="53"/>
      <c r="MJ46" s="53"/>
      <c r="MK46" s="53"/>
      <c r="ML46" s="53"/>
      <c r="MM46" s="53"/>
      <c r="MN46" s="53"/>
      <c r="MO46" s="53"/>
      <c r="MP46" s="53"/>
      <c r="MQ46" s="53"/>
      <c r="MR46" s="53"/>
      <c r="MS46" s="53"/>
      <c r="MT46" s="53"/>
      <c r="MU46" s="53"/>
      <c r="MV46" s="53"/>
      <c r="MW46" s="53"/>
      <c r="MX46" s="53"/>
      <c r="MY46" s="53"/>
      <c r="MZ46" s="53"/>
      <c r="NA46" s="53"/>
      <c r="NB46" s="53"/>
      <c r="NC46" s="53"/>
      <c r="ND46" s="53"/>
      <c r="NE46" s="53"/>
      <c r="NF46" s="53"/>
      <c r="NG46" s="53"/>
      <c r="NH46" s="53"/>
      <c r="NI46" s="53"/>
      <c r="NJ46" s="53"/>
      <c r="NK46" s="53"/>
      <c r="NL46" s="53"/>
      <c r="NM46" s="53"/>
      <c r="NN46" s="53"/>
      <c r="NO46" s="53"/>
      <c r="NP46" s="53"/>
      <c r="NQ46" s="53"/>
      <c r="NR46" s="53"/>
      <c r="NS46" s="53"/>
      <c r="NT46" s="53"/>
      <c r="NU46" s="53"/>
      <c r="NV46" s="53"/>
      <c r="NW46" s="53"/>
      <c r="NX46" s="53"/>
      <c r="NY46" s="53"/>
      <c r="NZ46" s="53"/>
      <c r="OA46" s="53"/>
      <c r="OB46" s="53"/>
      <c r="OC46" s="53"/>
      <c r="OD46" s="53"/>
      <c r="OE46" s="53"/>
      <c r="OF46" s="53"/>
      <c r="OG46" s="53"/>
      <c r="OH46" s="53"/>
      <c r="OI46" s="53"/>
      <c r="OJ46" s="53"/>
      <c r="OK46" s="53"/>
      <c r="OL46" s="53"/>
      <c r="OM46" s="53"/>
      <c r="ON46" s="53"/>
      <c r="OO46" s="53"/>
      <c r="OP46" s="53"/>
      <c r="OQ46" s="53"/>
      <c r="OR46" s="53"/>
      <c r="OS46" s="53"/>
      <c r="OT46" s="53"/>
      <c r="OU46" s="53"/>
      <c r="OV46" s="53"/>
      <c r="OW46" s="53"/>
      <c r="OX46" s="53"/>
      <c r="OY46" s="53"/>
      <c r="OZ46" s="53"/>
      <c r="PA46" s="53"/>
      <c r="PB46" s="53"/>
      <c r="PC46" s="53"/>
      <c r="PD46" s="53"/>
      <c r="PE46" s="53"/>
      <c r="PF46" s="53"/>
      <c r="PG46" s="53"/>
      <c r="PH46" s="53"/>
      <c r="PI46" s="53"/>
      <c r="PJ46" s="53"/>
      <c r="PK46" s="53"/>
      <c r="PL46" s="53"/>
      <c r="PM46" s="53"/>
      <c r="PN46" s="53"/>
      <c r="PO46" s="53"/>
      <c r="PP46" s="53"/>
      <c r="PQ46" s="53"/>
      <c r="PR46" s="53"/>
      <c r="PS46" s="53"/>
      <c r="PT46" s="53"/>
      <c r="PU46" s="53"/>
      <c r="PV46" s="53"/>
      <c r="PW46" s="53"/>
      <c r="PX46" s="53"/>
      <c r="PY46" s="53"/>
      <c r="PZ46" s="53"/>
      <c r="QA46" s="53"/>
      <c r="QB46" s="53"/>
      <c r="QC46" s="53"/>
      <c r="QD46" s="53"/>
      <c r="QE46" s="53"/>
      <c r="QF46" s="53"/>
      <c r="QG46" s="53"/>
      <c r="QH46" s="53"/>
      <c r="QI46" s="53"/>
      <c r="QJ46" s="53"/>
      <c r="QK46" s="53"/>
      <c r="QL46" s="53"/>
      <c r="QM46" s="53"/>
      <c r="QN46" s="53"/>
      <c r="QO46" s="53"/>
      <c r="QP46" s="53"/>
      <c r="QQ46" s="53"/>
      <c r="QR46" s="53"/>
      <c r="QS46" s="53"/>
      <c r="QT46" s="53"/>
      <c r="QU46" s="53"/>
      <c r="QV46" s="53"/>
      <c r="QW46" s="53"/>
      <c r="QX46" s="53"/>
      <c r="QY46" s="53"/>
      <c r="QZ46" s="53"/>
      <c r="RA46" s="53"/>
      <c r="RB46" s="53"/>
      <c r="RC46" s="53"/>
      <c r="RD46" s="53"/>
      <c r="RE46" s="53"/>
      <c r="RF46" s="53"/>
      <c r="RG46" s="53"/>
      <c r="RH46" s="53"/>
      <c r="RI46" s="53"/>
      <c r="RJ46" s="53"/>
      <c r="RK46" s="53"/>
      <c r="RL46" s="53"/>
      <c r="RM46" s="53"/>
      <c r="RN46" s="53"/>
      <c r="RO46" s="53"/>
      <c r="RP46" s="53"/>
      <c r="RQ46" s="53"/>
      <c r="RR46" s="53"/>
      <c r="RS46" s="53"/>
      <c r="RT46" s="53"/>
      <c r="RU46" s="53"/>
      <c r="RV46" s="53"/>
      <c r="RW46" s="53"/>
      <c r="RX46" s="53"/>
      <c r="RY46" s="53"/>
      <c r="RZ46" s="53"/>
      <c r="SA46" s="53"/>
      <c r="SB46" s="53"/>
      <c r="SC46" s="53"/>
      <c r="SD46" s="53"/>
      <c r="SE46" s="53"/>
      <c r="SF46" s="53"/>
      <c r="SG46" s="53"/>
      <c r="SH46" s="53"/>
      <c r="SI46" s="53"/>
      <c r="SJ46" s="53"/>
      <c r="SK46" s="53"/>
      <c r="SL46" s="53"/>
      <c r="SM46" s="53"/>
      <c r="SN46" s="53"/>
      <c r="SO46" s="53"/>
      <c r="SP46" s="53"/>
      <c r="SQ46" s="53"/>
      <c r="SR46" s="53"/>
      <c r="SS46" s="53"/>
      <c r="ST46" s="53"/>
      <c r="SU46" s="53"/>
      <c r="SV46" s="53"/>
      <c r="SW46" s="53"/>
      <c r="SX46" s="53"/>
      <c r="SY46" s="53"/>
      <c r="SZ46" s="53"/>
      <c r="TA46" s="53"/>
      <c r="TB46" s="53"/>
      <c r="TC46" s="53"/>
      <c r="TD46" s="53"/>
      <c r="TE46" s="53"/>
      <c r="TF46" s="53"/>
      <c r="TG46" s="53"/>
      <c r="TH46" s="53"/>
      <c r="TI46" s="53"/>
      <c r="TJ46" s="53"/>
      <c r="TK46" s="53"/>
      <c r="TL46" s="53"/>
      <c r="TM46" s="53"/>
      <c r="TN46" s="53"/>
      <c r="TO46" s="53"/>
      <c r="TP46" s="53"/>
      <c r="TQ46" s="53"/>
      <c r="TR46" s="53"/>
      <c r="TS46" s="53"/>
      <c r="TT46" s="53"/>
      <c r="TU46" s="53"/>
      <c r="TV46" s="53"/>
      <c r="TW46" s="53"/>
      <c r="TX46" s="53"/>
      <c r="TY46" s="53"/>
      <c r="TZ46" s="53"/>
      <c r="UA46" s="53"/>
      <c r="UB46" s="53"/>
      <c r="UC46" s="53"/>
      <c r="UD46" s="53"/>
      <c r="UE46" s="53"/>
      <c r="UF46" s="53"/>
      <c r="UG46" s="53"/>
      <c r="UH46" s="53"/>
      <c r="UI46" s="53"/>
      <c r="UJ46" s="53"/>
      <c r="UK46" s="53"/>
      <c r="UL46" s="53"/>
      <c r="UM46" s="53"/>
      <c r="UN46" s="53"/>
      <c r="UO46" s="53"/>
      <c r="UP46" s="53"/>
      <c r="UQ46" s="53"/>
      <c r="UR46" s="53"/>
      <c r="US46" s="53"/>
      <c r="UT46" s="53"/>
      <c r="UU46" s="53"/>
      <c r="UV46" s="53"/>
      <c r="UW46" s="53"/>
      <c r="UX46" s="53"/>
      <c r="UY46" s="53"/>
      <c r="UZ46" s="53"/>
      <c r="VA46" s="53"/>
      <c r="VB46" s="53"/>
      <c r="VC46" s="53"/>
      <c r="VD46" s="53"/>
      <c r="VE46" s="53"/>
      <c r="VF46" s="53"/>
      <c r="VG46" s="53"/>
      <c r="VH46" s="53"/>
      <c r="VI46" s="53"/>
      <c r="VJ46" s="53"/>
      <c r="VK46" s="53"/>
      <c r="VL46" s="53"/>
      <c r="VM46" s="53"/>
      <c r="VN46" s="53"/>
      <c r="VO46" s="53"/>
      <c r="VP46" s="53"/>
      <c r="VQ46" s="53"/>
      <c r="VR46" s="53"/>
      <c r="VS46" s="53"/>
      <c r="VT46" s="53"/>
      <c r="VU46" s="53"/>
      <c r="VV46" s="53"/>
      <c r="VW46" s="53"/>
      <c r="VX46" s="53"/>
      <c r="VY46" s="53"/>
      <c r="VZ46" s="53"/>
      <c r="WA46" s="53"/>
      <c r="WB46" s="53"/>
      <c r="WC46" s="53"/>
      <c r="WD46" s="53"/>
      <c r="WE46" s="53"/>
      <c r="WF46" s="53"/>
      <c r="WG46" s="53"/>
      <c r="WH46" s="53"/>
      <c r="WI46" s="53"/>
      <c r="WJ46" s="53"/>
      <c r="WK46" s="53"/>
      <c r="WL46" s="53"/>
      <c r="WM46" s="53"/>
      <c r="WN46" s="53"/>
      <c r="WO46" s="53"/>
      <c r="WP46" s="53"/>
      <c r="WQ46" s="53"/>
      <c r="WR46" s="53"/>
      <c r="WS46" s="53"/>
      <c r="WT46" s="53"/>
      <c r="WU46" s="53"/>
      <c r="WV46" s="53"/>
      <c r="WW46" s="53"/>
      <c r="WX46" s="53"/>
      <c r="WY46" s="53"/>
      <c r="WZ46" s="53"/>
      <c r="XA46" s="53"/>
      <c r="XB46" s="53"/>
      <c r="XC46" s="53"/>
      <c r="XD46" s="53"/>
      <c r="XE46" s="53"/>
      <c r="XF46" s="53"/>
      <c r="XG46" s="53"/>
      <c r="XH46" s="53"/>
      <c r="XI46" s="53"/>
      <c r="XJ46" s="53"/>
      <c r="XK46" s="53"/>
      <c r="XL46" s="53"/>
      <c r="XM46" s="53"/>
      <c r="XN46" s="53"/>
      <c r="XO46" s="53"/>
      <c r="XP46" s="53"/>
      <c r="XQ46" s="53"/>
      <c r="XR46" s="53"/>
      <c r="XS46" s="53"/>
      <c r="XT46" s="53"/>
      <c r="XU46" s="53"/>
      <c r="XV46" s="53"/>
      <c r="XW46" s="53"/>
      <c r="XX46" s="53"/>
      <c r="XY46" s="53"/>
      <c r="XZ46" s="53"/>
      <c r="YA46" s="53"/>
      <c r="YB46" s="53"/>
      <c r="YC46" s="53"/>
      <c r="YD46" s="53"/>
      <c r="YE46" s="53"/>
      <c r="YF46" s="53"/>
      <c r="YG46" s="53"/>
      <c r="YH46" s="53"/>
      <c r="YI46" s="53"/>
      <c r="YJ46" s="53"/>
      <c r="YK46" s="53"/>
      <c r="YL46" s="53"/>
      <c r="YM46" s="53"/>
      <c r="YN46" s="53"/>
      <c r="YO46" s="53"/>
      <c r="YP46" s="53"/>
      <c r="YQ46" s="53"/>
      <c r="YR46" s="53"/>
      <c r="YS46" s="53"/>
      <c r="YT46" s="53"/>
      <c r="YU46" s="53"/>
      <c r="YV46" s="53"/>
      <c r="YW46" s="53"/>
      <c r="YX46" s="53"/>
      <c r="YY46" s="53"/>
      <c r="YZ46" s="53"/>
      <c r="ZA46" s="53"/>
      <c r="ZB46" s="53"/>
      <c r="ZC46" s="53"/>
      <c r="ZD46" s="53"/>
      <c r="ZE46" s="53"/>
      <c r="ZF46" s="53"/>
      <c r="ZG46" s="53"/>
      <c r="ZH46" s="53"/>
      <c r="ZI46" s="53"/>
      <c r="ZJ46" s="53"/>
      <c r="ZK46" s="53"/>
      <c r="ZL46" s="53"/>
      <c r="ZM46" s="53"/>
      <c r="ZN46" s="53"/>
      <c r="ZO46" s="53"/>
      <c r="ZP46" s="53"/>
      <c r="ZQ46" s="53"/>
      <c r="ZR46" s="53"/>
      <c r="ZS46" s="53"/>
      <c r="ZT46" s="53"/>
      <c r="ZU46" s="53"/>
      <c r="ZV46" s="53"/>
      <c r="ZW46" s="53"/>
      <c r="ZX46" s="53"/>
      <c r="ZY46" s="53"/>
      <c r="ZZ46" s="53"/>
      <c r="AAA46" s="53"/>
      <c r="AAB46" s="53"/>
      <c r="AAC46" s="53"/>
      <c r="AAD46" s="53"/>
      <c r="AAE46" s="53"/>
      <c r="AAF46" s="53"/>
      <c r="AAG46" s="53"/>
      <c r="AAH46" s="53"/>
      <c r="AAI46" s="53"/>
      <c r="AAJ46" s="53"/>
      <c r="AAK46" s="53"/>
      <c r="AAL46" s="53"/>
      <c r="AAM46" s="53"/>
      <c r="AAN46" s="53"/>
      <c r="AAO46" s="53"/>
      <c r="AAP46" s="53"/>
      <c r="AAQ46" s="53"/>
      <c r="AAR46" s="53"/>
      <c r="AAS46" s="53"/>
      <c r="AAT46" s="53"/>
      <c r="AAU46" s="53"/>
      <c r="AAV46" s="53"/>
      <c r="AAW46" s="53"/>
      <c r="AAX46" s="53"/>
      <c r="AAY46" s="53"/>
      <c r="AAZ46" s="53"/>
      <c r="ABA46" s="53"/>
      <c r="ABB46" s="53"/>
      <c r="ABC46" s="53"/>
      <c r="ABD46" s="53"/>
      <c r="ABE46" s="53"/>
      <c r="ABF46" s="53"/>
      <c r="ABG46" s="53"/>
      <c r="ABH46" s="53"/>
      <c r="ABI46" s="53"/>
      <c r="ABJ46" s="53"/>
      <c r="ABK46" s="53"/>
      <c r="ABL46" s="53"/>
      <c r="ABM46" s="53"/>
      <c r="ABN46" s="53"/>
      <c r="ABO46" s="53"/>
      <c r="ABP46" s="53"/>
      <c r="ABQ46" s="53"/>
      <c r="ABR46" s="53"/>
      <c r="ABS46" s="53"/>
      <c r="ABT46" s="53"/>
      <c r="ABU46" s="53"/>
      <c r="ABV46" s="53"/>
      <c r="ABW46" s="53"/>
      <c r="ABX46" s="53"/>
      <c r="ABY46" s="53"/>
      <c r="ABZ46" s="53"/>
      <c r="ACA46" s="53"/>
      <c r="ACB46" s="53"/>
      <c r="ACC46" s="53"/>
      <c r="ACD46" s="53"/>
      <c r="ACE46" s="53"/>
      <c r="ACF46" s="53"/>
      <c r="ACG46" s="53"/>
      <c r="ACH46" s="53"/>
      <c r="ACI46" s="53"/>
      <c r="ACJ46" s="53"/>
      <c r="ACK46" s="53"/>
      <c r="ACL46" s="53"/>
      <c r="ACM46" s="53"/>
      <c r="ACN46" s="53"/>
      <c r="ACO46" s="53"/>
      <c r="ACP46" s="53"/>
      <c r="ACQ46" s="53"/>
      <c r="ACR46" s="53"/>
      <c r="ACS46" s="53"/>
      <c r="ACT46" s="53"/>
      <c r="ACU46" s="53"/>
      <c r="ACV46" s="53"/>
      <c r="ACW46" s="53"/>
      <c r="ACX46" s="53"/>
      <c r="ACY46" s="53"/>
      <c r="ACZ46" s="53"/>
      <c r="ADA46" s="53"/>
      <c r="ADB46" s="53"/>
      <c r="ADC46" s="53"/>
      <c r="ADD46" s="53"/>
      <c r="ADE46" s="53"/>
      <c r="ADF46" s="53"/>
      <c r="ADG46" s="53"/>
      <c r="ADH46" s="53"/>
      <c r="ADI46" s="53"/>
      <c r="ADJ46" s="53"/>
      <c r="ADK46" s="53"/>
      <c r="ADL46" s="53"/>
      <c r="ADM46" s="53"/>
      <c r="ADN46" s="53"/>
      <c r="ADO46" s="53"/>
      <c r="ADP46" s="53"/>
      <c r="ADQ46" s="53"/>
      <c r="ADR46" s="53"/>
      <c r="ADS46" s="53"/>
      <c r="ADT46" s="53"/>
      <c r="ADU46" s="53"/>
      <c r="ADV46" s="53"/>
      <c r="ADW46" s="53"/>
      <c r="ADX46" s="53"/>
      <c r="ADY46" s="53"/>
      <c r="ADZ46" s="53"/>
      <c r="AEA46" s="53"/>
      <c r="AEB46" s="53"/>
      <c r="AEC46" s="53"/>
      <c r="AED46" s="53"/>
      <c r="AEE46" s="53"/>
      <c r="AEF46" s="53"/>
      <c r="AEG46" s="53"/>
      <c r="AEH46" s="53"/>
      <c r="AEI46" s="53"/>
      <c r="AEJ46" s="53"/>
      <c r="AEK46" s="53"/>
      <c r="AEL46" s="53"/>
      <c r="AEM46" s="53"/>
      <c r="AEN46" s="53"/>
      <c r="AEO46" s="53"/>
      <c r="AEP46" s="53"/>
      <c r="AEQ46" s="53"/>
      <c r="AER46" s="53"/>
      <c r="AES46" s="53"/>
      <c r="AET46" s="53"/>
      <c r="AEU46" s="53"/>
      <c r="AEV46" s="53"/>
      <c r="AEW46" s="53"/>
      <c r="AEX46" s="53"/>
      <c r="AEY46" s="53"/>
      <c r="AEZ46" s="53"/>
      <c r="AFA46" s="53"/>
      <c r="AFB46" s="53"/>
      <c r="AFC46" s="53"/>
      <c r="AFD46" s="53"/>
      <c r="AFE46" s="53"/>
      <c r="AFF46" s="53"/>
      <c r="AFG46" s="53"/>
      <c r="AFH46" s="53"/>
      <c r="AFI46" s="53"/>
      <c r="AFJ46" s="53"/>
      <c r="AFK46" s="53"/>
      <c r="AFL46" s="53"/>
      <c r="AFM46" s="53"/>
      <c r="AFN46" s="53"/>
    </row>
    <row r="47" spans="1:846" s="56" customFormat="1" ht="12.95" customHeight="1">
      <c r="A47" s="132" t="s">
        <v>53</v>
      </c>
      <c r="B47" s="132"/>
      <c r="C47" s="39">
        <f>SUM(C48)</f>
        <v>2591110</v>
      </c>
      <c r="D47" s="141"/>
      <c r="E47" s="141"/>
      <c r="F47" s="141"/>
      <c r="G47" s="141"/>
      <c r="H47" s="141"/>
      <c r="I47" s="141"/>
      <c r="J47" s="141"/>
      <c r="K47" s="141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  <c r="IR47" s="55"/>
      <c r="IS47" s="55"/>
      <c r="IT47" s="55"/>
      <c r="IU47" s="55"/>
      <c r="IV47" s="55"/>
      <c r="IW47" s="55"/>
      <c r="IX47" s="55"/>
      <c r="IY47" s="55"/>
      <c r="IZ47" s="55"/>
      <c r="JA47" s="55"/>
      <c r="JB47" s="55"/>
      <c r="JC47" s="55"/>
      <c r="JD47" s="55"/>
      <c r="JE47" s="55"/>
      <c r="JF47" s="55"/>
      <c r="JG47" s="55"/>
      <c r="JH47" s="55"/>
      <c r="JI47" s="55"/>
      <c r="JJ47" s="55"/>
      <c r="JK47" s="55"/>
      <c r="JL47" s="55"/>
      <c r="JM47" s="55"/>
      <c r="JN47" s="55"/>
      <c r="JO47" s="55"/>
      <c r="JP47" s="55"/>
      <c r="JQ47" s="55"/>
      <c r="JR47" s="55"/>
      <c r="JS47" s="55"/>
      <c r="JT47" s="55"/>
      <c r="JU47" s="55"/>
      <c r="JV47" s="55"/>
      <c r="JW47" s="55"/>
      <c r="JX47" s="55"/>
      <c r="JY47" s="55"/>
      <c r="JZ47" s="55"/>
      <c r="KA47" s="55"/>
      <c r="KB47" s="55"/>
      <c r="KC47" s="55"/>
      <c r="KD47" s="55"/>
      <c r="KE47" s="55"/>
      <c r="KF47" s="55"/>
      <c r="KG47" s="55"/>
      <c r="KH47" s="55"/>
      <c r="KI47" s="55"/>
      <c r="KJ47" s="55"/>
      <c r="KK47" s="55"/>
      <c r="KL47" s="55"/>
      <c r="KM47" s="55"/>
      <c r="KN47" s="55"/>
      <c r="KO47" s="55"/>
      <c r="KP47" s="55"/>
      <c r="KQ47" s="55"/>
      <c r="KR47" s="55"/>
      <c r="KS47" s="55"/>
      <c r="KT47" s="55"/>
      <c r="KU47" s="55"/>
      <c r="KV47" s="55"/>
      <c r="KW47" s="55"/>
      <c r="KX47" s="55"/>
      <c r="KY47" s="55"/>
      <c r="KZ47" s="55"/>
      <c r="LA47" s="55"/>
      <c r="LB47" s="55"/>
      <c r="LC47" s="55"/>
      <c r="LD47" s="55"/>
      <c r="LE47" s="55"/>
      <c r="LF47" s="55"/>
      <c r="LG47" s="55"/>
      <c r="LH47" s="55"/>
      <c r="LI47" s="55"/>
      <c r="LJ47" s="55"/>
      <c r="LK47" s="55"/>
      <c r="LL47" s="55"/>
      <c r="LM47" s="55"/>
      <c r="LN47" s="55"/>
      <c r="LO47" s="55"/>
      <c r="LP47" s="55"/>
      <c r="LQ47" s="55"/>
      <c r="LR47" s="55"/>
      <c r="LS47" s="55"/>
      <c r="LT47" s="55"/>
      <c r="LU47" s="55"/>
      <c r="LV47" s="55"/>
      <c r="LW47" s="55"/>
      <c r="LX47" s="55"/>
      <c r="LY47" s="55"/>
      <c r="LZ47" s="55"/>
      <c r="MA47" s="55"/>
      <c r="MB47" s="55"/>
      <c r="MC47" s="55"/>
      <c r="MD47" s="55"/>
      <c r="ME47" s="55"/>
      <c r="MF47" s="55"/>
      <c r="MG47" s="55"/>
      <c r="MH47" s="55"/>
      <c r="MI47" s="55"/>
      <c r="MJ47" s="55"/>
      <c r="MK47" s="55"/>
      <c r="ML47" s="55"/>
      <c r="MM47" s="55"/>
      <c r="MN47" s="55"/>
      <c r="MO47" s="55"/>
      <c r="MP47" s="55"/>
      <c r="MQ47" s="55"/>
      <c r="MR47" s="55"/>
      <c r="MS47" s="55"/>
      <c r="MT47" s="55"/>
      <c r="MU47" s="55"/>
      <c r="MV47" s="55"/>
      <c r="MW47" s="55"/>
      <c r="MX47" s="55"/>
      <c r="MY47" s="55"/>
      <c r="MZ47" s="55"/>
      <c r="NA47" s="55"/>
      <c r="NB47" s="55"/>
      <c r="NC47" s="55"/>
      <c r="ND47" s="55"/>
      <c r="NE47" s="55"/>
      <c r="NF47" s="55"/>
      <c r="NG47" s="55"/>
      <c r="NH47" s="55"/>
      <c r="NI47" s="55"/>
      <c r="NJ47" s="55"/>
      <c r="NK47" s="55"/>
      <c r="NL47" s="55"/>
      <c r="NM47" s="55"/>
      <c r="NN47" s="55"/>
      <c r="NO47" s="55"/>
      <c r="NP47" s="55"/>
      <c r="NQ47" s="55"/>
      <c r="NR47" s="55"/>
      <c r="NS47" s="55"/>
      <c r="NT47" s="55"/>
      <c r="NU47" s="55"/>
      <c r="NV47" s="55"/>
      <c r="NW47" s="55"/>
      <c r="NX47" s="55"/>
      <c r="NY47" s="55"/>
      <c r="NZ47" s="55"/>
      <c r="OA47" s="55"/>
      <c r="OB47" s="55"/>
      <c r="OC47" s="55"/>
      <c r="OD47" s="55"/>
      <c r="OE47" s="55"/>
      <c r="OF47" s="55"/>
      <c r="OG47" s="55"/>
      <c r="OH47" s="55"/>
      <c r="OI47" s="55"/>
      <c r="OJ47" s="55"/>
      <c r="OK47" s="55"/>
      <c r="OL47" s="55"/>
      <c r="OM47" s="55"/>
      <c r="ON47" s="55"/>
      <c r="OO47" s="55"/>
      <c r="OP47" s="55"/>
      <c r="OQ47" s="55"/>
      <c r="OR47" s="55"/>
      <c r="OS47" s="55"/>
      <c r="OT47" s="55"/>
      <c r="OU47" s="55"/>
      <c r="OV47" s="55"/>
      <c r="OW47" s="55"/>
      <c r="OX47" s="55"/>
      <c r="OY47" s="55"/>
      <c r="OZ47" s="55"/>
      <c r="PA47" s="55"/>
      <c r="PB47" s="55"/>
      <c r="PC47" s="55"/>
      <c r="PD47" s="55"/>
      <c r="PE47" s="55"/>
      <c r="PF47" s="55"/>
      <c r="PG47" s="55"/>
      <c r="PH47" s="55"/>
      <c r="PI47" s="55"/>
      <c r="PJ47" s="55"/>
      <c r="PK47" s="55"/>
      <c r="PL47" s="55"/>
      <c r="PM47" s="55"/>
      <c r="PN47" s="55"/>
      <c r="PO47" s="55"/>
      <c r="PP47" s="55"/>
      <c r="PQ47" s="55"/>
      <c r="PR47" s="55"/>
      <c r="PS47" s="55"/>
      <c r="PT47" s="55"/>
      <c r="PU47" s="55"/>
      <c r="PV47" s="55"/>
      <c r="PW47" s="55"/>
      <c r="PX47" s="55"/>
      <c r="PY47" s="55"/>
      <c r="PZ47" s="55"/>
      <c r="QA47" s="55"/>
      <c r="QB47" s="55"/>
      <c r="QC47" s="55"/>
      <c r="QD47" s="55"/>
      <c r="QE47" s="55"/>
      <c r="QF47" s="55"/>
      <c r="QG47" s="55"/>
      <c r="QH47" s="55"/>
      <c r="QI47" s="55"/>
      <c r="QJ47" s="55"/>
      <c r="QK47" s="55"/>
      <c r="QL47" s="55"/>
      <c r="QM47" s="55"/>
      <c r="QN47" s="55"/>
      <c r="QO47" s="55"/>
      <c r="QP47" s="55"/>
      <c r="QQ47" s="55"/>
      <c r="QR47" s="55"/>
      <c r="QS47" s="55"/>
      <c r="QT47" s="55"/>
      <c r="QU47" s="55"/>
      <c r="QV47" s="55"/>
      <c r="QW47" s="55"/>
      <c r="QX47" s="55"/>
      <c r="QY47" s="55"/>
      <c r="QZ47" s="55"/>
      <c r="RA47" s="55"/>
      <c r="RB47" s="55"/>
      <c r="RC47" s="55"/>
      <c r="RD47" s="55"/>
      <c r="RE47" s="55"/>
      <c r="RF47" s="55"/>
      <c r="RG47" s="55"/>
      <c r="RH47" s="55"/>
      <c r="RI47" s="55"/>
      <c r="RJ47" s="55"/>
      <c r="RK47" s="55"/>
      <c r="RL47" s="55"/>
      <c r="RM47" s="55"/>
      <c r="RN47" s="55"/>
      <c r="RO47" s="55"/>
      <c r="RP47" s="55"/>
      <c r="RQ47" s="55"/>
      <c r="RR47" s="55"/>
      <c r="RS47" s="55"/>
      <c r="RT47" s="55"/>
      <c r="RU47" s="55"/>
      <c r="RV47" s="55"/>
      <c r="RW47" s="55"/>
      <c r="RX47" s="55"/>
      <c r="RY47" s="55"/>
      <c r="RZ47" s="55"/>
      <c r="SA47" s="55"/>
      <c r="SB47" s="55"/>
      <c r="SC47" s="55"/>
      <c r="SD47" s="55"/>
      <c r="SE47" s="55"/>
      <c r="SF47" s="55"/>
      <c r="SG47" s="55"/>
      <c r="SH47" s="55"/>
      <c r="SI47" s="55"/>
      <c r="SJ47" s="55"/>
      <c r="SK47" s="55"/>
      <c r="SL47" s="55"/>
      <c r="SM47" s="55"/>
      <c r="SN47" s="55"/>
      <c r="SO47" s="55"/>
      <c r="SP47" s="55"/>
      <c r="SQ47" s="55"/>
      <c r="SR47" s="55"/>
      <c r="SS47" s="55"/>
      <c r="ST47" s="55"/>
      <c r="SU47" s="55"/>
      <c r="SV47" s="55"/>
      <c r="SW47" s="55"/>
      <c r="SX47" s="55"/>
      <c r="SY47" s="55"/>
      <c r="SZ47" s="55"/>
      <c r="TA47" s="55"/>
      <c r="TB47" s="55"/>
      <c r="TC47" s="55"/>
      <c r="TD47" s="55"/>
      <c r="TE47" s="55"/>
      <c r="TF47" s="55"/>
      <c r="TG47" s="55"/>
      <c r="TH47" s="55"/>
      <c r="TI47" s="55"/>
      <c r="TJ47" s="55"/>
      <c r="TK47" s="55"/>
      <c r="TL47" s="55"/>
      <c r="TM47" s="55"/>
      <c r="TN47" s="55"/>
      <c r="TO47" s="55"/>
      <c r="TP47" s="55"/>
      <c r="TQ47" s="55"/>
      <c r="TR47" s="55"/>
      <c r="TS47" s="55"/>
      <c r="TT47" s="55"/>
      <c r="TU47" s="55"/>
      <c r="TV47" s="55"/>
      <c r="TW47" s="55"/>
      <c r="TX47" s="55"/>
      <c r="TY47" s="55"/>
      <c r="TZ47" s="55"/>
      <c r="UA47" s="55"/>
      <c r="UB47" s="55"/>
      <c r="UC47" s="55"/>
      <c r="UD47" s="55"/>
      <c r="UE47" s="55"/>
      <c r="UF47" s="55"/>
      <c r="UG47" s="55"/>
      <c r="UH47" s="55"/>
      <c r="UI47" s="55"/>
      <c r="UJ47" s="55"/>
      <c r="UK47" s="55"/>
      <c r="UL47" s="55"/>
      <c r="UM47" s="55"/>
      <c r="UN47" s="55"/>
      <c r="UO47" s="55"/>
      <c r="UP47" s="55"/>
      <c r="UQ47" s="55"/>
      <c r="UR47" s="55"/>
      <c r="US47" s="55"/>
      <c r="UT47" s="55"/>
      <c r="UU47" s="55"/>
      <c r="UV47" s="55"/>
      <c r="UW47" s="55"/>
      <c r="UX47" s="55"/>
      <c r="UY47" s="55"/>
      <c r="UZ47" s="55"/>
      <c r="VA47" s="55"/>
      <c r="VB47" s="55"/>
      <c r="VC47" s="55"/>
      <c r="VD47" s="55"/>
      <c r="VE47" s="55"/>
      <c r="VF47" s="55"/>
      <c r="VG47" s="55"/>
      <c r="VH47" s="55"/>
      <c r="VI47" s="55"/>
      <c r="VJ47" s="55"/>
      <c r="VK47" s="55"/>
      <c r="VL47" s="55"/>
      <c r="VM47" s="55"/>
      <c r="VN47" s="55"/>
      <c r="VO47" s="55"/>
      <c r="VP47" s="55"/>
      <c r="VQ47" s="55"/>
      <c r="VR47" s="55"/>
      <c r="VS47" s="55"/>
      <c r="VT47" s="55"/>
      <c r="VU47" s="55"/>
      <c r="VV47" s="55"/>
      <c r="VW47" s="55"/>
      <c r="VX47" s="55"/>
      <c r="VY47" s="55"/>
      <c r="VZ47" s="55"/>
      <c r="WA47" s="55"/>
      <c r="WB47" s="55"/>
      <c r="WC47" s="55"/>
      <c r="WD47" s="55"/>
      <c r="WE47" s="55"/>
      <c r="WF47" s="55"/>
      <c r="WG47" s="55"/>
      <c r="WH47" s="55"/>
      <c r="WI47" s="55"/>
      <c r="WJ47" s="55"/>
      <c r="WK47" s="55"/>
      <c r="WL47" s="55"/>
      <c r="WM47" s="55"/>
      <c r="WN47" s="55"/>
      <c r="WO47" s="55"/>
      <c r="WP47" s="55"/>
      <c r="WQ47" s="55"/>
      <c r="WR47" s="55"/>
      <c r="WS47" s="55"/>
      <c r="WT47" s="55"/>
      <c r="WU47" s="55"/>
      <c r="WV47" s="55"/>
      <c r="WW47" s="55"/>
      <c r="WX47" s="55"/>
      <c r="WY47" s="55"/>
      <c r="WZ47" s="55"/>
      <c r="XA47" s="55"/>
      <c r="XB47" s="55"/>
      <c r="XC47" s="55"/>
      <c r="XD47" s="55"/>
      <c r="XE47" s="55"/>
      <c r="XF47" s="55"/>
      <c r="XG47" s="55"/>
      <c r="XH47" s="55"/>
      <c r="XI47" s="55"/>
      <c r="XJ47" s="55"/>
      <c r="XK47" s="55"/>
      <c r="XL47" s="55"/>
      <c r="XM47" s="55"/>
      <c r="XN47" s="55"/>
      <c r="XO47" s="55"/>
      <c r="XP47" s="55"/>
      <c r="XQ47" s="55"/>
      <c r="XR47" s="55"/>
      <c r="XS47" s="55"/>
      <c r="XT47" s="55"/>
      <c r="XU47" s="55"/>
      <c r="XV47" s="55"/>
      <c r="XW47" s="55"/>
      <c r="XX47" s="55"/>
      <c r="XY47" s="55"/>
      <c r="XZ47" s="55"/>
      <c r="YA47" s="55"/>
      <c r="YB47" s="55"/>
      <c r="YC47" s="55"/>
      <c r="YD47" s="55"/>
      <c r="YE47" s="55"/>
      <c r="YF47" s="55"/>
      <c r="YG47" s="55"/>
      <c r="YH47" s="55"/>
      <c r="YI47" s="55"/>
      <c r="YJ47" s="55"/>
      <c r="YK47" s="55"/>
      <c r="YL47" s="55"/>
      <c r="YM47" s="55"/>
      <c r="YN47" s="55"/>
      <c r="YO47" s="55"/>
      <c r="YP47" s="55"/>
      <c r="YQ47" s="55"/>
      <c r="YR47" s="55"/>
      <c r="YS47" s="55"/>
      <c r="YT47" s="55"/>
      <c r="YU47" s="55"/>
      <c r="YV47" s="55"/>
      <c r="YW47" s="55"/>
      <c r="YX47" s="55"/>
      <c r="YY47" s="55"/>
      <c r="YZ47" s="55"/>
      <c r="ZA47" s="55"/>
      <c r="ZB47" s="55"/>
      <c r="ZC47" s="55"/>
      <c r="ZD47" s="55"/>
      <c r="ZE47" s="55"/>
      <c r="ZF47" s="55"/>
      <c r="ZG47" s="55"/>
      <c r="ZH47" s="55"/>
      <c r="ZI47" s="55"/>
      <c r="ZJ47" s="55"/>
      <c r="ZK47" s="55"/>
      <c r="ZL47" s="55"/>
      <c r="ZM47" s="55"/>
      <c r="ZN47" s="55"/>
      <c r="ZO47" s="55"/>
      <c r="ZP47" s="55"/>
      <c r="ZQ47" s="55"/>
      <c r="ZR47" s="55"/>
      <c r="ZS47" s="55"/>
      <c r="ZT47" s="55"/>
      <c r="ZU47" s="55"/>
      <c r="ZV47" s="55"/>
      <c r="ZW47" s="55"/>
      <c r="ZX47" s="55"/>
      <c r="ZY47" s="55"/>
      <c r="ZZ47" s="55"/>
      <c r="AAA47" s="55"/>
      <c r="AAB47" s="55"/>
      <c r="AAC47" s="55"/>
      <c r="AAD47" s="55"/>
      <c r="AAE47" s="55"/>
      <c r="AAF47" s="55"/>
      <c r="AAG47" s="55"/>
      <c r="AAH47" s="55"/>
      <c r="AAI47" s="55"/>
      <c r="AAJ47" s="55"/>
      <c r="AAK47" s="55"/>
      <c r="AAL47" s="55"/>
      <c r="AAM47" s="55"/>
      <c r="AAN47" s="55"/>
      <c r="AAO47" s="55"/>
      <c r="AAP47" s="55"/>
      <c r="AAQ47" s="55"/>
      <c r="AAR47" s="55"/>
      <c r="AAS47" s="55"/>
      <c r="AAT47" s="55"/>
      <c r="AAU47" s="55"/>
      <c r="AAV47" s="55"/>
      <c r="AAW47" s="55"/>
      <c r="AAX47" s="55"/>
      <c r="AAY47" s="55"/>
      <c r="AAZ47" s="55"/>
      <c r="ABA47" s="55"/>
      <c r="ABB47" s="55"/>
      <c r="ABC47" s="55"/>
      <c r="ABD47" s="55"/>
      <c r="ABE47" s="55"/>
      <c r="ABF47" s="55"/>
      <c r="ABG47" s="55"/>
      <c r="ABH47" s="55"/>
      <c r="ABI47" s="55"/>
      <c r="ABJ47" s="55"/>
      <c r="ABK47" s="55"/>
      <c r="ABL47" s="55"/>
      <c r="ABM47" s="55"/>
      <c r="ABN47" s="55"/>
      <c r="ABO47" s="55"/>
      <c r="ABP47" s="55"/>
      <c r="ABQ47" s="55"/>
      <c r="ABR47" s="55"/>
      <c r="ABS47" s="55"/>
      <c r="ABT47" s="55"/>
      <c r="ABU47" s="55"/>
      <c r="ABV47" s="55"/>
      <c r="ABW47" s="55"/>
      <c r="ABX47" s="55"/>
      <c r="ABY47" s="55"/>
      <c r="ABZ47" s="55"/>
      <c r="ACA47" s="55"/>
      <c r="ACB47" s="55"/>
      <c r="ACC47" s="55"/>
      <c r="ACD47" s="55"/>
      <c r="ACE47" s="55"/>
      <c r="ACF47" s="55"/>
      <c r="ACG47" s="55"/>
      <c r="ACH47" s="55"/>
      <c r="ACI47" s="55"/>
      <c r="ACJ47" s="55"/>
      <c r="ACK47" s="55"/>
      <c r="ACL47" s="55"/>
      <c r="ACM47" s="55"/>
      <c r="ACN47" s="55"/>
      <c r="ACO47" s="55"/>
      <c r="ACP47" s="55"/>
      <c r="ACQ47" s="55"/>
      <c r="ACR47" s="55"/>
      <c r="ACS47" s="55"/>
      <c r="ACT47" s="55"/>
      <c r="ACU47" s="55"/>
      <c r="ACV47" s="55"/>
      <c r="ACW47" s="55"/>
      <c r="ACX47" s="55"/>
      <c r="ACY47" s="55"/>
      <c r="ACZ47" s="55"/>
      <c r="ADA47" s="55"/>
      <c r="ADB47" s="55"/>
      <c r="ADC47" s="55"/>
      <c r="ADD47" s="55"/>
      <c r="ADE47" s="55"/>
      <c r="ADF47" s="55"/>
      <c r="ADG47" s="55"/>
      <c r="ADH47" s="55"/>
      <c r="ADI47" s="55"/>
      <c r="ADJ47" s="55"/>
      <c r="ADK47" s="55"/>
      <c r="ADL47" s="55"/>
      <c r="ADM47" s="55"/>
      <c r="ADN47" s="55"/>
      <c r="ADO47" s="55"/>
      <c r="ADP47" s="55"/>
      <c r="ADQ47" s="55"/>
      <c r="ADR47" s="55"/>
      <c r="ADS47" s="55"/>
      <c r="ADT47" s="55"/>
      <c r="ADU47" s="55"/>
      <c r="ADV47" s="55"/>
      <c r="ADW47" s="55"/>
      <c r="ADX47" s="55"/>
      <c r="ADY47" s="55"/>
      <c r="ADZ47" s="55"/>
      <c r="AEA47" s="55"/>
      <c r="AEB47" s="55"/>
      <c r="AEC47" s="55"/>
      <c r="AED47" s="55"/>
      <c r="AEE47" s="55"/>
      <c r="AEF47" s="55"/>
      <c r="AEG47" s="55"/>
      <c r="AEH47" s="55"/>
      <c r="AEI47" s="55"/>
      <c r="AEJ47" s="55"/>
      <c r="AEK47" s="55"/>
      <c r="AEL47" s="55"/>
      <c r="AEM47" s="55"/>
      <c r="AEN47" s="55"/>
      <c r="AEO47" s="55"/>
      <c r="AEP47" s="55"/>
      <c r="AEQ47" s="55"/>
      <c r="AER47" s="55"/>
      <c r="AES47" s="55"/>
      <c r="AET47" s="55"/>
      <c r="AEU47" s="55"/>
      <c r="AEV47" s="55"/>
      <c r="AEW47" s="55"/>
      <c r="AEX47" s="55"/>
      <c r="AEY47" s="55"/>
      <c r="AEZ47" s="55"/>
      <c r="AFA47" s="55"/>
      <c r="AFB47" s="55"/>
      <c r="AFC47" s="55"/>
      <c r="AFD47" s="55"/>
      <c r="AFE47" s="55"/>
      <c r="AFF47" s="55"/>
      <c r="AFG47" s="55"/>
      <c r="AFH47" s="55"/>
      <c r="AFI47" s="55"/>
      <c r="AFJ47" s="55"/>
      <c r="AFK47" s="55"/>
      <c r="AFL47" s="55"/>
      <c r="AFM47" s="55"/>
      <c r="AFN47" s="55"/>
    </row>
    <row r="48" spans="1:846" s="34" customFormat="1" ht="27.95" customHeight="1">
      <c r="A48" s="40">
        <v>1</v>
      </c>
      <c r="B48" s="57" t="s">
        <v>75</v>
      </c>
      <c r="C48" s="28">
        <v>2591110</v>
      </c>
      <c r="D48" s="70" t="s">
        <v>76</v>
      </c>
      <c r="E48" s="73" t="s">
        <v>27</v>
      </c>
      <c r="F48" s="71">
        <v>0.5</v>
      </c>
      <c r="G48" s="71">
        <v>0.5</v>
      </c>
      <c r="H48" s="72">
        <v>41061</v>
      </c>
      <c r="I48" s="72">
        <v>42339</v>
      </c>
      <c r="J48" s="32"/>
      <c r="K48" s="33" t="s">
        <v>37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</row>
    <row r="49" spans="1:846" s="34" customFormat="1" ht="15.75" customHeight="1">
      <c r="A49" s="132" t="s">
        <v>58</v>
      </c>
      <c r="B49" s="132"/>
      <c r="C49" s="39">
        <f>SUM(C50:C56)</f>
        <v>1161113</v>
      </c>
      <c r="D49" s="131"/>
      <c r="E49" s="131"/>
      <c r="F49" s="131"/>
      <c r="G49" s="131"/>
      <c r="H49" s="131"/>
      <c r="I49" s="131"/>
      <c r="J49" s="131"/>
      <c r="K49" s="13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</row>
    <row r="50" spans="1:846" s="34" customFormat="1" ht="30" customHeight="1">
      <c r="A50" s="40">
        <v>1</v>
      </c>
      <c r="B50" s="106" t="s">
        <v>77</v>
      </c>
      <c r="C50" s="28">
        <v>50000</v>
      </c>
      <c r="D50" s="70" t="s">
        <v>39</v>
      </c>
      <c r="E50" s="73" t="s">
        <v>27</v>
      </c>
      <c r="F50" s="71">
        <v>0.5</v>
      </c>
      <c r="G50" s="71">
        <v>0.5</v>
      </c>
      <c r="H50" s="72">
        <v>41334</v>
      </c>
      <c r="I50" s="72">
        <v>41548</v>
      </c>
      <c r="J50" s="32"/>
      <c r="K50" s="33" t="s">
        <v>38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</row>
    <row r="51" spans="1:846" s="34" customFormat="1" ht="15" customHeight="1">
      <c r="A51" s="40">
        <v>2</v>
      </c>
      <c r="B51" s="106" t="s">
        <v>82</v>
      </c>
      <c r="C51" s="28">
        <v>233333</v>
      </c>
      <c r="D51" s="70" t="s">
        <v>40</v>
      </c>
      <c r="E51" s="73" t="s">
        <v>27</v>
      </c>
      <c r="F51" s="71">
        <v>0.5</v>
      </c>
      <c r="G51" s="71">
        <v>0.5</v>
      </c>
      <c r="H51" s="72">
        <v>41334</v>
      </c>
      <c r="I51" s="72">
        <v>41671</v>
      </c>
      <c r="J51" s="32"/>
      <c r="K51" s="3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</row>
    <row r="52" spans="1:846" s="34" customFormat="1" ht="25.5">
      <c r="A52" s="40">
        <v>4</v>
      </c>
      <c r="B52" s="106" t="s">
        <v>83</v>
      </c>
      <c r="C52" s="28">
        <v>100000</v>
      </c>
      <c r="D52" s="70" t="s">
        <v>39</v>
      </c>
      <c r="E52" s="73" t="s">
        <v>27</v>
      </c>
      <c r="F52" s="71">
        <v>0.5</v>
      </c>
      <c r="G52" s="71">
        <v>0.5</v>
      </c>
      <c r="H52" s="72">
        <v>41306</v>
      </c>
      <c r="I52" s="72">
        <v>41487</v>
      </c>
      <c r="J52" s="32"/>
      <c r="K52" s="33" t="s">
        <v>41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</row>
    <row r="53" spans="1:846" s="34" customFormat="1">
      <c r="A53" s="40">
        <v>5</v>
      </c>
      <c r="B53" s="106" t="s">
        <v>78</v>
      </c>
      <c r="C53" s="28">
        <v>200000</v>
      </c>
      <c r="D53" s="70" t="s">
        <v>40</v>
      </c>
      <c r="E53" s="73" t="s">
        <v>27</v>
      </c>
      <c r="F53" s="71">
        <v>1</v>
      </c>
      <c r="G53" s="71">
        <v>0</v>
      </c>
      <c r="H53" s="72">
        <v>41456</v>
      </c>
      <c r="I53" s="72">
        <v>41730</v>
      </c>
      <c r="J53" s="32"/>
      <c r="K53" s="3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</row>
    <row r="54" spans="1:846" s="34" customFormat="1">
      <c r="A54" s="40">
        <v>6</v>
      </c>
      <c r="B54" s="106" t="s">
        <v>79</v>
      </c>
      <c r="C54" s="28">
        <v>100000</v>
      </c>
      <c r="D54" s="70" t="s">
        <v>40</v>
      </c>
      <c r="E54" s="73" t="s">
        <v>27</v>
      </c>
      <c r="F54" s="71">
        <v>0.5</v>
      </c>
      <c r="G54" s="71">
        <v>0.5</v>
      </c>
      <c r="H54" s="72">
        <v>41334</v>
      </c>
      <c r="I54" s="72">
        <v>41671</v>
      </c>
      <c r="J54" s="32"/>
      <c r="K54" s="33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</row>
    <row r="55" spans="1:846" s="34" customFormat="1" ht="25.5">
      <c r="A55" s="40">
        <v>7</v>
      </c>
      <c r="B55" s="106" t="s">
        <v>80</v>
      </c>
      <c r="C55" s="28">
        <v>277780</v>
      </c>
      <c r="D55" s="70" t="s">
        <v>40</v>
      </c>
      <c r="E55" s="73" t="s">
        <v>27</v>
      </c>
      <c r="F55" s="71">
        <v>0.5</v>
      </c>
      <c r="G55" s="71">
        <v>0.5</v>
      </c>
      <c r="H55" s="72">
        <v>41548</v>
      </c>
      <c r="I55" s="72">
        <v>41974</v>
      </c>
      <c r="J55" s="32"/>
      <c r="K55" s="33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</row>
    <row r="56" spans="1:846" s="34" customFormat="1">
      <c r="A56" s="40">
        <v>8</v>
      </c>
      <c r="B56" s="106" t="s">
        <v>81</v>
      </c>
      <c r="C56" s="28">
        <v>200000</v>
      </c>
      <c r="D56" s="70" t="s">
        <v>40</v>
      </c>
      <c r="E56" s="73" t="s">
        <v>27</v>
      </c>
      <c r="F56" s="71">
        <v>0.5</v>
      </c>
      <c r="G56" s="71">
        <v>0.5</v>
      </c>
      <c r="H56" s="72">
        <v>41306</v>
      </c>
      <c r="I56" s="72">
        <v>41548</v>
      </c>
      <c r="J56" s="32"/>
      <c r="K56" s="33" t="s">
        <v>43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</row>
    <row r="57" spans="1:846" s="34" customFormat="1" ht="20.100000000000001" customHeight="1">
      <c r="A57" s="132" t="s">
        <v>59</v>
      </c>
      <c r="B57" s="132"/>
      <c r="C57" s="39">
        <f>SUM(C58:C67)</f>
        <v>3822054</v>
      </c>
      <c r="D57" s="144"/>
      <c r="E57" s="145"/>
      <c r="F57" s="145"/>
      <c r="G57" s="145"/>
      <c r="H57" s="145"/>
      <c r="I57" s="145"/>
      <c r="J57" s="146"/>
      <c r="K57" s="33" t="s">
        <v>38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</row>
    <row r="58" spans="1:846" s="34" customFormat="1" ht="20.100000000000001" customHeight="1">
      <c r="A58" s="99">
        <v>1</v>
      </c>
      <c r="B58" s="123" t="s">
        <v>102</v>
      </c>
      <c r="C58" s="126">
        <v>50</v>
      </c>
      <c r="D58" s="125" t="s">
        <v>39</v>
      </c>
      <c r="E58" s="125" t="s">
        <v>27</v>
      </c>
      <c r="F58" s="71">
        <v>0.5</v>
      </c>
      <c r="G58" s="71">
        <v>0.5</v>
      </c>
      <c r="H58" s="72">
        <v>41306</v>
      </c>
      <c r="I58" s="72">
        <v>41487</v>
      </c>
      <c r="J58" s="125"/>
      <c r="K58" s="12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</row>
    <row r="59" spans="1:846" s="34" customFormat="1">
      <c r="A59" s="40">
        <v>2</v>
      </c>
      <c r="B59" s="107" t="s">
        <v>87</v>
      </c>
      <c r="C59" s="28">
        <v>100000</v>
      </c>
      <c r="D59" s="70" t="s">
        <v>40</v>
      </c>
      <c r="E59" s="30" t="s">
        <v>27</v>
      </c>
      <c r="F59" s="71">
        <v>1</v>
      </c>
      <c r="G59" s="71">
        <v>0</v>
      </c>
      <c r="H59" s="72">
        <v>41426</v>
      </c>
      <c r="I59" s="72">
        <v>41699</v>
      </c>
      <c r="J59" s="32"/>
      <c r="K59" s="33" t="s">
        <v>44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</row>
    <row r="60" spans="1:846" s="34" customFormat="1" ht="14.1" customHeight="1">
      <c r="A60" s="40">
        <v>3</v>
      </c>
      <c r="B60" s="107" t="s">
        <v>88</v>
      </c>
      <c r="C60" s="28">
        <v>41670</v>
      </c>
      <c r="D60" s="70" t="s">
        <v>39</v>
      </c>
      <c r="E60" s="30" t="s">
        <v>27</v>
      </c>
      <c r="F60" s="71">
        <v>0.5</v>
      </c>
      <c r="G60" s="71">
        <v>0.5</v>
      </c>
      <c r="H60" s="72">
        <v>41334</v>
      </c>
      <c r="I60" s="72">
        <v>41518</v>
      </c>
      <c r="J60" s="32"/>
      <c r="K60" s="33" t="s">
        <v>38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</row>
    <row r="61" spans="1:846" s="34" customFormat="1" ht="25.5">
      <c r="A61" s="40">
        <v>4</v>
      </c>
      <c r="B61" s="107" t="s">
        <v>91</v>
      </c>
      <c r="C61" s="28">
        <v>1797000</v>
      </c>
      <c r="D61" s="70" t="s">
        <v>76</v>
      </c>
      <c r="E61" s="30" t="s">
        <v>27</v>
      </c>
      <c r="F61" s="71">
        <v>0.5</v>
      </c>
      <c r="G61" s="71">
        <v>0.5</v>
      </c>
      <c r="H61" s="72">
        <v>41579</v>
      </c>
      <c r="I61" s="72">
        <v>42917</v>
      </c>
      <c r="J61" s="32"/>
      <c r="K61" s="33" t="s">
        <v>45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</row>
    <row r="62" spans="1:846" s="34" customFormat="1" ht="17.100000000000001" customHeight="1" thickBot="1">
      <c r="A62" s="58">
        <v>5</v>
      </c>
      <c r="B62" s="107" t="s">
        <v>89</v>
      </c>
      <c r="C62" s="59">
        <v>333333</v>
      </c>
      <c r="D62" s="74" t="s">
        <v>42</v>
      </c>
      <c r="E62" s="30" t="s">
        <v>27</v>
      </c>
      <c r="F62" s="71">
        <v>0.5</v>
      </c>
      <c r="G62" s="71">
        <v>0.5</v>
      </c>
      <c r="H62" s="75">
        <v>41365</v>
      </c>
      <c r="I62" s="75">
        <v>41671</v>
      </c>
      <c r="J62" s="61"/>
      <c r="K62" s="62" t="s">
        <v>38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</row>
    <row r="63" spans="1:846" s="121" customFormat="1">
      <c r="A63" s="116">
        <v>6</v>
      </c>
      <c r="B63" s="107" t="s">
        <v>90</v>
      </c>
      <c r="C63" s="127">
        <v>38890</v>
      </c>
      <c r="D63" s="128" t="s">
        <v>39</v>
      </c>
      <c r="E63" s="129" t="s">
        <v>27</v>
      </c>
      <c r="F63" s="104">
        <v>0.5</v>
      </c>
      <c r="G63" s="104">
        <v>0.5</v>
      </c>
      <c r="H63" s="105">
        <v>41395</v>
      </c>
      <c r="I63" s="105">
        <v>41334</v>
      </c>
      <c r="J63" s="118"/>
      <c r="K63" s="13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</row>
    <row r="64" spans="1:846" s="34" customFormat="1">
      <c r="A64" s="40">
        <v>7</v>
      </c>
      <c r="B64" s="106" t="s">
        <v>84</v>
      </c>
      <c r="C64" s="36">
        <v>300000</v>
      </c>
      <c r="D64" s="29" t="s">
        <v>40</v>
      </c>
      <c r="E64" s="30" t="s">
        <v>27</v>
      </c>
      <c r="F64" s="37">
        <v>1</v>
      </c>
      <c r="G64" s="37">
        <v>0</v>
      </c>
      <c r="H64" s="31">
        <v>41426</v>
      </c>
      <c r="I64" s="31">
        <v>41699</v>
      </c>
      <c r="J64" s="32"/>
      <c r="K64" s="3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</row>
    <row r="65" spans="1:846" s="34" customFormat="1" ht="25.5">
      <c r="A65" s="40">
        <v>8</v>
      </c>
      <c r="B65" s="107" t="s">
        <v>103</v>
      </c>
      <c r="C65" s="36">
        <v>1000000</v>
      </c>
      <c r="D65" s="29" t="s">
        <v>54</v>
      </c>
      <c r="E65" s="30" t="s">
        <v>27</v>
      </c>
      <c r="F65" s="37">
        <v>1</v>
      </c>
      <c r="G65" s="37">
        <v>0</v>
      </c>
      <c r="H65" s="31">
        <v>41334</v>
      </c>
      <c r="I65" s="31">
        <v>42887</v>
      </c>
      <c r="J65" s="32"/>
      <c r="K65" s="33" t="s">
        <v>46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</row>
    <row r="66" spans="1:846" s="34" customFormat="1" ht="25.5">
      <c r="A66" s="40">
        <v>9</v>
      </c>
      <c r="B66" s="27" t="s">
        <v>85</v>
      </c>
      <c r="C66" s="36">
        <v>111111</v>
      </c>
      <c r="D66" s="29" t="s">
        <v>42</v>
      </c>
      <c r="E66" s="30" t="s">
        <v>27</v>
      </c>
      <c r="F66" s="37">
        <v>1</v>
      </c>
      <c r="G66" s="37">
        <v>0</v>
      </c>
      <c r="H66" s="72">
        <v>41426</v>
      </c>
      <c r="I66" s="72">
        <v>41699</v>
      </c>
      <c r="J66" s="32"/>
      <c r="K66" s="3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</row>
    <row r="67" spans="1:846" s="34" customFormat="1" ht="13.5" thickBot="1">
      <c r="A67" s="40">
        <v>10</v>
      </c>
      <c r="B67" s="108" t="s">
        <v>86</v>
      </c>
      <c r="C67" s="36">
        <v>100000</v>
      </c>
      <c r="D67" s="29" t="s">
        <v>40</v>
      </c>
      <c r="E67" s="30" t="s">
        <v>27</v>
      </c>
      <c r="F67" s="37">
        <v>1</v>
      </c>
      <c r="G67" s="37">
        <v>0</v>
      </c>
      <c r="H67" s="31">
        <v>41654</v>
      </c>
      <c r="I67" s="31">
        <v>41883</v>
      </c>
      <c r="J67" s="32"/>
      <c r="K67" s="3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</row>
    <row r="68" spans="1:846" s="34" customFormat="1" ht="12.75" customHeight="1">
      <c r="A68" s="142" t="s">
        <v>30</v>
      </c>
      <c r="B68" s="142"/>
      <c r="C68" s="38">
        <f>SUM(C69:C70)</f>
        <v>1780887</v>
      </c>
      <c r="D68" s="143"/>
      <c r="E68" s="143"/>
      <c r="F68" s="143"/>
      <c r="G68" s="143"/>
      <c r="H68" s="143"/>
      <c r="I68" s="143"/>
      <c r="J68" s="143"/>
      <c r="K68" s="14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</row>
    <row r="69" spans="1:846" s="34" customFormat="1" ht="24" customHeight="1">
      <c r="A69" s="99">
        <v>1</v>
      </c>
      <c r="B69" s="113" t="s">
        <v>100</v>
      </c>
      <c r="C69" s="114">
        <v>1714220</v>
      </c>
      <c r="D69" s="29" t="s">
        <v>39</v>
      </c>
      <c r="E69" s="30" t="s">
        <v>27</v>
      </c>
      <c r="F69" s="37">
        <v>0</v>
      </c>
      <c r="G69" s="37">
        <v>1</v>
      </c>
      <c r="H69" s="31">
        <v>40909</v>
      </c>
      <c r="I69" s="31">
        <v>43070</v>
      </c>
      <c r="J69" s="101"/>
      <c r="K69" s="10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</row>
    <row r="70" spans="1:846" s="34" customFormat="1" ht="15" customHeight="1" thickBot="1">
      <c r="A70" s="40">
        <v>2</v>
      </c>
      <c r="B70" s="51" t="s">
        <v>99</v>
      </c>
      <c r="C70" s="36">
        <v>66667</v>
      </c>
      <c r="D70" s="29" t="s">
        <v>39</v>
      </c>
      <c r="E70" s="30" t="s">
        <v>27</v>
      </c>
      <c r="F70" s="37">
        <v>0.5</v>
      </c>
      <c r="G70" s="37">
        <v>0.5</v>
      </c>
      <c r="H70" s="31">
        <v>41426</v>
      </c>
      <c r="I70" s="31">
        <v>41791</v>
      </c>
      <c r="J70" s="32"/>
      <c r="K70" s="3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</row>
    <row r="71" spans="1:846" ht="13.5" thickBot="1">
      <c r="A71" s="133" t="s">
        <v>47</v>
      </c>
      <c r="B71" s="134"/>
      <c r="C71" s="115">
        <f>SUM(C11,C22,C31,C40,C46)</f>
        <v>66408291.614457831</v>
      </c>
      <c r="D71" s="76"/>
      <c r="E71" s="76"/>
      <c r="F71" s="77"/>
      <c r="G71" s="78"/>
      <c r="H71" s="79"/>
      <c r="I71" s="79"/>
      <c r="J71" s="80"/>
      <c r="K71" s="64" t="s">
        <v>48</v>
      </c>
    </row>
    <row r="72" spans="1:846" ht="40.5" customHeight="1">
      <c r="A72" s="65" t="s">
        <v>20</v>
      </c>
      <c r="B72" s="135" t="s">
        <v>49</v>
      </c>
      <c r="C72" s="135"/>
      <c r="D72" s="135"/>
      <c r="E72" s="135"/>
      <c r="F72" s="135"/>
      <c r="G72" s="135"/>
      <c r="H72" s="135"/>
      <c r="I72" s="135"/>
      <c r="J72" s="135"/>
      <c r="K72" s="135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  <c r="SF72" s="2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  <c r="TF72" s="2"/>
      <c r="TG72" s="2"/>
      <c r="TH72" s="2"/>
      <c r="TI72" s="2"/>
      <c r="TJ72" s="2"/>
      <c r="TK72" s="2"/>
      <c r="TL72" s="2"/>
      <c r="TM72" s="2"/>
      <c r="TN72" s="2"/>
      <c r="TO72" s="2"/>
      <c r="TP72" s="2"/>
      <c r="TQ72" s="2"/>
      <c r="TR72" s="2"/>
      <c r="TS72" s="2"/>
      <c r="TT72" s="2"/>
      <c r="TU72" s="2"/>
      <c r="TV72" s="2"/>
      <c r="TW72" s="2"/>
      <c r="TX72" s="2"/>
      <c r="TY72" s="2"/>
      <c r="TZ72" s="2"/>
      <c r="UA72" s="2"/>
      <c r="UB72" s="2"/>
      <c r="UC72" s="2"/>
      <c r="UD72" s="2"/>
      <c r="UE72" s="2"/>
      <c r="UF72" s="2"/>
      <c r="UG72" s="2"/>
      <c r="UH72" s="2"/>
      <c r="UI72" s="2"/>
      <c r="UJ72" s="2"/>
      <c r="UK72" s="2"/>
      <c r="UL72" s="2"/>
      <c r="UM72" s="2"/>
      <c r="UN72" s="2"/>
      <c r="UO72" s="2"/>
      <c r="UP72" s="2"/>
      <c r="UQ72" s="2"/>
      <c r="UR72" s="2"/>
      <c r="US72" s="2"/>
      <c r="UT72" s="2"/>
      <c r="UU72" s="2"/>
      <c r="UV72" s="2"/>
      <c r="UW72" s="2"/>
      <c r="UX72" s="2"/>
      <c r="UY72" s="2"/>
      <c r="UZ72" s="2"/>
      <c r="VA72" s="2"/>
      <c r="VB72" s="2"/>
      <c r="VC72" s="2"/>
      <c r="VD72" s="2"/>
      <c r="VE72" s="2"/>
      <c r="VF72" s="2"/>
      <c r="VG72" s="2"/>
      <c r="VH72" s="2"/>
      <c r="VI72" s="2"/>
      <c r="VJ72" s="2"/>
      <c r="VK72" s="2"/>
      <c r="VL72" s="2"/>
      <c r="VM72" s="2"/>
      <c r="VN72" s="2"/>
      <c r="VO72" s="2"/>
      <c r="VP72" s="2"/>
      <c r="VQ72" s="2"/>
      <c r="VR72" s="2"/>
      <c r="VS72" s="2"/>
      <c r="VT72" s="2"/>
      <c r="VU72" s="2"/>
      <c r="VV72" s="2"/>
      <c r="VW72" s="2"/>
      <c r="VX72" s="2"/>
      <c r="VY72" s="2"/>
      <c r="VZ72" s="2"/>
      <c r="WA72" s="2"/>
      <c r="WB72" s="2"/>
      <c r="WC72" s="2"/>
      <c r="WD72" s="2"/>
      <c r="WE72" s="2"/>
      <c r="WF72" s="2"/>
      <c r="WG72" s="2"/>
      <c r="WH72" s="2"/>
      <c r="WI72" s="2"/>
      <c r="WJ72" s="2"/>
      <c r="WK72" s="2"/>
      <c r="WL72" s="2"/>
      <c r="WM72" s="2"/>
      <c r="WN72" s="2"/>
      <c r="WO72" s="2"/>
      <c r="WP72" s="2"/>
      <c r="WQ72" s="2"/>
      <c r="WR72" s="2"/>
      <c r="WS72" s="2"/>
      <c r="WT72" s="2"/>
      <c r="WU72" s="2"/>
      <c r="WV72" s="2"/>
      <c r="WW72" s="2"/>
      <c r="WX72" s="2"/>
      <c r="WY72" s="2"/>
      <c r="WZ72" s="2"/>
      <c r="XA72" s="2"/>
      <c r="XB72" s="2"/>
      <c r="XC72" s="2"/>
      <c r="XD72" s="2"/>
      <c r="XE72" s="2"/>
      <c r="XF72" s="2"/>
      <c r="XG72" s="2"/>
      <c r="XH72" s="2"/>
      <c r="XI72" s="2"/>
      <c r="XJ72" s="2"/>
      <c r="XK72" s="2"/>
      <c r="XL72" s="2"/>
      <c r="XM72" s="2"/>
      <c r="XN72" s="2"/>
      <c r="XO72" s="2"/>
      <c r="XP72" s="2"/>
      <c r="XQ72" s="2"/>
      <c r="XR72" s="2"/>
      <c r="XS72" s="2"/>
      <c r="XT72" s="2"/>
      <c r="XU72" s="2"/>
      <c r="XV72" s="2"/>
      <c r="XW72" s="2"/>
      <c r="XX72" s="2"/>
      <c r="XY72" s="2"/>
      <c r="XZ72" s="2"/>
      <c r="YA72" s="2"/>
      <c r="YB72" s="2"/>
      <c r="YC72" s="2"/>
      <c r="YD72" s="2"/>
      <c r="YE72" s="2"/>
      <c r="YF72" s="2"/>
      <c r="YG72" s="2"/>
      <c r="YH72" s="2"/>
      <c r="YI72" s="2"/>
      <c r="YJ72" s="2"/>
      <c r="YK72" s="2"/>
      <c r="YL72" s="2"/>
      <c r="YM72" s="2"/>
      <c r="YN72" s="2"/>
      <c r="YO72" s="2"/>
      <c r="YP72" s="2"/>
      <c r="YQ72" s="2"/>
      <c r="YR72" s="2"/>
      <c r="YS72" s="2"/>
      <c r="YT72" s="2"/>
      <c r="YU72" s="2"/>
      <c r="YV72" s="2"/>
      <c r="YW72" s="2"/>
      <c r="YX72" s="2"/>
      <c r="YY72" s="2"/>
      <c r="YZ72" s="2"/>
      <c r="ZA72" s="2"/>
      <c r="ZB72" s="2"/>
      <c r="ZC72" s="2"/>
      <c r="ZD72" s="2"/>
      <c r="ZE72" s="2"/>
      <c r="ZF72" s="2"/>
      <c r="ZG72" s="2"/>
      <c r="ZH72" s="2"/>
      <c r="ZI72" s="2"/>
      <c r="ZJ72" s="2"/>
      <c r="ZK72" s="2"/>
      <c r="ZL72" s="2"/>
      <c r="ZM72" s="2"/>
      <c r="ZN72" s="2"/>
      <c r="ZO72" s="2"/>
      <c r="ZP72" s="2"/>
      <c r="ZQ72" s="2"/>
      <c r="ZR72" s="2"/>
      <c r="ZS72" s="2"/>
      <c r="ZT72" s="2"/>
      <c r="ZU72" s="2"/>
      <c r="ZV72" s="2"/>
      <c r="ZW72" s="2"/>
      <c r="ZX72" s="2"/>
      <c r="ZY72" s="2"/>
      <c r="ZZ72" s="2"/>
      <c r="AAA72" s="2"/>
      <c r="AAB72" s="2"/>
      <c r="AAC72" s="2"/>
      <c r="AAD72" s="2"/>
      <c r="AAE72" s="2"/>
      <c r="AAF72" s="2"/>
      <c r="AAG72" s="2"/>
      <c r="AAH72" s="2"/>
      <c r="AAI72" s="2"/>
      <c r="AAJ72" s="2"/>
      <c r="AAK72" s="2"/>
      <c r="AAL72" s="2"/>
      <c r="AAM72" s="2"/>
      <c r="AAN72" s="2"/>
      <c r="AAO72" s="2"/>
      <c r="AAP72" s="2"/>
      <c r="AAQ72" s="2"/>
      <c r="AAR72" s="2"/>
      <c r="AAS72" s="2"/>
      <c r="AAT72" s="2"/>
      <c r="AAU72" s="2"/>
      <c r="AAV72" s="2"/>
      <c r="AAW72" s="2"/>
      <c r="AAX72" s="2"/>
      <c r="AAY72" s="2"/>
      <c r="AAZ72" s="2"/>
      <c r="ABA72" s="2"/>
      <c r="ABB72" s="2"/>
      <c r="ABC72" s="2"/>
      <c r="ABD72" s="2"/>
      <c r="ABE72" s="2"/>
      <c r="ABF72" s="2"/>
      <c r="ABG72" s="2"/>
      <c r="ABH72" s="2"/>
      <c r="ABI72" s="2"/>
      <c r="ABJ72" s="2"/>
      <c r="ABK72" s="2"/>
      <c r="ABL72" s="2"/>
      <c r="ABM72" s="2"/>
      <c r="ABN72" s="2"/>
      <c r="ABO72" s="2"/>
      <c r="ABP72" s="2"/>
      <c r="ABQ72" s="2"/>
      <c r="ABR72" s="2"/>
      <c r="ABS72" s="2"/>
      <c r="ABT72" s="2"/>
      <c r="ABU72" s="2"/>
      <c r="ABV72" s="2"/>
      <c r="ABW72" s="2"/>
      <c r="ABX72" s="2"/>
      <c r="ABY72" s="2"/>
      <c r="ABZ72" s="2"/>
      <c r="ACA72" s="2"/>
      <c r="ACB72" s="2"/>
      <c r="ACC72" s="2"/>
      <c r="ACD72" s="2"/>
      <c r="ACE72" s="2"/>
      <c r="ACF72" s="2"/>
      <c r="ACG72" s="2"/>
      <c r="ACH72" s="2"/>
      <c r="ACI72" s="2"/>
      <c r="ACJ72" s="2"/>
      <c r="ACK72" s="2"/>
      <c r="ACL72" s="2"/>
      <c r="ACM72" s="2"/>
      <c r="ACN72" s="2"/>
      <c r="ACO72" s="2"/>
      <c r="ACP72" s="2"/>
      <c r="ACQ72" s="2"/>
      <c r="ACR72" s="2"/>
      <c r="ACS72" s="2"/>
      <c r="ACT72" s="2"/>
      <c r="ACU72" s="2"/>
      <c r="ACV72" s="2"/>
      <c r="ACW72" s="2"/>
      <c r="ACX72" s="2"/>
      <c r="ACY72" s="2"/>
      <c r="ACZ72" s="2"/>
      <c r="ADA72" s="2"/>
      <c r="ADB72" s="2"/>
      <c r="ADC72" s="2"/>
      <c r="ADD72" s="2"/>
      <c r="ADE72" s="2"/>
      <c r="ADF72" s="2"/>
      <c r="ADG72" s="2"/>
      <c r="ADH72" s="2"/>
      <c r="ADI72" s="2"/>
      <c r="ADJ72" s="2"/>
      <c r="ADK72" s="2"/>
      <c r="ADL72" s="2"/>
      <c r="ADM72" s="2"/>
      <c r="ADN72" s="2"/>
      <c r="ADO72" s="2"/>
      <c r="ADP72" s="2"/>
      <c r="ADQ72" s="2"/>
      <c r="ADR72" s="2"/>
      <c r="ADS72" s="2"/>
      <c r="ADT72" s="2"/>
      <c r="ADU72" s="2"/>
      <c r="ADV72" s="2"/>
      <c r="ADW72" s="2"/>
      <c r="ADX72" s="2"/>
      <c r="ADY72" s="2"/>
      <c r="ADZ72" s="2"/>
      <c r="AEA72" s="2"/>
      <c r="AEB72" s="2"/>
      <c r="AEC72" s="2"/>
      <c r="AED72" s="2"/>
      <c r="AEE72" s="2"/>
      <c r="AEF72" s="2"/>
      <c r="AEG72" s="2"/>
      <c r="AEH72" s="2"/>
      <c r="AEI72" s="2"/>
      <c r="AEJ72" s="2"/>
      <c r="AEK72" s="2"/>
      <c r="AEL72" s="2"/>
      <c r="AEM72" s="2"/>
      <c r="AEN72" s="2"/>
      <c r="AEO72" s="2"/>
      <c r="AEP72" s="2"/>
      <c r="AEQ72" s="2"/>
      <c r="AER72" s="2"/>
      <c r="AES72" s="2"/>
      <c r="AET72" s="2"/>
      <c r="AEU72" s="2"/>
      <c r="AEV72" s="2"/>
      <c r="AEW72" s="2"/>
      <c r="AEX72" s="2"/>
      <c r="AEY72" s="2"/>
      <c r="AEZ72" s="2"/>
      <c r="AFA72" s="2"/>
      <c r="AFB72" s="2"/>
      <c r="AFC72" s="2"/>
      <c r="AFD72" s="2"/>
      <c r="AFE72" s="2"/>
      <c r="AFF72" s="2"/>
      <c r="AFG72" s="2"/>
      <c r="AFH72" s="2"/>
      <c r="AFI72" s="2"/>
      <c r="AFJ72" s="2"/>
      <c r="AFK72" s="2"/>
      <c r="AFL72" s="2"/>
      <c r="AFM72" s="2"/>
      <c r="AFN72" s="2"/>
    </row>
    <row r="73" spans="1:846">
      <c r="A73" s="66" t="s">
        <v>21</v>
      </c>
      <c r="B73" s="139" t="s">
        <v>50</v>
      </c>
      <c r="C73" s="139"/>
      <c r="D73" s="67"/>
      <c r="E73" s="67"/>
      <c r="F73" s="67"/>
      <c r="G73" s="67"/>
      <c r="H73" s="68"/>
      <c r="I73" s="68"/>
      <c r="J73" s="67"/>
      <c r="K73" s="67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  <c r="PZ73" s="2"/>
      <c r="QA73" s="2"/>
      <c r="QB73" s="2"/>
      <c r="QC73" s="2"/>
      <c r="QD73" s="2"/>
      <c r="QE73" s="2"/>
      <c r="QF73" s="2"/>
      <c r="QG73" s="2"/>
      <c r="QH73" s="2"/>
      <c r="QI73" s="2"/>
      <c r="QJ73" s="2"/>
      <c r="QK73" s="2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RK73" s="2"/>
      <c r="RL73" s="2"/>
      <c r="RM73" s="2"/>
      <c r="RN73" s="2"/>
      <c r="RO73" s="2"/>
      <c r="RP73" s="2"/>
      <c r="RQ73" s="2"/>
      <c r="RR73" s="2"/>
      <c r="RS73" s="2"/>
      <c r="RT73" s="2"/>
      <c r="RU73" s="2"/>
      <c r="RV73" s="2"/>
      <c r="RW73" s="2"/>
      <c r="RX73" s="2"/>
      <c r="RY73" s="2"/>
      <c r="RZ73" s="2"/>
      <c r="SA73" s="2"/>
      <c r="SB73" s="2"/>
      <c r="SC73" s="2"/>
      <c r="SD73" s="2"/>
      <c r="SE73" s="2"/>
      <c r="SF73" s="2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  <c r="TF73" s="2"/>
      <c r="TG73" s="2"/>
      <c r="TH73" s="2"/>
      <c r="TI73" s="2"/>
      <c r="TJ73" s="2"/>
      <c r="TK73" s="2"/>
      <c r="TL73" s="2"/>
      <c r="TM73" s="2"/>
      <c r="TN73" s="2"/>
      <c r="TO73" s="2"/>
      <c r="TP73" s="2"/>
      <c r="TQ73" s="2"/>
      <c r="TR73" s="2"/>
      <c r="TS73" s="2"/>
      <c r="TT73" s="2"/>
      <c r="TU73" s="2"/>
      <c r="TV73" s="2"/>
      <c r="TW73" s="2"/>
      <c r="TX73" s="2"/>
      <c r="TY73" s="2"/>
      <c r="TZ73" s="2"/>
      <c r="UA73" s="2"/>
      <c r="UB73" s="2"/>
      <c r="UC73" s="2"/>
      <c r="UD73" s="2"/>
      <c r="UE73" s="2"/>
      <c r="UF73" s="2"/>
      <c r="UG73" s="2"/>
      <c r="UH73" s="2"/>
      <c r="UI73" s="2"/>
      <c r="UJ73" s="2"/>
      <c r="UK73" s="2"/>
      <c r="UL73" s="2"/>
      <c r="UM73" s="2"/>
      <c r="UN73" s="2"/>
      <c r="UO73" s="2"/>
      <c r="UP73" s="2"/>
      <c r="UQ73" s="2"/>
      <c r="UR73" s="2"/>
      <c r="US73" s="2"/>
      <c r="UT73" s="2"/>
      <c r="UU73" s="2"/>
      <c r="UV73" s="2"/>
      <c r="UW73" s="2"/>
      <c r="UX73" s="2"/>
      <c r="UY73" s="2"/>
      <c r="UZ73" s="2"/>
      <c r="VA73" s="2"/>
      <c r="VB73" s="2"/>
      <c r="VC73" s="2"/>
      <c r="VD73" s="2"/>
      <c r="VE73" s="2"/>
      <c r="VF73" s="2"/>
      <c r="VG73" s="2"/>
      <c r="VH73" s="2"/>
      <c r="VI73" s="2"/>
      <c r="VJ73" s="2"/>
      <c r="VK73" s="2"/>
      <c r="VL73" s="2"/>
      <c r="VM73" s="2"/>
      <c r="VN73" s="2"/>
      <c r="VO73" s="2"/>
      <c r="VP73" s="2"/>
      <c r="VQ73" s="2"/>
      <c r="VR73" s="2"/>
      <c r="VS73" s="2"/>
      <c r="VT73" s="2"/>
      <c r="VU73" s="2"/>
      <c r="VV73" s="2"/>
      <c r="VW73" s="2"/>
      <c r="VX73" s="2"/>
      <c r="VY73" s="2"/>
      <c r="VZ73" s="2"/>
      <c r="WA73" s="2"/>
      <c r="WB73" s="2"/>
      <c r="WC73" s="2"/>
      <c r="WD73" s="2"/>
      <c r="WE73" s="2"/>
      <c r="WF73" s="2"/>
      <c r="WG73" s="2"/>
      <c r="WH73" s="2"/>
      <c r="WI73" s="2"/>
      <c r="WJ73" s="2"/>
      <c r="WK73" s="2"/>
      <c r="WL73" s="2"/>
      <c r="WM73" s="2"/>
      <c r="WN73" s="2"/>
      <c r="WO73" s="2"/>
      <c r="WP73" s="2"/>
      <c r="WQ73" s="2"/>
      <c r="WR73" s="2"/>
      <c r="WS73" s="2"/>
      <c r="WT73" s="2"/>
      <c r="WU73" s="2"/>
      <c r="WV73" s="2"/>
      <c r="WW73" s="2"/>
      <c r="WX73" s="2"/>
      <c r="WY73" s="2"/>
      <c r="WZ73" s="2"/>
      <c r="XA73" s="2"/>
      <c r="XB73" s="2"/>
      <c r="XC73" s="2"/>
      <c r="XD73" s="2"/>
      <c r="XE73" s="2"/>
      <c r="XF73" s="2"/>
      <c r="XG73" s="2"/>
      <c r="XH73" s="2"/>
      <c r="XI73" s="2"/>
      <c r="XJ73" s="2"/>
      <c r="XK73" s="2"/>
      <c r="XL73" s="2"/>
      <c r="XM73" s="2"/>
      <c r="XN73" s="2"/>
      <c r="XO73" s="2"/>
      <c r="XP73" s="2"/>
      <c r="XQ73" s="2"/>
      <c r="XR73" s="2"/>
      <c r="XS73" s="2"/>
      <c r="XT73" s="2"/>
      <c r="XU73" s="2"/>
      <c r="XV73" s="2"/>
      <c r="XW73" s="2"/>
      <c r="XX73" s="2"/>
      <c r="XY73" s="2"/>
      <c r="XZ73" s="2"/>
      <c r="YA73" s="2"/>
      <c r="YB73" s="2"/>
      <c r="YC73" s="2"/>
      <c r="YD73" s="2"/>
      <c r="YE73" s="2"/>
      <c r="YF73" s="2"/>
      <c r="YG73" s="2"/>
      <c r="YH73" s="2"/>
      <c r="YI73" s="2"/>
      <c r="YJ73" s="2"/>
      <c r="YK73" s="2"/>
      <c r="YL73" s="2"/>
      <c r="YM73" s="2"/>
      <c r="YN73" s="2"/>
      <c r="YO73" s="2"/>
      <c r="YP73" s="2"/>
      <c r="YQ73" s="2"/>
      <c r="YR73" s="2"/>
      <c r="YS73" s="2"/>
      <c r="YT73" s="2"/>
      <c r="YU73" s="2"/>
      <c r="YV73" s="2"/>
      <c r="YW73" s="2"/>
      <c r="YX73" s="2"/>
      <c r="YY73" s="2"/>
      <c r="YZ73" s="2"/>
      <c r="ZA73" s="2"/>
      <c r="ZB73" s="2"/>
      <c r="ZC73" s="2"/>
      <c r="ZD73" s="2"/>
      <c r="ZE73" s="2"/>
      <c r="ZF73" s="2"/>
      <c r="ZG73" s="2"/>
      <c r="ZH73" s="2"/>
      <c r="ZI73" s="2"/>
      <c r="ZJ73" s="2"/>
      <c r="ZK73" s="2"/>
      <c r="ZL73" s="2"/>
      <c r="ZM73" s="2"/>
      <c r="ZN73" s="2"/>
      <c r="ZO73" s="2"/>
      <c r="ZP73" s="2"/>
      <c r="ZQ73" s="2"/>
      <c r="ZR73" s="2"/>
      <c r="ZS73" s="2"/>
      <c r="ZT73" s="2"/>
      <c r="ZU73" s="2"/>
      <c r="ZV73" s="2"/>
      <c r="ZW73" s="2"/>
      <c r="ZX73" s="2"/>
      <c r="ZY73" s="2"/>
      <c r="ZZ73" s="2"/>
      <c r="AAA73" s="2"/>
      <c r="AAB73" s="2"/>
      <c r="AAC73" s="2"/>
      <c r="AAD73" s="2"/>
      <c r="AAE73" s="2"/>
      <c r="AAF73" s="2"/>
      <c r="AAG73" s="2"/>
      <c r="AAH73" s="2"/>
      <c r="AAI73" s="2"/>
      <c r="AAJ73" s="2"/>
      <c r="AAK73" s="2"/>
      <c r="AAL73" s="2"/>
      <c r="AAM73" s="2"/>
      <c r="AAN73" s="2"/>
      <c r="AAO73" s="2"/>
      <c r="AAP73" s="2"/>
      <c r="AAQ73" s="2"/>
      <c r="AAR73" s="2"/>
      <c r="AAS73" s="2"/>
      <c r="AAT73" s="2"/>
      <c r="AAU73" s="2"/>
      <c r="AAV73" s="2"/>
      <c r="AAW73" s="2"/>
      <c r="AAX73" s="2"/>
      <c r="AAY73" s="2"/>
      <c r="AAZ73" s="2"/>
      <c r="ABA73" s="2"/>
      <c r="ABB73" s="2"/>
      <c r="ABC73" s="2"/>
      <c r="ABD73" s="2"/>
      <c r="ABE73" s="2"/>
      <c r="ABF73" s="2"/>
      <c r="ABG73" s="2"/>
      <c r="ABH73" s="2"/>
      <c r="ABI73" s="2"/>
      <c r="ABJ73" s="2"/>
      <c r="ABK73" s="2"/>
      <c r="ABL73" s="2"/>
      <c r="ABM73" s="2"/>
      <c r="ABN73" s="2"/>
      <c r="ABO73" s="2"/>
      <c r="ABP73" s="2"/>
      <c r="ABQ73" s="2"/>
      <c r="ABR73" s="2"/>
      <c r="ABS73" s="2"/>
      <c r="ABT73" s="2"/>
      <c r="ABU73" s="2"/>
      <c r="ABV73" s="2"/>
      <c r="ABW73" s="2"/>
      <c r="ABX73" s="2"/>
      <c r="ABY73" s="2"/>
      <c r="ABZ73" s="2"/>
      <c r="ACA73" s="2"/>
      <c r="ACB73" s="2"/>
      <c r="ACC73" s="2"/>
      <c r="ACD73" s="2"/>
      <c r="ACE73" s="2"/>
      <c r="ACF73" s="2"/>
      <c r="ACG73" s="2"/>
      <c r="ACH73" s="2"/>
      <c r="ACI73" s="2"/>
      <c r="ACJ73" s="2"/>
      <c r="ACK73" s="2"/>
      <c r="ACL73" s="2"/>
      <c r="ACM73" s="2"/>
      <c r="ACN73" s="2"/>
      <c r="ACO73" s="2"/>
      <c r="ACP73" s="2"/>
      <c r="ACQ73" s="2"/>
      <c r="ACR73" s="2"/>
      <c r="ACS73" s="2"/>
      <c r="ACT73" s="2"/>
      <c r="ACU73" s="2"/>
      <c r="ACV73" s="2"/>
      <c r="ACW73" s="2"/>
      <c r="ACX73" s="2"/>
      <c r="ACY73" s="2"/>
      <c r="ACZ73" s="2"/>
      <c r="ADA73" s="2"/>
      <c r="ADB73" s="2"/>
      <c r="ADC73" s="2"/>
      <c r="ADD73" s="2"/>
      <c r="ADE73" s="2"/>
      <c r="ADF73" s="2"/>
      <c r="ADG73" s="2"/>
      <c r="ADH73" s="2"/>
      <c r="ADI73" s="2"/>
      <c r="ADJ73" s="2"/>
      <c r="ADK73" s="2"/>
      <c r="ADL73" s="2"/>
      <c r="ADM73" s="2"/>
      <c r="ADN73" s="2"/>
      <c r="ADO73" s="2"/>
      <c r="ADP73" s="2"/>
      <c r="ADQ73" s="2"/>
      <c r="ADR73" s="2"/>
      <c r="ADS73" s="2"/>
      <c r="ADT73" s="2"/>
      <c r="ADU73" s="2"/>
      <c r="ADV73" s="2"/>
      <c r="ADW73" s="2"/>
      <c r="ADX73" s="2"/>
      <c r="ADY73" s="2"/>
      <c r="ADZ73" s="2"/>
      <c r="AEA73" s="2"/>
      <c r="AEB73" s="2"/>
      <c r="AEC73" s="2"/>
      <c r="AED73" s="2"/>
      <c r="AEE73" s="2"/>
      <c r="AEF73" s="2"/>
      <c r="AEG73" s="2"/>
      <c r="AEH73" s="2"/>
      <c r="AEI73" s="2"/>
      <c r="AEJ73" s="2"/>
      <c r="AEK73" s="2"/>
      <c r="AEL73" s="2"/>
      <c r="AEM73" s="2"/>
      <c r="AEN73" s="2"/>
      <c r="AEO73" s="2"/>
      <c r="AEP73" s="2"/>
      <c r="AEQ73" s="2"/>
      <c r="AER73" s="2"/>
      <c r="AES73" s="2"/>
      <c r="AET73" s="2"/>
      <c r="AEU73" s="2"/>
      <c r="AEV73" s="2"/>
      <c r="AEW73" s="2"/>
      <c r="AEX73" s="2"/>
      <c r="AEY73" s="2"/>
      <c r="AEZ73" s="2"/>
      <c r="AFA73" s="2"/>
      <c r="AFB73" s="2"/>
      <c r="AFC73" s="2"/>
      <c r="AFD73" s="2"/>
      <c r="AFE73" s="2"/>
      <c r="AFF73" s="2"/>
      <c r="AFG73" s="2"/>
      <c r="AFH73" s="2"/>
      <c r="AFI73" s="2"/>
      <c r="AFJ73" s="2"/>
      <c r="AFK73" s="2"/>
      <c r="AFL73" s="2"/>
      <c r="AFM73" s="2"/>
      <c r="AFN73" s="2"/>
    </row>
    <row r="74" spans="1:846">
      <c r="A74" s="66" t="s">
        <v>25</v>
      </c>
      <c r="B74" s="67" t="s">
        <v>51</v>
      </c>
      <c r="C74" s="67"/>
      <c r="D74" s="67"/>
      <c r="E74" s="67"/>
      <c r="F74" s="67"/>
      <c r="G74" s="67"/>
      <c r="H74" s="68"/>
      <c r="I74" s="68"/>
      <c r="J74" s="67"/>
      <c r="K74" s="67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NU74" s="2"/>
      <c r="NV74" s="2"/>
      <c r="NW74" s="2"/>
      <c r="NX74" s="2"/>
      <c r="NY74" s="2"/>
      <c r="NZ74" s="2"/>
      <c r="OA74" s="2"/>
      <c r="OB74" s="2"/>
      <c r="OC74" s="2"/>
      <c r="OD74" s="2"/>
      <c r="OE74" s="2"/>
      <c r="OF74" s="2"/>
      <c r="OG74" s="2"/>
      <c r="OH74" s="2"/>
      <c r="OI74" s="2"/>
      <c r="OJ74" s="2"/>
      <c r="OK74" s="2"/>
      <c r="OL74" s="2"/>
      <c r="OM74" s="2"/>
      <c r="ON74" s="2"/>
      <c r="OO74" s="2"/>
      <c r="OP74" s="2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PP74" s="2"/>
      <c r="PQ74" s="2"/>
      <c r="PR74" s="2"/>
      <c r="PS74" s="2"/>
      <c r="PT74" s="2"/>
      <c r="PU74" s="2"/>
      <c r="PV74" s="2"/>
      <c r="PW74" s="2"/>
      <c r="PX74" s="2"/>
      <c r="PY74" s="2"/>
      <c r="PZ74" s="2"/>
      <c r="QA74" s="2"/>
      <c r="QB74" s="2"/>
      <c r="QC74" s="2"/>
      <c r="QD74" s="2"/>
      <c r="QE74" s="2"/>
      <c r="QF74" s="2"/>
      <c r="QG74" s="2"/>
      <c r="QH74" s="2"/>
      <c r="QI74" s="2"/>
      <c r="QJ74" s="2"/>
      <c r="QK74" s="2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RK74" s="2"/>
      <c r="RL74" s="2"/>
      <c r="RM74" s="2"/>
      <c r="RN74" s="2"/>
      <c r="RO74" s="2"/>
      <c r="RP74" s="2"/>
      <c r="RQ74" s="2"/>
      <c r="RR74" s="2"/>
      <c r="RS74" s="2"/>
      <c r="RT74" s="2"/>
      <c r="RU74" s="2"/>
      <c r="RV74" s="2"/>
      <c r="RW74" s="2"/>
      <c r="RX74" s="2"/>
      <c r="RY74" s="2"/>
      <c r="RZ74" s="2"/>
      <c r="SA74" s="2"/>
      <c r="SB74" s="2"/>
      <c r="SC74" s="2"/>
      <c r="SD74" s="2"/>
      <c r="SE74" s="2"/>
      <c r="SF74" s="2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  <c r="TF74" s="2"/>
      <c r="TG74" s="2"/>
      <c r="TH74" s="2"/>
      <c r="TI74" s="2"/>
      <c r="TJ74" s="2"/>
      <c r="TK74" s="2"/>
      <c r="TL74" s="2"/>
      <c r="TM74" s="2"/>
      <c r="TN74" s="2"/>
      <c r="TO74" s="2"/>
      <c r="TP74" s="2"/>
      <c r="TQ74" s="2"/>
      <c r="TR74" s="2"/>
      <c r="TS74" s="2"/>
      <c r="TT74" s="2"/>
      <c r="TU74" s="2"/>
      <c r="TV74" s="2"/>
      <c r="TW74" s="2"/>
      <c r="TX74" s="2"/>
      <c r="TY74" s="2"/>
      <c r="TZ74" s="2"/>
      <c r="UA74" s="2"/>
      <c r="UB74" s="2"/>
      <c r="UC74" s="2"/>
      <c r="UD74" s="2"/>
      <c r="UE74" s="2"/>
      <c r="UF74" s="2"/>
      <c r="UG74" s="2"/>
      <c r="UH74" s="2"/>
      <c r="UI74" s="2"/>
      <c r="UJ74" s="2"/>
      <c r="UK74" s="2"/>
      <c r="UL74" s="2"/>
      <c r="UM74" s="2"/>
      <c r="UN74" s="2"/>
      <c r="UO74" s="2"/>
      <c r="UP74" s="2"/>
      <c r="UQ74" s="2"/>
      <c r="UR74" s="2"/>
      <c r="US74" s="2"/>
      <c r="UT74" s="2"/>
      <c r="UU74" s="2"/>
      <c r="UV74" s="2"/>
      <c r="UW74" s="2"/>
      <c r="UX74" s="2"/>
      <c r="UY74" s="2"/>
      <c r="UZ74" s="2"/>
      <c r="VA74" s="2"/>
      <c r="VB74" s="2"/>
      <c r="VC74" s="2"/>
      <c r="VD74" s="2"/>
      <c r="VE74" s="2"/>
      <c r="VF74" s="2"/>
      <c r="VG74" s="2"/>
      <c r="VH74" s="2"/>
      <c r="VI74" s="2"/>
      <c r="VJ74" s="2"/>
      <c r="VK74" s="2"/>
      <c r="VL74" s="2"/>
      <c r="VM74" s="2"/>
      <c r="VN74" s="2"/>
      <c r="VO74" s="2"/>
      <c r="VP74" s="2"/>
      <c r="VQ74" s="2"/>
      <c r="VR74" s="2"/>
      <c r="VS74" s="2"/>
      <c r="VT74" s="2"/>
      <c r="VU74" s="2"/>
      <c r="VV74" s="2"/>
      <c r="VW74" s="2"/>
      <c r="VX74" s="2"/>
      <c r="VY74" s="2"/>
      <c r="VZ74" s="2"/>
      <c r="WA74" s="2"/>
      <c r="WB74" s="2"/>
      <c r="WC74" s="2"/>
      <c r="WD74" s="2"/>
      <c r="WE74" s="2"/>
      <c r="WF74" s="2"/>
      <c r="WG74" s="2"/>
      <c r="WH74" s="2"/>
      <c r="WI74" s="2"/>
      <c r="WJ74" s="2"/>
      <c r="WK74" s="2"/>
      <c r="WL74" s="2"/>
      <c r="WM74" s="2"/>
      <c r="WN74" s="2"/>
      <c r="WO74" s="2"/>
      <c r="WP74" s="2"/>
      <c r="WQ74" s="2"/>
      <c r="WR74" s="2"/>
      <c r="WS74" s="2"/>
      <c r="WT74" s="2"/>
      <c r="WU74" s="2"/>
      <c r="WV74" s="2"/>
      <c r="WW74" s="2"/>
      <c r="WX74" s="2"/>
      <c r="WY74" s="2"/>
      <c r="WZ74" s="2"/>
      <c r="XA74" s="2"/>
      <c r="XB74" s="2"/>
      <c r="XC74" s="2"/>
      <c r="XD74" s="2"/>
      <c r="XE74" s="2"/>
      <c r="XF74" s="2"/>
      <c r="XG74" s="2"/>
      <c r="XH74" s="2"/>
      <c r="XI74" s="2"/>
      <c r="XJ74" s="2"/>
      <c r="XK74" s="2"/>
      <c r="XL74" s="2"/>
      <c r="XM74" s="2"/>
      <c r="XN74" s="2"/>
      <c r="XO74" s="2"/>
      <c r="XP74" s="2"/>
      <c r="XQ74" s="2"/>
      <c r="XR74" s="2"/>
      <c r="XS74" s="2"/>
      <c r="XT74" s="2"/>
      <c r="XU74" s="2"/>
      <c r="XV74" s="2"/>
      <c r="XW74" s="2"/>
      <c r="XX74" s="2"/>
      <c r="XY74" s="2"/>
      <c r="XZ74" s="2"/>
      <c r="YA74" s="2"/>
      <c r="YB74" s="2"/>
      <c r="YC74" s="2"/>
      <c r="YD74" s="2"/>
      <c r="YE74" s="2"/>
      <c r="YF74" s="2"/>
      <c r="YG74" s="2"/>
      <c r="YH74" s="2"/>
      <c r="YI74" s="2"/>
      <c r="YJ74" s="2"/>
      <c r="YK74" s="2"/>
      <c r="YL74" s="2"/>
      <c r="YM74" s="2"/>
      <c r="YN74" s="2"/>
      <c r="YO74" s="2"/>
      <c r="YP74" s="2"/>
      <c r="YQ74" s="2"/>
      <c r="YR74" s="2"/>
      <c r="YS74" s="2"/>
      <c r="YT74" s="2"/>
      <c r="YU74" s="2"/>
      <c r="YV74" s="2"/>
      <c r="YW74" s="2"/>
      <c r="YX74" s="2"/>
      <c r="YY74" s="2"/>
      <c r="YZ74" s="2"/>
      <c r="ZA74" s="2"/>
      <c r="ZB74" s="2"/>
      <c r="ZC74" s="2"/>
      <c r="ZD74" s="2"/>
      <c r="ZE74" s="2"/>
      <c r="ZF74" s="2"/>
      <c r="ZG74" s="2"/>
      <c r="ZH74" s="2"/>
      <c r="ZI74" s="2"/>
      <c r="ZJ74" s="2"/>
      <c r="ZK74" s="2"/>
      <c r="ZL74" s="2"/>
      <c r="ZM74" s="2"/>
      <c r="ZN74" s="2"/>
      <c r="ZO74" s="2"/>
      <c r="ZP74" s="2"/>
      <c r="ZQ74" s="2"/>
      <c r="ZR74" s="2"/>
      <c r="ZS74" s="2"/>
      <c r="ZT74" s="2"/>
      <c r="ZU74" s="2"/>
      <c r="ZV74" s="2"/>
      <c r="ZW74" s="2"/>
      <c r="ZX74" s="2"/>
      <c r="ZY74" s="2"/>
      <c r="ZZ74" s="2"/>
      <c r="AAA74" s="2"/>
      <c r="AAB74" s="2"/>
      <c r="AAC74" s="2"/>
      <c r="AAD74" s="2"/>
      <c r="AAE74" s="2"/>
      <c r="AAF74" s="2"/>
      <c r="AAG74" s="2"/>
      <c r="AAH74" s="2"/>
      <c r="AAI74" s="2"/>
      <c r="AAJ74" s="2"/>
      <c r="AAK74" s="2"/>
      <c r="AAL74" s="2"/>
      <c r="AAM74" s="2"/>
      <c r="AAN74" s="2"/>
      <c r="AAO74" s="2"/>
      <c r="AAP74" s="2"/>
      <c r="AAQ74" s="2"/>
      <c r="AAR74" s="2"/>
      <c r="AAS74" s="2"/>
      <c r="AAT74" s="2"/>
      <c r="AAU74" s="2"/>
      <c r="AAV74" s="2"/>
      <c r="AAW74" s="2"/>
      <c r="AAX74" s="2"/>
      <c r="AAY74" s="2"/>
      <c r="AAZ74" s="2"/>
      <c r="ABA74" s="2"/>
      <c r="ABB74" s="2"/>
      <c r="ABC74" s="2"/>
      <c r="ABD74" s="2"/>
      <c r="ABE74" s="2"/>
      <c r="ABF74" s="2"/>
      <c r="ABG74" s="2"/>
      <c r="ABH74" s="2"/>
      <c r="ABI74" s="2"/>
      <c r="ABJ74" s="2"/>
      <c r="ABK74" s="2"/>
      <c r="ABL74" s="2"/>
      <c r="ABM74" s="2"/>
      <c r="ABN74" s="2"/>
      <c r="ABO74" s="2"/>
      <c r="ABP74" s="2"/>
      <c r="ABQ74" s="2"/>
      <c r="ABR74" s="2"/>
      <c r="ABS74" s="2"/>
      <c r="ABT74" s="2"/>
      <c r="ABU74" s="2"/>
      <c r="ABV74" s="2"/>
      <c r="ABW74" s="2"/>
      <c r="ABX74" s="2"/>
      <c r="ABY74" s="2"/>
      <c r="ABZ74" s="2"/>
      <c r="ACA74" s="2"/>
      <c r="ACB74" s="2"/>
      <c r="ACC74" s="2"/>
      <c r="ACD74" s="2"/>
      <c r="ACE74" s="2"/>
      <c r="ACF74" s="2"/>
      <c r="ACG74" s="2"/>
      <c r="ACH74" s="2"/>
      <c r="ACI74" s="2"/>
      <c r="ACJ74" s="2"/>
      <c r="ACK74" s="2"/>
      <c r="ACL74" s="2"/>
      <c r="ACM74" s="2"/>
      <c r="ACN74" s="2"/>
      <c r="ACO74" s="2"/>
      <c r="ACP74" s="2"/>
      <c r="ACQ74" s="2"/>
      <c r="ACR74" s="2"/>
      <c r="ACS74" s="2"/>
      <c r="ACT74" s="2"/>
      <c r="ACU74" s="2"/>
      <c r="ACV74" s="2"/>
      <c r="ACW74" s="2"/>
      <c r="ACX74" s="2"/>
      <c r="ACY74" s="2"/>
      <c r="ACZ74" s="2"/>
      <c r="ADA74" s="2"/>
      <c r="ADB74" s="2"/>
      <c r="ADC74" s="2"/>
      <c r="ADD74" s="2"/>
      <c r="ADE74" s="2"/>
      <c r="ADF74" s="2"/>
      <c r="ADG74" s="2"/>
      <c r="ADH74" s="2"/>
      <c r="ADI74" s="2"/>
      <c r="ADJ74" s="2"/>
      <c r="ADK74" s="2"/>
      <c r="ADL74" s="2"/>
      <c r="ADM74" s="2"/>
      <c r="ADN74" s="2"/>
      <c r="ADO74" s="2"/>
      <c r="ADP74" s="2"/>
      <c r="ADQ74" s="2"/>
      <c r="ADR74" s="2"/>
      <c r="ADS74" s="2"/>
      <c r="ADT74" s="2"/>
      <c r="ADU74" s="2"/>
      <c r="ADV74" s="2"/>
      <c r="ADW74" s="2"/>
      <c r="ADX74" s="2"/>
      <c r="ADY74" s="2"/>
      <c r="ADZ74" s="2"/>
      <c r="AEA74" s="2"/>
      <c r="AEB74" s="2"/>
      <c r="AEC74" s="2"/>
      <c r="AED74" s="2"/>
      <c r="AEE74" s="2"/>
      <c r="AEF74" s="2"/>
      <c r="AEG74" s="2"/>
      <c r="AEH74" s="2"/>
      <c r="AEI74" s="2"/>
      <c r="AEJ74" s="2"/>
      <c r="AEK74" s="2"/>
      <c r="AEL74" s="2"/>
      <c r="AEM74" s="2"/>
      <c r="AEN74" s="2"/>
      <c r="AEO74" s="2"/>
      <c r="AEP74" s="2"/>
      <c r="AEQ74" s="2"/>
      <c r="AER74" s="2"/>
      <c r="AES74" s="2"/>
      <c r="AET74" s="2"/>
      <c r="AEU74" s="2"/>
      <c r="AEV74" s="2"/>
      <c r="AEW74" s="2"/>
      <c r="AEX74" s="2"/>
      <c r="AEY74" s="2"/>
      <c r="AEZ74" s="2"/>
      <c r="AFA74" s="2"/>
      <c r="AFB74" s="2"/>
      <c r="AFC74" s="2"/>
      <c r="AFD74" s="2"/>
      <c r="AFE74" s="2"/>
      <c r="AFF74" s="2"/>
      <c r="AFG74" s="2"/>
      <c r="AFH74" s="2"/>
      <c r="AFI74" s="2"/>
      <c r="AFJ74" s="2"/>
      <c r="AFK74" s="2"/>
      <c r="AFL74" s="2"/>
      <c r="AFM74" s="2"/>
      <c r="AFN74" s="2"/>
    </row>
    <row r="75" spans="1:846">
      <c r="G75" s="69"/>
    </row>
  </sheetData>
  <mergeCells count="49">
    <mergeCell ref="A1:K1"/>
    <mergeCell ref="A2:K2"/>
    <mergeCell ref="A3:K3"/>
    <mergeCell ref="A4:K4"/>
    <mergeCell ref="G6:H6"/>
    <mergeCell ref="I6:J6"/>
    <mergeCell ref="K8:K10"/>
    <mergeCell ref="A11:B11"/>
    <mergeCell ref="A12:B12"/>
    <mergeCell ref="D12:K12"/>
    <mergeCell ref="A8:A10"/>
    <mergeCell ref="B8:B10"/>
    <mergeCell ref="E8:E9"/>
    <mergeCell ref="F8:G8"/>
    <mergeCell ref="H8:I8"/>
    <mergeCell ref="J8:J9"/>
    <mergeCell ref="A22:B22"/>
    <mergeCell ref="A23:B23"/>
    <mergeCell ref="D23:K23"/>
    <mergeCell ref="A41:B41"/>
    <mergeCell ref="D41:K41"/>
    <mergeCell ref="A29:B29"/>
    <mergeCell ref="D29:K29"/>
    <mergeCell ref="A31:B31"/>
    <mergeCell ref="A32:B32"/>
    <mergeCell ref="D32:K32"/>
    <mergeCell ref="A37:B37"/>
    <mergeCell ref="D37:K37"/>
    <mergeCell ref="A40:B40"/>
    <mergeCell ref="A25:B25"/>
    <mergeCell ref="D25:K25"/>
    <mergeCell ref="A27:B27"/>
    <mergeCell ref="B73:C73"/>
    <mergeCell ref="A46:B46"/>
    <mergeCell ref="A47:B47"/>
    <mergeCell ref="D47:K47"/>
    <mergeCell ref="A68:B68"/>
    <mergeCell ref="D68:K68"/>
    <mergeCell ref="A49:B49"/>
    <mergeCell ref="D49:K49"/>
    <mergeCell ref="A57:B57"/>
    <mergeCell ref="D57:J57"/>
    <mergeCell ref="D27:K27"/>
    <mergeCell ref="A34:B34"/>
    <mergeCell ref="D34:K34"/>
    <mergeCell ref="A71:B71"/>
    <mergeCell ref="B72:K72"/>
    <mergeCell ref="A44:B44"/>
    <mergeCell ref="D44:J44"/>
  </mergeCells>
  <pageMargins left="0.43" right="0.35" top="0.64" bottom="0.48" header="0.3" footer="0.3"/>
  <pageSetup scale="60" orientation="portrait"/>
  <headerFooter>
    <oddFooter>&amp;C&amp;P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4C34E871F0860A42AF82BD588A03BCE4" ma:contentTypeVersion="0" ma:contentTypeDescription="A content type to manage public (operations) IDB documents" ma:contentTypeScope="" ma:versionID="51dd5c8bd1f9c7b8ad9456eeb11f9e23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13c5b03f50677e08b791a98de7359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5b06c0-f351-4ec4-ba3e-eabde8538985}" ma:internalName="TaxCatchAll" ma:showField="CatchAllData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5b06c0-f351-4ec4-ba3e-eabde8538985}" ma:internalName="TaxCatchAllLabel" ma:readOnly="true" ma:showField="CatchAllDataLabel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36768690</IDBDocs_x0020_Number>
    <TaxCatchAll xmlns="9c571b2f-e523-4ab2-ba2e-09e151a03ef4">
      <Value>17</Value>
      <Value>11</Value>
    </TaxCatchAll>
    <Phase xmlns="9c571b2f-e523-4ab2-ba2e-09e151a03ef4" xsi:nil="true"/>
    <SISCOR_x0020_Number xmlns="9c571b2f-e523-4ab2-ba2e-09e151a03ef4" xsi:nil="true"/>
    <Division_x0020_or_x0020_Unit xmlns="9c571b2f-e523-4ab2-ba2e-09e151a03ef4">SCL/EDU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Profile (PP)</TermName>
          <TermId xmlns="http://schemas.microsoft.com/office/infopath/2007/PartnerControls">ac5f0c28-f2f6-431c-8d05-62f851b6a822</TermId>
        </TermInfo>
      </Terms>
    </o5138a91267540169645e33d09c9ddc6>
    <Approval_x0020_Number xmlns="9c571b2f-e523-4ab2-ba2e-09e151a03ef4" xsi:nil="true"/>
    <Document_x0020_Author xmlns="9c571b2f-e523-4ab2-ba2e-09e151a03ef4">Perez Alfaro, Marcelo A.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2010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fd0e48b6a66848a9885f717e5bbf40c4>
    <Project_x0020_Number xmlns="9c571b2f-e523-4ab2-ba2e-09e151a03ef4">BR-L1329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Plan&lt;/USER_STAGE&gt;&lt;APPROVAL_CODE&gt;CG&lt;/APPROVAL_CODE&gt;&lt;APPROVAL_DESC&gt;Committee of the Whole&lt;/APPROVAL_DESC&gt;&lt;PD_OBJ_TYPE&gt;0&lt;/PD_OBJ_TYPE&gt;&lt;MAKERECORD&gt;N&lt;/MAKERECORD&gt;&lt;PD_FILEPT_NO&gt;PO-BR-L1329-Plan&lt;/PD_FILEPT_NO&gt;&lt;/Data&gt;</Migration_x0020_Info>
    <Operation_x0020_Type xmlns="9c571b2f-e523-4ab2-ba2e-09e151a03ef4" xsi:nil="true"/>
    <Document_x0020_Language_x0020_IDB xmlns="9c571b2f-e523-4ab2-ba2e-09e151a03ef4">Spanish</Document_x0020_Language_x0020_IDB>
    <Identifier xmlns="9c571b2f-e523-4ab2-ba2e-09e151a03ef4"> PLAN</Identifier>
    <Disclosure_x0020_Activity xmlns="9c571b2f-e523-4ab2-ba2e-09e151a03ef4">Procurement Plan</Disclosure_x0020_Activity>
    <Webtopic xmlns="9c571b2f-e523-4ab2-ba2e-09e151a03ef4">ED-EDP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Props1.xml><?xml version="1.0" encoding="utf-8"?>
<ds:datastoreItem xmlns:ds="http://schemas.openxmlformats.org/officeDocument/2006/customXml" ds:itemID="{57E1EF46-22E8-425E-B9F6-C93FBA274B14}"/>
</file>

<file path=customXml/itemProps2.xml><?xml version="1.0" encoding="utf-8"?>
<ds:datastoreItem xmlns:ds="http://schemas.openxmlformats.org/officeDocument/2006/customXml" ds:itemID="{557F5830-AA97-4A29-86CF-3FC8F22AB13D}"/>
</file>

<file path=customXml/itemProps3.xml><?xml version="1.0" encoding="utf-8"?>
<ds:datastoreItem xmlns:ds="http://schemas.openxmlformats.org/officeDocument/2006/customXml" ds:itemID="{65A8A361-DC88-4357-BC73-FF32BF4A074F}"/>
</file>

<file path=customXml/itemProps4.xml><?xml version="1.0" encoding="utf-8"?>
<ds:datastoreItem xmlns:ds="http://schemas.openxmlformats.org/officeDocument/2006/customXml" ds:itemID="{F2637CDA-A664-4DE7-8959-4A9895774A46}"/>
</file>

<file path=customXml/itemProps5.xml><?xml version="1.0" encoding="utf-8"?>
<ds:datastoreItem xmlns:ds="http://schemas.openxmlformats.org/officeDocument/2006/customXml" ds:itemID="{4CCDF269-8AAB-4DAC-9E05-5603B9FED2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Inter-American Development Bank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LINK Plan de Adquisiciones</dc:title>
  <dc:subject/>
  <dc:creator>Joao Marcelo Borges</dc:creator>
  <cp:keywords/>
  <dc:description/>
  <cp:lastModifiedBy>claudiacox</cp:lastModifiedBy>
  <cp:lastPrinted>2011-09-26T19:57:28Z</cp:lastPrinted>
  <dcterms:created xsi:type="dcterms:W3CDTF">2011-09-26T19:47:02Z</dcterms:created>
  <dcterms:modified xsi:type="dcterms:W3CDTF">2012-04-02T22:31:01Z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0x01010046CF21643EE8D14686A648AA6DAD0892004C34E871F0860A42AF82BD588A03BCE4</vt:lpwstr>
  </property>
  <property fmtid="{D5CDD505-2E9C-101B-9397-08002B2CF9AE}" pid="3" name="TaxKeyword">
    <vt:lpwstr/>
  </property>
  <property fmtid="{D5CDD505-2E9C-101B-9397-08002B2CF9AE}" pid="4" name="Function Operations IDB">
    <vt:lpwstr>11;#Project Preparation, Planning and Design|29ca0c72-1fc4-435f-a09c-28585cb5eac9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17;#Project Profile (PP)|ac5f0c28-f2f6-431c-8d05-62f851b6a822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17;#Project Profile (PP)|ac5f0c28-f2f6-431c-8d05-62f851b6a822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