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GUIAR\Desktop\Docs Fernando\TSP\BR-L1363\"/>
    </mc:Choice>
  </mc:AlternateContent>
  <bookViews>
    <workbookView xWindow="0" yWindow="0" windowWidth="28800" windowHeight="12288"/>
  </bookViews>
  <sheets>
    <sheet name="Envio-Março-2018" sheetId="1" r:id="rId1"/>
  </sheets>
  <definedNames>
    <definedName name="_xlnm.Print_Area" localSheetId="0">'Envio-Março-2018'!$A$1:$V$41</definedName>
  </definedNames>
  <calcPr calcId="171027" fullCalcOnLoad="1"/>
</workbook>
</file>

<file path=xl/calcChain.xml><?xml version="1.0" encoding="utf-8"?>
<calcChain xmlns="http://schemas.openxmlformats.org/spreadsheetml/2006/main">
  <c r="O41" i="1" l="1"/>
  <c r="M34" i="1"/>
  <c r="M35" i="1" s="1"/>
  <c r="O30" i="1"/>
  <c r="O29" i="1"/>
  <c r="O28" i="1"/>
  <c r="M28" i="1"/>
  <c r="O27" i="1"/>
  <c r="M27" i="1"/>
  <c r="O26" i="1"/>
  <c r="M26" i="1"/>
  <c r="O25" i="1"/>
  <c r="M25" i="1"/>
  <c r="M24" i="1"/>
  <c r="O23" i="1"/>
  <c r="M23" i="1"/>
  <c r="M22" i="1"/>
  <c r="M21" i="1"/>
  <c r="O20" i="1"/>
  <c r="M20" i="1"/>
  <c r="M30" i="1" s="1"/>
  <c r="O19" i="1"/>
  <c r="M19" i="1"/>
  <c r="O18" i="1"/>
  <c r="O17" i="1"/>
  <c r="M17" i="1"/>
  <c r="M16" i="1"/>
  <c r="M15" i="1"/>
  <c r="M14" i="1"/>
  <c r="M13" i="1"/>
  <c r="M12" i="1"/>
  <c r="M11" i="1"/>
  <c r="O10" i="1"/>
  <c r="M10" i="1"/>
  <c r="O9" i="1"/>
  <c r="M9" i="1"/>
  <c r="M18" i="1" s="1"/>
  <c r="O8" i="1"/>
  <c r="M8" i="1"/>
  <c r="M7" i="1"/>
  <c r="O6" i="1"/>
  <c r="M6" i="1"/>
</calcChain>
</file>

<file path=xl/sharedStrings.xml><?xml version="1.0" encoding="utf-8"?>
<sst xmlns="http://schemas.openxmlformats.org/spreadsheetml/2006/main" count="331" uniqueCount="84">
  <si>
    <r>
      <t>PLANO DE AQUISIÇÕES CEARÁ IV – 2</t>
    </r>
    <r>
      <rPr>
        <vertAlign val="superscript"/>
        <sz val="11"/>
        <color rgb="FF000000"/>
        <rFont val="Calibri1"/>
        <family val="2"/>
      </rPr>
      <t>a</t>
    </r>
    <r>
      <rPr>
        <b/>
        <sz val="16"/>
        <color rgb="FF000000"/>
        <rFont val="Liberation Sans"/>
      </rPr>
      <t xml:space="preserve"> FASE – MARÇO DE 2018</t>
    </r>
  </si>
  <si>
    <t>Atualização: 11 de julho/2016</t>
  </si>
  <si>
    <t>PLANO DE AQUISIÇÃO</t>
  </si>
  <si>
    <t>Versão 1.6</t>
  </si>
  <si>
    <t>OBRAS</t>
  </si>
  <si>
    <t>Unidade Executora</t>
  </si>
  <si>
    <t>Atividade</t>
  </si>
  <si>
    <t>Descrição adicional:</t>
  </si>
  <si>
    <t>Método de Seleção/Aquisição
(Selecionar uma das Opções):</t>
  </si>
  <si>
    <t>Quantidade de Lotes:</t>
  </si>
  <si>
    <t>Distrito Operacional-DER</t>
  </si>
  <si>
    <t>Contrato</t>
  </si>
  <si>
    <t>Data Proposta</t>
  </si>
  <si>
    <t>Taxa</t>
  </si>
  <si>
    <t>Montante Estimado
em R$</t>
  </si>
  <si>
    <t>Atualização</t>
  </si>
  <si>
    <t>Número de Processo:</t>
  </si>
  <si>
    <t>Montante Estimado</t>
  </si>
  <si>
    <t>Categoria de Investimento:</t>
  </si>
  <si>
    <t>Método de Revisão (Selecionar uma das opções):</t>
  </si>
  <si>
    <t>Datas</t>
  </si>
  <si>
    <t>Comentários - para UCS incluir método de Seleção</t>
  </si>
  <si>
    <t>Numero PRISM</t>
  </si>
  <si>
    <t>Status</t>
  </si>
  <si>
    <t xml:space="preserve">Montante Estimado em US$:
</t>
  </si>
  <si>
    <t>Montante Estimado % BID:</t>
  </si>
  <si>
    <t>Montante Estimado % Contrapartida:</t>
  </si>
  <si>
    <t>Publicação do Anúncio</t>
  </si>
  <si>
    <t>Assinatura do Contrato</t>
  </si>
  <si>
    <t>DER/CE</t>
  </si>
  <si>
    <t>Obras e Supervisão de Obras</t>
  </si>
  <si>
    <t>LPI 20170008
(1º Grupo de Pavimentação)</t>
  </si>
  <si>
    <t>Licitação Pública Internacional por Lotes </t>
  </si>
  <si>
    <t>I</t>
  </si>
  <si>
    <t>-</t>
  </si>
  <si>
    <t>Pavimentação</t>
  </si>
  <si>
    <t>ex-ante</t>
  </si>
  <si>
    <t>Processo em Curso</t>
  </si>
  <si>
    <t>II</t>
  </si>
  <si>
    <t>LPI 20170009
(2º Grupo de Pavimentação)</t>
  </si>
  <si>
    <t>LPI 201700011
(3º Grupo de Pavimentação)</t>
  </si>
  <si>
    <t>4º Grupo de Pavimentação</t>
  </si>
  <si>
    <t>III</t>
  </si>
  <si>
    <t>IV</t>
  </si>
  <si>
    <t>V</t>
  </si>
  <si>
    <t>VI</t>
  </si>
  <si>
    <t>VII</t>
  </si>
  <si>
    <t>5º Grupo de Pavimentação</t>
  </si>
  <si>
    <t>6º Grupo de Pavimentação</t>
  </si>
  <si>
    <t>Previsto</t>
  </si>
  <si>
    <t>LPI 20170006
(1º Grupo de Restauração)</t>
  </si>
  <si>
    <t>Restauração</t>
  </si>
  <si>
    <t>LPI 20170007
(2º Grupo de Restauração)</t>
  </si>
  <si>
    <t>LPI 20170010
(3º Grupo de Restauração)</t>
  </si>
  <si>
    <t>LPI 20180002
(4º Grupo de Restauração)</t>
  </si>
  <si>
    <t>5º Grupo de Restauração</t>
  </si>
  <si>
    <t>6º Grupo de Restauração</t>
  </si>
  <si>
    <t>BENS</t>
  </si>
  <si>
    <t>Unidade Executora:</t>
  </si>
  <si>
    <t>Método de Aquisição
(Selecionar uma das opções):</t>
  </si>
  <si>
    <t>Fortalecimento Institucional</t>
  </si>
  <si>
    <t>Pregão Eletrônico – 20160001</t>
  </si>
  <si>
    <t>Sistema Nacional</t>
  </si>
  <si>
    <t>Apoio ao DER</t>
  </si>
  <si>
    <t>Contrato em Execução</t>
  </si>
  <si>
    <t>Atualização das Normas e Especificações do DER</t>
  </si>
  <si>
    <t>Seleção Baseada nas Qualificações do Consultor</t>
  </si>
  <si>
    <t>CONSULTORIAS FIRMAS</t>
  </si>
  <si>
    <t>Número do Processo:</t>
  </si>
  <si>
    <t>Manifestação de Interesse</t>
  </si>
  <si>
    <t>Engª e Administração</t>
  </si>
  <si>
    <t>MI  20120002-SDP Nº 01</t>
  </si>
  <si>
    <t>Seleção Baseada na Qualidade </t>
  </si>
  <si>
    <t>026/2013</t>
  </si>
  <si>
    <t>Administração, Avaliação e Monitoramento do Programa</t>
  </si>
  <si>
    <t>Adjudicado</t>
  </si>
  <si>
    <t>BR10232</t>
  </si>
  <si>
    <t>MI 2013001-SDP Nº 01/2014</t>
  </si>
  <si>
    <t>Seleção Baseada na Qualidade e Custo </t>
  </si>
  <si>
    <t>092/2014</t>
  </si>
  <si>
    <t>Auditoria</t>
  </si>
  <si>
    <t>BR10788</t>
  </si>
  <si>
    <t>MI 20170001</t>
  </si>
  <si>
    <t>Supervisão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</si>
</sst>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dd/mm/yy"/>
    <numFmt numFmtId="165" formatCode="d/m/yy"/>
    <numFmt numFmtId="166" formatCode="0.0"/>
    <numFmt numFmtId="167" formatCode="d/m/yyyy"/>
    <numFmt numFmtId="168" formatCode="0.0000"/>
    <numFmt numFmtId="169" formatCode="mmm/yy"/>
    <numFmt numFmtId="170" formatCode="#,##0.00&quot; &quot;;#,##0.00&quot; &quot;;&quot;-&quot;#&quot; &quot;;@&quot; &quot;"/>
    <numFmt numFmtId="171" formatCode="#,##0.00&quot; &quot;;&quot;(&quot;#,##0.00&quot;)&quot;;&quot;-&quot;#&quot; &quot;;@&quot; &quot;"/>
    <numFmt numFmtId="172" formatCode="[$R$-416]&quot; &quot;#,##0.00;[Red]&quot;-&quot;[$R$-416]&quot; &quot;#,##0.00"/>
  </numFmts>
  <fonts count="13">
    <font>
      <sz val="11"/>
      <color rgb="FF000000"/>
      <name val="Calibri1"/>
      <family val="2"/>
    </font>
    <font>
      <sz val="11"/>
      <color rgb="FF000000"/>
      <name val="Calibri1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i/>
      <sz val="16"/>
      <color rgb="FF000000"/>
      <name val="Calibri1"/>
      <family val="2"/>
    </font>
    <font>
      <b/>
      <i/>
      <u/>
      <sz val="11"/>
      <color rgb="FF000000"/>
      <name val="Calibri1"/>
      <family val="2"/>
    </font>
    <font>
      <b/>
      <sz val="16"/>
      <color rgb="FF000000"/>
      <name val="Liberation Sans"/>
    </font>
    <font>
      <vertAlign val="superscript"/>
      <sz val="11"/>
      <color rgb="FF000000"/>
      <name val="Calibri1"/>
      <family val="2"/>
    </font>
    <font>
      <sz val="8"/>
      <color rgb="FF000000"/>
      <name val="Liberation Sans"/>
    </font>
    <font>
      <b/>
      <sz val="8"/>
      <color rgb="FF000000"/>
      <name val="Liberation Sans"/>
    </font>
    <font>
      <b/>
      <sz val="8"/>
      <color rgb="FF0000FF"/>
      <name val="Liberation Sans"/>
    </font>
    <font>
      <sz val="8"/>
      <color rgb="FF0000FF"/>
      <name val="Liberation Sans"/>
    </font>
    <font>
      <sz val="8"/>
      <color rgb="FFFF0000"/>
      <name val="Liberation Sans"/>
    </font>
  </fonts>
  <fills count="6">
    <fill>
      <patternFill patternType="none"/>
    </fill>
    <fill>
      <patternFill patternType="gray125"/>
    </fill>
    <fill>
      <patternFill patternType="solid">
        <fgColor rgb="FFEEEEEE"/>
        <bgColor rgb="FFEEEEEE"/>
      </patternFill>
    </fill>
    <fill>
      <patternFill patternType="solid">
        <fgColor rgb="FFEFEFF0"/>
        <bgColor rgb="FFEFEFF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170" fontId="2" fillId="0" borderId="0"/>
    <xf numFmtId="0" fontId="3" fillId="0" borderId="0"/>
    <xf numFmtId="171" fontId="1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72" fontId="5" fillId="0" borderId="0"/>
  </cellStyleXfs>
  <cellXfs count="58">
    <xf numFmtId="0" fontId="0" fillId="0" borderId="0" xfId="0"/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6" fontId="11" fillId="3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67" fontId="11" fillId="4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right" vertical="center" wrapText="1"/>
    </xf>
    <xf numFmtId="16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right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170" fontId="11" fillId="4" borderId="1" xfId="1" applyFont="1" applyFill="1" applyBorder="1" applyAlignment="1" applyProtection="1">
      <alignment horizontal="center" vertical="center" wrapText="1"/>
    </xf>
    <xf numFmtId="170" fontId="11" fillId="0" borderId="1" xfId="1" applyFont="1" applyBorder="1" applyAlignment="1" applyProtection="1">
      <alignment vertical="center" wrapText="1"/>
    </xf>
    <xf numFmtId="166" fontId="12" fillId="3" borderId="1" xfId="0" applyNumberFormat="1" applyFont="1" applyFill="1" applyBorder="1" applyAlignment="1">
      <alignment horizontal="center" vertical="center" wrapText="1"/>
    </xf>
    <xf numFmtId="170" fontId="11" fillId="4" borderId="1" xfId="1" applyFont="1" applyFill="1" applyBorder="1" applyAlignment="1" applyProtection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170" fontId="11" fillId="0" borderId="1" xfId="1" applyFont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horizontal="center" vertical="center"/>
    </xf>
    <xf numFmtId="167" fontId="11" fillId="5" borderId="1" xfId="0" applyNumberFormat="1" applyFont="1" applyFill="1" applyBorder="1" applyAlignment="1">
      <alignment horizontal="center" vertical="center"/>
    </xf>
    <xf numFmtId="170" fontId="11" fillId="4" borderId="1" xfId="1" applyFont="1" applyFill="1" applyBorder="1" applyAlignment="1" applyProtection="1">
      <alignment horizontal="right" vertical="center"/>
    </xf>
    <xf numFmtId="169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9" fontId="8" fillId="4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49" fontId="8" fillId="4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10" fontId="8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 wrapText="1"/>
    </xf>
    <xf numFmtId="169" fontId="8" fillId="0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</cellXfs>
  <cellStyles count="8">
    <cellStyle name="Excel Built-in Comma" xfId="1"/>
    <cellStyle name="Excel Built-in Explanatory Text" xfId="2"/>
    <cellStyle name="Excel_BuiltIn_Texto Explicativo" xfId="3"/>
    <cellStyle name="Heading" xfId="4"/>
    <cellStyle name="Heading1" xfId="5"/>
    <cellStyle name="Normal" xfId="0" builtinId="0" customBuiltin="1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1"/>
  <sheetViews>
    <sheetView tabSelected="1" topLeftCell="B1" workbookViewId="0">
      <selection sqref="A1:V1"/>
    </sheetView>
  </sheetViews>
  <sheetFormatPr defaultRowHeight="13.8"/>
  <cols>
    <col min="1" max="1" width="6.796875" style="1" hidden="1" customWidth="1"/>
    <col min="2" max="2" width="19.296875" style="1" customWidth="1"/>
    <col min="3" max="3" width="20.296875" style="1" customWidth="1"/>
    <col min="4" max="4" width="19.8984375" style="1" customWidth="1"/>
    <col min="5" max="5" width="5.296875" style="1" customWidth="1"/>
    <col min="6" max="6" width="10.69921875" style="1" hidden="1" customWidth="1"/>
    <col min="7" max="7" width="7.09765625" style="1" hidden="1" customWidth="1"/>
    <col min="8" max="8" width="8.296875" style="1" hidden="1" customWidth="1"/>
    <col min="9" max="9" width="10" style="1" hidden="1" customWidth="1"/>
    <col min="10" max="10" width="10.19921875" style="1" hidden="1" customWidth="1"/>
    <col min="11" max="11" width="10.69921875" style="1" hidden="1" customWidth="1"/>
    <col min="12" max="12" width="2" style="1" hidden="1" customWidth="1"/>
    <col min="13" max="13" width="10.19921875" style="42" customWidth="1"/>
    <col min="14" max="15" width="10.69921875" style="43" customWidth="1"/>
    <col min="16" max="16" width="9.69921875" style="1" customWidth="1"/>
    <col min="17" max="17" width="10.69921875" style="1" customWidth="1"/>
    <col min="18" max="18" width="9.09765625" style="1" customWidth="1"/>
    <col min="19" max="20" width="10.69921875" style="1" customWidth="1"/>
    <col min="21" max="21" width="7.69921875" style="1" customWidth="1"/>
    <col min="22" max="22" width="15.3984375" style="1" customWidth="1"/>
    <col min="23" max="997" width="10.69921875" style="1" customWidth="1"/>
  </cols>
  <sheetData>
    <row r="1" spans="1:22" ht="2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idden="1">
      <c r="A2" s="45" t="s">
        <v>1</v>
      </c>
      <c r="B2" s="45"/>
      <c r="C2" s="45"/>
      <c r="D2" s="45"/>
      <c r="E2" s="46" t="s">
        <v>2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2"/>
      <c r="T2" s="2" t="s">
        <v>3</v>
      </c>
    </row>
    <row r="3" spans="1:22">
      <c r="A3" s="47" t="s">
        <v>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2">
      <c r="A4" s="47" t="s">
        <v>5</v>
      </c>
      <c r="B4" s="47" t="s">
        <v>6</v>
      </c>
      <c r="C4" s="47" t="s">
        <v>7</v>
      </c>
      <c r="D4" s="47" t="s">
        <v>8</v>
      </c>
      <c r="E4" s="47" t="s">
        <v>9</v>
      </c>
      <c r="F4" s="48" t="s">
        <v>10</v>
      </c>
      <c r="G4" s="48" t="s">
        <v>11</v>
      </c>
      <c r="H4" s="48" t="s">
        <v>12</v>
      </c>
      <c r="I4" s="48" t="s">
        <v>13</v>
      </c>
      <c r="J4" s="48" t="s">
        <v>14</v>
      </c>
      <c r="K4" s="47" t="s">
        <v>15</v>
      </c>
      <c r="L4" s="47" t="s">
        <v>16</v>
      </c>
      <c r="M4" s="49" t="s">
        <v>17</v>
      </c>
      <c r="N4" s="49"/>
      <c r="O4" s="49"/>
      <c r="P4" s="47" t="s">
        <v>18</v>
      </c>
      <c r="Q4" s="47" t="s">
        <v>19</v>
      </c>
      <c r="R4" s="47" t="s">
        <v>20</v>
      </c>
      <c r="S4" s="47"/>
      <c r="T4" s="47" t="s">
        <v>21</v>
      </c>
      <c r="U4" s="47" t="s">
        <v>22</v>
      </c>
      <c r="V4" s="47" t="s">
        <v>23</v>
      </c>
    </row>
    <row r="5" spans="1:22" ht="40.799999999999997">
      <c r="A5" s="47"/>
      <c r="B5" s="47"/>
      <c r="C5" s="47"/>
      <c r="D5" s="47"/>
      <c r="E5" s="47"/>
      <c r="F5" s="48"/>
      <c r="G5" s="48"/>
      <c r="H5" s="48"/>
      <c r="I5" s="48"/>
      <c r="J5" s="48"/>
      <c r="K5" s="47"/>
      <c r="L5" s="47"/>
      <c r="M5" s="3" t="s">
        <v>24</v>
      </c>
      <c r="N5" s="4" t="s">
        <v>25</v>
      </c>
      <c r="O5" s="4" t="s">
        <v>26</v>
      </c>
      <c r="P5" s="47"/>
      <c r="Q5" s="47"/>
      <c r="R5" s="3" t="s">
        <v>27</v>
      </c>
      <c r="S5" s="3" t="s">
        <v>28</v>
      </c>
      <c r="T5" s="47"/>
      <c r="U5" s="47"/>
      <c r="V5" s="47"/>
    </row>
    <row r="6" spans="1:22">
      <c r="A6" s="5" t="s">
        <v>29</v>
      </c>
      <c r="B6" s="50" t="s">
        <v>30</v>
      </c>
      <c r="C6" s="50" t="s">
        <v>31</v>
      </c>
      <c r="D6" s="51" t="s">
        <v>32</v>
      </c>
      <c r="E6" s="5" t="s">
        <v>33</v>
      </c>
      <c r="F6" s="7"/>
      <c r="G6" s="8"/>
      <c r="H6" s="9"/>
      <c r="I6" s="10">
        <v>3.1297000000000001</v>
      </c>
      <c r="J6" s="11">
        <v>18640190.16</v>
      </c>
      <c r="K6" s="12">
        <v>43160</v>
      </c>
      <c r="L6" s="13" t="s">
        <v>34</v>
      </c>
      <c r="M6" s="14">
        <f t="shared" ref="M6:M17" si="0">J6/I6</f>
        <v>5955903.1728280662</v>
      </c>
      <c r="N6" s="52">
        <v>0.77739999999999998</v>
      </c>
      <c r="O6" s="53">
        <f>1-N6</f>
        <v>0.22260000000000002</v>
      </c>
      <c r="P6" s="50" t="s">
        <v>35</v>
      </c>
      <c r="Q6" s="50" t="s">
        <v>36</v>
      </c>
      <c r="R6" s="54">
        <v>42948</v>
      </c>
      <c r="S6" s="16" t="s">
        <v>34</v>
      </c>
      <c r="T6" s="17" t="s">
        <v>34</v>
      </c>
      <c r="U6" s="13" t="s">
        <v>34</v>
      </c>
      <c r="V6" s="5" t="s">
        <v>37</v>
      </c>
    </row>
    <row r="7" spans="1:22">
      <c r="A7" s="5"/>
      <c r="B7" s="50"/>
      <c r="C7" s="50"/>
      <c r="D7" s="51"/>
      <c r="E7" s="5" t="s">
        <v>38</v>
      </c>
      <c r="F7" s="7"/>
      <c r="G7" s="8"/>
      <c r="H7" s="9"/>
      <c r="I7" s="10">
        <v>3.1297000000000001</v>
      </c>
      <c r="J7" s="11">
        <v>43468557.600000001</v>
      </c>
      <c r="K7" s="12">
        <v>43160</v>
      </c>
      <c r="L7" s="13"/>
      <c r="M7" s="14">
        <f t="shared" si="0"/>
        <v>13889049.301850017</v>
      </c>
      <c r="N7" s="52"/>
      <c r="O7" s="53"/>
      <c r="P7" s="50"/>
      <c r="Q7" s="50"/>
      <c r="R7" s="54"/>
      <c r="S7" s="16" t="s">
        <v>34</v>
      </c>
      <c r="T7" s="17" t="s">
        <v>34</v>
      </c>
      <c r="U7" s="13" t="s">
        <v>34</v>
      </c>
      <c r="V7" s="5" t="s">
        <v>37</v>
      </c>
    </row>
    <row r="8" spans="1:22" ht="20.399999999999999">
      <c r="A8" s="17" t="s">
        <v>29</v>
      </c>
      <c r="B8" s="17" t="s">
        <v>30</v>
      </c>
      <c r="C8" s="5" t="s">
        <v>39</v>
      </c>
      <c r="D8" s="18" t="s">
        <v>32</v>
      </c>
      <c r="E8" s="5" t="s">
        <v>33</v>
      </c>
      <c r="F8" s="7"/>
      <c r="G8" s="8"/>
      <c r="H8" s="9"/>
      <c r="I8" s="10">
        <v>3.1297000000000001</v>
      </c>
      <c r="J8" s="11">
        <v>21661494.710000001</v>
      </c>
      <c r="K8" s="12">
        <v>43160</v>
      </c>
      <c r="L8" s="13" t="s">
        <v>34</v>
      </c>
      <c r="M8" s="14">
        <f t="shared" si="0"/>
        <v>6921268.7190465536</v>
      </c>
      <c r="N8" s="15">
        <v>0.77739999999999998</v>
      </c>
      <c r="O8" s="15">
        <f>1-N8</f>
        <v>0.22260000000000002</v>
      </c>
      <c r="P8" s="17" t="s">
        <v>35</v>
      </c>
      <c r="Q8" s="17" t="s">
        <v>36</v>
      </c>
      <c r="R8" s="12">
        <v>43070</v>
      </c>
      <c r="S8" s="16" t="s">
        <v>34</v>
      </c>
      <c r="T8" s="17" t="s">
        <v>34</v>
      </c>
      <c r="U8" s="13" t="s">
        <v>34</v>
      </c>
      <c r="V8" s="5" t="s">
        <v>37</v>
      </c>
    </row>
    <row r="9" spans="1:22" ht="20.399999999999999">
      <c r="A9" s="17"/>
      <c r="B9" s="17" t="s">
        <v>30</v>
      </c>
      <c r="C9" s="5" t="s">
        <v>40</v>
      </c>
      <c r="D9" s="18" t="s">
        <v>32</v>
      </c>
      <c r="E9" s="5" t="s">
        <v>33</v>
      </c>
      <c r="F9" s="7"/>
      <c r="G9" s="8"/>
      <c r="H9" s="9"/>
      <c r="I9" s="10">
        <v>3.1297000000000001</v>
      </c>
      <c r="J9" s="11">
        <v>27159392.829999998</v>
      </c>
      <c r="K9" s="12">
        <v>43160</v>
      </c>
      <c r="L9" s="13"/>
      <c r="M9" s="14">
        <f t="shared" si="0"/>
        <v>8677954.0626897141</v>
      </c>
      <c r="N9" s="15">
        <v>0.77739999999999998</v>
      </c>
      <c r="O9" s="15">
        <f>1-N9</f>
        <v>0.22260000000000002</v>
      </c>
      <c r="P9" s="17" t="s">
        <v>35</v>
      </c>
      <c r="Q9" s="17" t="s">
        <v>36</v>
      </c>
      <c r="R9" s="12">
        <v>43070</v>
      </c>
      <c r="S9" s="16" t="s">
        <v>34</v>
      </c>
      <c r="T9" s="17" t="s">
        <v>34</v>
      </c>
      <c r="U9" s="13" t="s">
        <v>34</v>
      </c>
      <c r="V9" s="5" t="s">
        <v>37</v>
      </c>
    </row>
    <row r="10" spans="1:22">
      <c r="A10" s="5" t="s">
        <v>29</v>
      </c>
      <c r="B10" s="50" t="s">
        <v>30</v>
      </c>
      <c r="C10" s="50" t="s">
        <v>41</v>
      </c>
      <c r="D10" s="51" t="s">
        <v>32</v>
      </c>
      <c r="E10" s="5" t="s">
        <v>33</v>
      </c>
      <c r="F10" s="19"/>
      <c r="G10" s="20"/>
      <c r="H10" s="9"/>
      <c r="I10" s="10">
        <v>3.1297000000000001</v>
      </c>
      <c r="J10" s="20">
        <v>44769122.619999997</v>
      </c>
      <c r="K10" s="12">
        <v>43160</v>
      </c>
      <c r="L10" s="13" t="s">
        <v>34</v>
      </c>
      <c r="M10" s="14">
        <f t="shared" si="0"/>
        <v>14304605.112311082</v>
      </c>
      <c r="N10" s="53">
        <v>0.77739999999999998</v>
      </c>
      <c r="O10" s="53">
        <f>1-N10</f>
        <v>0.22260000000000002</v>
      </c>
      <c r="P10" s="50" t="s">
        <v>35</v>
      </c>
      <c r="Q10" s="50" t="s">
        <v>36</v>
      </c>
      <c r="R10" s="54">
        <v>43160</v>
      </c>
      <c r="S10" s="16" t="s">
        <v>34</v>
      </c>
      <c r="T10" s="17" t="s">
        <v>34</v>
      </c>
      <c r="U10" s="13" t="s">
        <v>34</v>
      </c>
      <c r="V10" s="5" t="s">
        <v>37</v>
      </c>
    </row>
    <row r="11" spans="1:22">
      <c r="A11" s="5"/>
      <c r="B11" s="50"/>
      <c r="C11" s="50"/>
      <c r="D11" s="51"/>
      <c r="E11" s="5" t="s">
        <v>38</v>
      </c>
      <c r="F11" s="19"/>
      <c r="G11" s="20"/>
      <c r="H11" s="9"/>
      <c r="I11" s="10">
        <v>3.1297000000000001</v>
      </c>
      <c r="J11" s="20">
        <v>13657779.24</v>
      </c>
      <c r="K11" s="12">
        <v>43160</v>
      </c>
      <c r="L11" s="13"/>
      <c r="M11" s="14">
        <f t="shared" si="0"/>
        <v>4363926.0120778345</v>
      </c>
      <c r="N11" s="53"/>
      <c r="O11" s="53"/>
      <c r="P11" s="50"/>
      <c r="Q11" s="50"/>
      <c r="R11" s="54"/>
      <c r="S11" s="16" t="s">
        <v>34</v>
      </c>
      <c r="T11" s="17" t="s">
        <v>34</v>
      </c>
      <c r="U11" s="13" t="s">
        <v>34</v>
      </c>
      <c r="V11" s="5" t="s">
        <v>37</v>
      </c>
    </row>
    <row r="12" spans="1:22">
      <c r="A12" s="5"/>
      <c r="B12" s="50"/>
      <c r="C12" s="50"/>
      <c r="D12" s="51"/>
      <c r="E12" s="5" t="s">
        <v>42</v>
      </c>
      <c r="F12" s="19"/>
      <c r="G12" s="20"/>
      <c r="H12" s="9"/>
      <c r="I12" s="10">
        <v>3.1297000000000001</v>
      </c>
      <c r="J12" s="20">
        <v>8276961.6900000004</v>
      </c>
      <c r="K12" s="12">
        <v>43160</v>
      </c>
      <c r="L12" s="13"/>
      <c r="M12" s="14">
        <f t="shared" si="0"/>
        <v>2644650.1869188738</v>
      </c>
      <c r="N12" s="53"/>
      <c r="O12" s="53"/>
      <c r="P12" s="50"/>
      <c r="Q12" s="50"/>
      <c r="R12" s="54"/>
      <c r="S12" s="16" t="s">
        <v>34</v>
      </c>
      <c r="T12" s="17" t="s">
        <v>34</v>
      </c>
      <c r="U12" s="13" t="s">
        <v>34</v>
      </c>
      <c r="V12" s="5" t="s">
        <v>37</v>
      </c>
    </row>
    <row r="13" spans="1:22">
      <c r="A13" s="5"/>
      <c r="B13" s="50"/>
      <c r="C13" s="50"/>
      <c r="D13" s="51"/>
      <c r="E13" s="5" t="s">
        <v>43</v>
      </c>
      <c r="F13" s="19"/>
      <c r="G13" s="20"/>
      <c r="H13" s="9"/>
      <c r="I13" s="10">
        <v>3.1297000000000001</v>
      </c>
      <c r="J13" s="20">
        <v>9858911.4700000007</v>
      </c>
      <c r="K13" s="12">
        <v>43160</v>
      </c>
      <c r="L13" s="13"/>
      <c r="M13" s="14">
        <f t="shared" si="0"/>
        <v>3150113.8990957602</v>
      </c>
      <c r="N13" s="53"/>
      <c r="O13" s="53"/>
      <c r="P13" s="50"/>
      <c r="Q13" s="50"/>
      <c r="R13" s="54"/>
      <c r="S13" s="16" t="s">
        <v>34</v>
      </c>
      <c r="T13" s="17" t="s">
        <v>34</v>
      </c>
      <c r="U13" s="13" t="s">
        <v>34</v>
      </c>
      <c r="V13" s="5" t="s">
        <v>37</v>
      </c>
    </row>
    <row r="14" spans="1:22">
      <c r="A14" s="5"/>
      <c r="B14" s="50"/>
      <c r="C14" s="50"/>
      <c r="D14" s="51"/>
      <c r="E14" s="5" t="s">
        <v>44</v>
      </c>
      <c r="F14" s="19"/>
      <c r="G14" s="20"/>
      <c r="H14" s="9"/>
      <c r="I14" s="10">
        <v>3.1297000000000001</v>
      </c>
      <c r="J14" s="20">
        <v>12102922.960000001</v>
      </c>
      <c r="K14" s="12">
        <v>43160</v>
      </c>
      <c r="L14" s="13"/>
      <c r="M14" s="14">
        <f t="shared" si="0"/>
        <v>3867119.1999233156</v>
      </c>
      <c r="N14" s="53"/>
      <c r="O14" s="53"/>
      <c r="P14" s="50"/>
      <c r="Q14" s="50"/>
      <c r="R14" s="54"/>
      <c r="S14" s="16" t="s">
        <v>34</v>
      </c>
      <c r="T14" s="17" t="s">
        <v>34</v>
      </c>
      <c r="U14" s="13" t="s">
        <v>34</v>
      </c>
      <c r="V14" s="5" t="s">
        <v>37</v>
      </c>
    </row>
    <row r="15" spans="1:22">
      <c r="A15" s="5"/>
      <c r="B15" s="50"/>
      <c r="C15" s="50"/>
      <c r="D15" s="51"/>
      <c r="E15" s="5" t="s">
        <v>45</v>
      </c>
      <c r="F15" s="19"/>
      <c r="G15" s="20"/>
      <c r="H15" s="9"/>
      <c r="I15" s="10">
        <v>3.1297000000000001</v>
      </c>
      <c r="J15" s="20">
        <v>26466675.260000002</v>
      </c>
      <c r="K15" s="12">
        <v>43160</v>
      </c>
      <c r="L15" s="13"/>
      <c r="M15" s="14">
        <f t="shared" si="0"/>
        <v>8456617.3307345752</v>
      </c>
      <c r="N15" s="53"/>
      <c r="O15" s="53"/>
      <c r="P15" s="50"/>
      <c r="Q15" s="50"/>
      <c r="R15" s="54"/>
      <c r="S15" s="16" t="s">
        <v>34</v>
      </c>
      <c r="T15" s="17" t="s">
        <v>34</v>
      </c>
      <c r="U15" s="13" t="s">
        <v>34</v>
      </c>
      <c r="V15" s="5" t="s">
        <v>37</v>
      </c>
    </row>
    <row r="16" spans="1:22">
      <c r="A16" s="5"/>
      <c r="B16" s="50"/>
      <c r="C16" s="50"/>
      <c r="D16" s="51"/>
      <c r="E16" s="5" t="s">
        <v>46</v>
      </c>
      <c r="F16" s="19"/>
      <c r="G16" s="20"/>
      <c r="H16" s="9"/>
      <c r="I16" s="10">
        <v>3.1297000000000001</v>
      </c>
      <c r="J16" s="20">
        <v>15747210.15</v>
      </c>
      <c r="K16" s="12">
        <v>43160</v>
      </c>
      <c r="L16" s="13"/>
      <c r="M16" s="14">
        <f t="shared" si="0"/>
        <v>5031539.8121225676</v>
      </c>
      <c r="N16" s="53"/>
      <c r="O16" s="53"/>
      <c r="P16" s="50"/>
      <c r="Q16" s="50"/>
      <c r="R16" s="54"/>
      <c r="S16" s="16" t="s">
        <v>34</v>
      </c>
      <c r="T16" s="17" t="s">
        <v>34</v>
      </c>
      <c r="U16" s="13" t="s">
        <v>34</v>
      </c>
      <c r="V16" s="5" t="s">
        <v>37</v>
      </c>
    </row>
    <row r="17" spans="1:22" ht="20.399999999999999">
      <c r="A17" s="5"/>
      <c r="B17" s="17" t="s">
        <v>30</v>
      </c>
      <c r="C17" s="5" t="s">
        <v>47</v>
      </c>
      <c r="D17" s="18" t="s">
        <v>32</v>
      </c>
      <c r="E17" s="5" t="s">
        <v>33</v>
      </c>
      <c r="F17" s="19"/>
      <c r="G17" s="20"/>
      <c r="H17" s="9"/>
      <c r="I17" s="10">
        <v>3.1297000000000001</v>
      </c>
      <c r="J17" s="20">
        <v>44291675.57</v>
      </c>
      <c r="K17" s="12">
        <v>43160</v>
      </c>
      <c r="L17" s="13"/>
      <c r="M17" s="14">
        <f t="shared" si="0"/>
        <v>14152051.496948589</v>
      </c>
      <c r="N17" s="15">
        <v>0.77739999999999998</v>
      </c>
      <c r="O17" s="15">
        <f>1-N17</f>
        <v>0.22260000000000002</v>
      </c>
      <c r="P17" s="5" t="s">
        <v>35</v>
      </c>
      <c r="Q17" s="5" t="s">
        <v>36</v>
      </c>
      <c r="R17" s="12">
        <v>43160</v>
      </c>
      <c r="S17" s="16" t="s">
        <v>34</v>
      </c>
      <c r="T17" s="17" t="s">
        <v>34</v>
      </c>
      <c r="U17" s="13" t="s">
        <v>34</v>
      </c>
      <c r="V17" s="5" t="s">
        <v>37</v>
      </c>
    </row>
    <row r="18" spans="1:22" ht="20.399999999999999">
      <c r="A18" s="5"/>
      <c r="B18" s="17" t="s">
        <v>30</v>
      </c>
      <c r="C18" s="5" t="s">
        <v>48</v>
      </c>
      <c r="D18" s="18" t="s">
        <v>32</v>
      </c>
      <c r="E18" s="5" t="s">
        <v>34</v>
      </c>
      <c r="F18" s="19"/>
      <c r="G18" s="20"/>
      <c r="H18" s="9"/>
      <c r="I18" s="10"/>
      <c r="J18" s="20"/>
      <c r="K18" s="12"/>
      <c r="L18" s="13"/>
      <c r="M18" s="14">
        <f>95915000-SUM(M6:M17)</f>
        <v>4500201.6934530437</v>
      </c>
      <c r="N18" s="15">
        <v>0.77739999999999998</v>
      </c>
      <c r="O18" s="15">
        <f>1-N18</f>
        <v>0.22260000000000002</v>
      </c>
      <c r="P18" s="5" t="s">
        <v>35</v>
      </c>
      <c r="Q18" s="5" t="s">
        <v>36</v>
      </c>
      <c r="R18" s="12">
        <v>43160</v>
      </c>
      <c r="S18" s="16" t="s">
        <v>34</v>
      </c>
      <c r="T18" s="17" t="s">
        <v>34</v>
      </c>
      <c r="U18" s="13" t="s">
        <v>34</v>
      </c>
      <c r="V18" s="5" t="s">
        <v>49</v>
      </c>
    </row>
    <row r="19" spans="1:22" ht="20.399999999999999">
      <c r="A19" s="5" t="s">
        <v>29</v>
      </c>
      <c r="B19" s="17" t="s">
        <v>30</v>
      </c>
      <c r="C19" s="5" t="s">
        <v>50</v>
      </c>
      <c r="D19" s="6" t="s">
        <v>32</v>
      </c>
      <c r="E19" s="5" t="s">
        <v>33</v>
      </c>
      <c r="F19" s="19"/>
      <c r="G19" s="8"/>
      <c r="H19" s="9"/>
      <c r="I19" s="10">
        <v>3.1297000000000001</v>
      </c>
      <c r="J19" s="21">
        <v>79963320.239999995</v>
      </c>
      <c r="K19" s="12">
        <v>43160</v>
      </c>
      <c r="L19" s="13" t="s">
        <v>34</v>
      </c>
      <c r="M19" s="14">
        <f t="shared" ref="M19:M28" si="1">J19/I19</f>
        <v>25549835.524171643</v>
      </c>
      <c r="N19" s="15">
        <v>0.80620000000000003</v>
      </c>
      <c r="O19" s="15">
        <f>1-N19</f>
        <v>0.19379999999999997</v>
      </c>
      <c r="P19" s="5" t="s">
        <v>51</v>
      </c>
      <c r="Q19" s="5" t="s">
        <v>36</v>
      </c>
      <c r="R19" s="12">
        <v>42856</v>
      </c>
      <c r="S19" s="16" t="s">
        <v>34</v>
      </c>
      <c r="T19" s="17" t="s">
        <v>34</v>
      </c>
      <c r="U19" s="13" t="s">
        <v>34</v>
      </c>
      <c r="V19" s="5" t="s">
        <v>37</v>
      </c>
    </row>
    <row r="20" spans="1:22">
      <c r="A20" s="17" t="s">
        <v>29</v>
      </c>
      <c r="B20" s="55" t="s">
        <v>30</v>
      </c>
      <c r="C20" s="50" t="s">
        <v>52</v>
      </c>
      <c r="D20" s="56" t="s">
        <v>32</v>
      </c>
      <c r="E20" s="17" t="s">
        <v>33</v>
      </c>
      <c r="F20" s="22"/>
      <c r="G20" s="8"/>
      <c r="H20" s="9"/>
      <c r="I20" s="10">
        <v>3.1297000000000001</v>
      </c>
      <c r="J20" s="23">
        <v>18264895.140000001</v>
      </c>
      <c r="K20" s="12">
        <v>43160</v>
      </c>
      <c r="L20" s="13" t="s">
        <v>34</v>
      </c>
      <c r="M20" s="14">
        <f t="shared" si="1"/>
        <v>5835989.1171677792</v>
      </c>
      <c r="N20" s="53">
        <v>0.80620000000000003</v>
      </c>
      <c r="O20" s="53">
        <f>1-N20</f>
        <v>0.19379999999999997</v>
      </c>
      <c r="P20" s="55" t="s">
        <v>51</v>
      </c>
      <c r="Q20" s="55" t="s">
        <v>36</v>
      </c>
      <c r="R20" s="54">
        <v>42948</v>
      </c>
      <c r="S20" s="16" t="s">
        <v>34</v>
      </c>
      <c r="T20" s="17" t="s">
        <v>34</v>
      </c>
      <c r="U20" s="13" t="s">
        <v>34</v>
      </c>
      <c r="V20" s="5" t="s">
        <v>37</v>
      </c>
    </row>
    <row r="21" spans="1:22">
      <c r="A21" s="17"/>
      <c r="B21" s="55"/>
      <c r="C21" s="50"/>
      <c r="D21" s="56"/>
      <c r="E21" s="17" t="s">
        <v>38</v>
      </c>
      <c r="F21" s="22"/>
      <c r="G21" s="8"/>
      <c r="H21" s="9"/>
      <c r="I21" s="10">
        <v>3.1297000000000001</v>
      </c>
      <c r="J21" s="23">
        <v>12375454.58</v>
      </c>
      <c r="K21" s="12">
        <v>43160</v>
      </c>
      <c r="L21" s="13"/>
      <c r="M21" s="14">
        <f t="shared" si="1"/>
        <v>3954198.351279675</v>
      </c>
      <c r="N21" s="53"/>
      <c r="O21" s="53"/>
      <c r="P21" s="55"/>
      <c r="Q21" s="55"/>
      <c r="R21" s="54"/>
      <c r="S21" s="16" t="s">
        <v>34</v>
      </c>
      <c r="T21" s="17" t="s">
        <v>34</v>
      </c>
      <c r="U21" s="13" t="s">
        <v>34</v>
      </c>
      <c r="V21" s="5" t="s">
        <v>37</v>
      </c>
    </row>
    <row r="22" spans="1:22">
      <c r="A22" s="17"/>
      <c r="B22" s="55"/>
      <c r="C22" s="50"/>
      <c r="D22" s="56"/>
      <c r="E22" s="17" t="s">
        <v>42</v>
      </c>
      <c r="F22" s="22"/>
      <c r="G22" s="8"/>
      <c r="H22" s="9"/>
      <c r="I22" s="10">
        <v>3.1297000000000001</v>
      </c>
      <c r="J22" s="23">
        <v>11400970.289999999</v>
      </c>
      <c r="K22" s="12">
        <v>43160</v>
      </c>
      <c r="L22" s="13"/>
      <c r="M22" s="14">
        <f t="shared" si="1"/>
        <v>3642831.6739623602</v>
      </c>
      <c r="N22" s="53"/>
      <c r="O22" s="53"/>
      <c r="P22" s="55"/>
      <c r="Q22" s="55"/>
      <c r="R22" s="54"/>
      <c r="S22" s="16" t="s">
        <v>34</v>
      </c>
      <c r="T22" s="17" t="s">
        <v>34</v>
      </c>
      <c r="U22" s="13" t="s">
        <v>34</v>
      </c>
      <c r="V22" s="5" t="s">
        <v>37</v>
      </c>
    </row>
    <row r="23" spans="1:22">
      <c r="A23" s="5" t="s">
        <v>29</v>
      </c>
      <c r="B23" s="50" t="s">
        <v>30</v>
      </c>
      <c r="C23" s="50" t="s">
        <v>53</v>
      </c>
      <c r="D23" s="56" t="s">
        <v>32</v>
      </c>
      <c r="E23" s="17" t="s">
        <v>33</v>
      </c>
      <c r="F23" s="22"/>
      <c r="G23" s="24"/>
      <c r="H23" s="25"/>
      <c r="I23" s="10">
        <v>3.1297000000000001</v>
      </c>
      <c r="J23" s="26">
        <v>6670826.4900000002</v>
      </c>
      <c r="K23" s="12">
        <v>43160</v>
      </c>
      <c r="L23" s="13" t="s">
        <v>34</v>
      </c>
      <c r="M23" s="14">
        <f t="shared" si="1"/>
        <v>2131458.7628207174</v>
      </c>
      <c r="N23" s="53">
        <v>0.80620000000000003</v>
      </c>
      <c r="O23" s="53">
        <f>1-N23</f>
        <v>0.19379999999999997</v>
      </c>
      <c r="P23" s="50" t="s">
        <v>51</v>
      </c>
      <c r="Q23" s="50" t="s">
        <v>36</v>
      </c>
      <c r="R23" s="54">
        <v>43070</v>
      </c>
      <c r="S23" s="16" t="s">
        <v>34</v>
      </c>
      <c r="T23" s="17" t="s">
        <v>34</v>
      </c>
      <c r="U23" s="13" t="s">
        <v>34</v>
      </c>
      <c r="V23" s="5" t="s">
        <v>37</v>
      </c>
    </row>
    <row r="24" spans="1:22">
      <c r="A24" s="5"/>
      <c r="B24" s="50"/>
      <c r="C24" s="50"/>
      <c r="D24" s="56"/>
      <c r="E24" s="17" t="s">
        <v>38</v>
      </c>
      <c r="F24" s="22"/>
      <c r="G24" s="24"/>
      <c r="H24" s="25"/>
      <c r="I24" s="10">
        <v>3.1297000000000001</v>
      </c>
      <c r="J24" s="26">
        <v>22842460.260000002</v>
      </c>
      <c r="K24" s="12">
        <v>43160</v>
      </c>
      <c r="L24" s="13"/>
      <c r="M24" s="14">
        <f t="shared" si="1"/>
        <v>7298610.173499058</v>
      </c>
      <c r="N24" s="53"/>
      <c r="O24" s="53"/>
      <c r="P24" s="50"/>
      <c r="Q24" s="50"/>
      <c r="R24" s="54"/>
      <c r="S24" s="16" t="s">
        <v>34</v>
      </c>
      <c r="T24" s="17" t="s">
        <v>34</v>
      </c>
      <c r="U24" s="13" t="s">
        <v>34</v>
      </c>
      <c r="V24" s="5" t="s">
        <v>37</v>
      </c>
    </row>
    <row r="25" spans="1:22">
      <c r="A25" s="5"/>
      <c r="B25" s="50" t="s">
        <v>30</v>
      </c>
      <c r="C25" s="50" t="s">
        <v>54</v>
      </c>
      <c r="D25" s="56" t="s">
        <v>32</v>
      </c>
      <c r="E25" s="17" t="s">
        <v>33</v>
      </c>
      <c r="F25" s="22"/>
      <c r="G25" s="24"/>
      <c r="H25" s="25"/>
      <c r="I25" s="10">
        <v>3.1297000000000001</v>
      </c>
      <c r="J25" s="26">
        <v>18562827.66</v>
      </c>
      <c r="K25" s="12">
        <v>43160</v>
      </c>
      <c r="L25" s="13"/>
      <c r="M25" s="14">
        <f t="shared" si="1"/>
        <v>5931184.3499376932</v>
      </c>
      <c r="N25" s="15">
        <v>0.80620000000000003</v>
      </c>
      <c r="O25" s="15">
        <f t="shared" ref="O25:O30" si="2">1-N25</f>
        <v>0.19379999999999997</v>
      </c>
      <c r="P25" s="5" t="s">
        <v>51</v>
      </c>
      <c r="Q25" s="5" t="s">
        <v>36</v>
      </c>
      <c r="R25" s="12">
        <v>43160</v>
      </c>
      <c r="S25" s="16" t="s">
        <v>34</v>
      </c>
      <c r="T25" s="17" t="s">
        <v>34</v>
      </c>
      <c r="U25" s="13" t="s">
        <v>34</v>
      </c>
      <c r="V25" s="5" t="s">
        <v>37</v>
      </c>
    </row>
    <row r="26" spans="1:22">
      <c r="A26" s="5"/>
      <c r="B26" s="50"/>
      <c r="C26" s="50"/>
      <c r="D26" s="56"/>
      <c r="E26" s="17" t="s">
        <v>38</v>
      </c>
      <c r="F26" s="22"/>
      <c r="G26" s="24"/>
      <c r="H26" s="25"/>
      <c r="I26" s="10">
        <v>3.1297000000000001</v>
      </c>
      <c r="J26" s="26">
        <v>23415751.960000001</v>
      </c>
      <c r="K26" s="12">
        <v>43160</v>
      </c>
      <c r="L26" s="13"/>
      <c r="M26" s="14">
        <f t="shared" si="1"/>
        <v>7481788.0180208962</v>
      </c>
      <c r="N26" s="15">
        <v>0.80620000000000003</v>
      </c>
      <c r="O26" s="15">
        <f t="shared" si="2"/>
        <v>0.19379999999999997</v>
      </c>
      <c r="P26" s="5" t="s">
        <v>51</v>
      </c>
      <c r="Q26" s="5" t="s">
        <v>36</v>
      </c>
      <c r="R26" s="12">
        <v>43160</v>
      </c>
      <c r="S26" s="16" t="s">
        <v>34</v>
      </c>
      <c r="T26" s="17" t="s">
        <v>34</v>
      </c>
      <c r="U26" s="13" t="s">
        <v>34</v>
      </c>
      <c r="V26" s="5" t="s">
        <v>37</v>
      </c>
    </row>
    <row r="27" spans="1:22">
      <c r="A27" s="5"/>
      <c r="B27" s="50"/>
      <c r="C27" s="50"/>
      <c r="D27" s="56"/>
      <c r="E27" s="17" t="s">
        <v>42</v>
      </c>
      <c r="F27" s="22"/>
      <c r="G27" s="24"/>
      <c r="H27" s="25"/>
      <c r="I27" s="10">
        <v>3.1297000000000001</v>
      </c>
      <c r="J27" s="26">
        <v>6080145.3099999996</v>
      </c>
      <c r="K27" s="12">
        <v>43160</v>
      </c>
      <c r="L27" s="13"/>
      <c r="M27" s="14">
        <f t="shared" si="1"/>
        <v>1942724.6413394252</v>
      </c>
      <c r="N27" s="15">
        <v>0.80620000000000003</v>
      </c>
      <c r="O27" s="15">
        <f t="shared" si="2"/>
        <v>0.19379999999999997</v>
      </c>
      <c r="P27" s="5" t="s">
        <v>51</v>
      </c>
      <c r="Q27" s="5" t="s">
        <v>36</v>
      </c>
      <c r="R27" s="12">
        <v>43160</v>
      </c>
      <c r="S27" s="16" t="s">
        <v>34</v>
      </c>
      <c r="T27" s="17" t="s">
        <v>34</v>
      </c>
      <c r="U27" s="13" t="s">
        <v>34</v>
      </c>
      <c r="V27" s="5" t="s">
        <v>37</v>
      </c>
    </row>
    <row r="28" spans="1:22">
      <c r="A28" s="5"/>
      <c r="B28" s="50"/>
      <c r="C28" s="50"/>
      <c r="D28" s="56"/>
      <c r="E28" s="17" t="s">
        <v>43</v>
      </c>
      <c r="F28" s="22"/>
      <c r="G28" s="24"/>
      <c r="H28" s="25"/>
      <c r="I28" s="10">
        <v>3.1297000000000001</v>
      </c>
      <c r="J28" s="26">
        <v>33334122.449999999</v>
      </c>
      <c r="K28" s="12">
        <v>43160</v>
      </c>
      <c r="L28" s="13"/>
      <c r="M28" s="14">
        <f t="shared" si="1"/>
        <v>10650900.230053999</v>
      </c>
      <c r="N28" s="15">
        <v>0.80620000000000003</v>
      </c>
      <c r="O28" s="15">
        <f t="shared" si="2"/>
        <v>0.19379999999999997</v>
      </c>
      <c r="P28" s="5" t="s">
        <v>51</v>
      </c>
      <c r="Q28" s="5" t="s">
        <v>36</v>
      </c>
      <c r="R28" s="12">
        <v>43160</v>
      </c>
      <c r="S28" s="16" t="s">
        <v>34</v>
      </c>
      <c r="T28" s="17" t="s">
        <v>34</v>
      </c>
      <c r="U28" s="13" t="s">
        <v>34</v>
      </c>
      <c r="V28" s="5" t="s">
        <v>37</v>
      </c>
    </row>
    <row r="29" spans="1:22" ht="20.399999999999999">
      <c r="A29" s="5"/>
      <c r="B29" s="5" t="s">
        <v>30</v>
      </c>
      <c r="C29" s="5" t="s">
        <v>55</v>
      </c>
      <c r="D29" s="18" t="s">
        <v>32</v>
      </c>
      <c r="E29" s="17" t="s">
        <v>34</v>
      </c>
      <c r="F29" s="22"/>
      <c r="G29" s="24"/>
      <c r="H29" s="25"/>
      <c r="I29" s="10"/>
      <c r="J29" s="26"/>
      <c r="K29" s="12"/>
      <c r="L29" s="13"/>
      <c r="M29" s="27">
        <v>30000000</v>
      </c>
      <c r="N29" s="15">
        <v>0.80620000000000003</v>
      </c>
      <c r="O29" s="15">
        <f t="shared" si="2"/>
        <v>0.19379999999999997</v>
      </c>
      <c r="P29" s="5" t="s">
        <v>51</v>
      </c>
      <c r="Q29" s="5" t="s">
        <v>36</v>
      </c>
      <c r="R29" s="12">
        <v>43221</v>
      </c>
      <c r="S29" s="16" t="s">
        <v>34</v>
      </c>
      <c r="T29" s="17" t="s">
        <v>34</v>
      </c>
      <c r="U29" s="13" t="s">
        <v>34</v>
      </c>
      <c r="V29" s="5" t="s">
        <v>49</v>
      </c>
    </row>
    <row r="30" spans="1:22" ht="20.399999999999999">
      <c r="A30" s="5" t="s">
        <v>29</v>
      </c>
      <c r="B30" s="5" t="s">
        <v>30</v>
      </c>
      <c r="C30" s="5" t="s">
        <v>56</v>
      </c>
      <c r="D30" s="18" t="s">
        <v>32</v>
      </c>
      <c r="E30" s="17" t="s">
        <v>34</v>
      </c>
      <c r="F30" s="22"/>
      <c r="G30" s="24"/>
      <c r="H30" s="25"/>
      <c r="I30" s="10"/>
      <c r="J30" s="26"/>
      <c r="K30" s="12"/>
      <c r="L30" s="13" t="s">
        <v>34</v>
      </c>
      <c r="M30" s="27">
        <f>143943333-SUM(M19:M29)</f>
        <v>39523812.157746747</v>
      </c>
      <c r="N30" s="15">
        <v>0.80620000000000003</v>
      </c>
      <c r="O30" s="15">
        <f t="shared" si="2"/>
        <v>0.19379999999999997</v>
      </c>
      <c r="P30" s="5" t="s">
        <v>51</v>
      </c>
      <c r="Q30" s="5" t="s">
        <v>36</v>
      </c>
      <c r="R30" s="12">
        <v>43282</v>
      </c>
      <c r="S30" s="16" t="s">
        <v>34</v>
      </c>
      <c r="T30" s="17" t="s">
        <v>34</v>
      </c>
      <c r="U30" s="13" t="s">
        <v>34</v>
      </c>
      <c r="V30" s="5" t="s">
        <v>49</v>
      </c>
    </row>
    <row r="31" spans="1:22">
      <c r="A31" s="47" t="s">
        <v>57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</row>
    <row r="32" spans="1:22">
      <c r="A32" s="47" t="s">
        <v>58</v>
      </c>
      <c r="B32" s="47" t="s">
        <v>6</v>
      </c>
      <c r="C32" s="47" t="s">
        <v>7</v>
      </c>
      <c r="D32" s="47" t="s">
        <v>59</v>
      </c>
      <c r="E32" s="47" t="s">
        <v>9</v>
      </c>
      <c r="F32" s="48" t="s">
        <v>10</v>
      </c>
      <c r="G32" s="48" t="s">
        <v>11</v>
      </c>
      <c r="H32" s="48" t="s">
        <v>12</v>
      </c>
      <c r="I32" s="48" t="s">
        <v>13</v>
      </c>
      <c r="J32" s="48" t="s">
        <v>14</v>
      </c>
      <c r="K32" s="47" t="s">
        <v>15</v>
      </c>
      <c r="L32" s="47" t="s">
        <v>16</v>
      </c>
      <c r="M32" s="49" t="s">
        <v>17</v>
      </c>
      <c r="N32" s="49"/>
      <c r="O32" s="49"/>
      <c r="P32" s="47" t="s">
        <v>18</v>
      </c>
      <c r="Q32" s="47" t="s">
        <v>19</v>
      </c>
      <c r="R32" s="47" t="s">
        <v>20</v>
      </c>
      <c r="S32" s="47"/>
      <c r="T32" s="47" t="s">
        <v>21</v>
      </c>
      <c r="U32" s="47" t="s">
        <v>22</v>
      </c>
      <c r="V32" s="47" t="s">
        <v>23</v>
      </c>
    </row>
    <row r="33" spans="1:22" ht="40.799999999999997">
      <c r="A33" s="47"/>
      <c r="B33" s="47"/>
      <c r="C33" s="47"/>
      <c r="D33" s="47"/>
      <c r="E33" s="47"/>
      <c r="F33" s="48"/>
      <c r="G33" s="48"/>
      <c r="H33" s="48"/>
      <c r="I33" s="48"/>
      <c r="J33" s="48"/>
      <c r="K33" s="47"/>
      <c r="L33" s="47"/>
      <c r="M33" s="3" t="s">
        <v>24</v>
      </c>
      <c r="N33" s="4" t="s">
        <v>25</v>
      </c>
      <c r="O33" s="4" t="s">
        <v>26</v>
      </c>
      <c r="P33" s="47"/>
      <c r="Q33" s="47"/>
      <c r="R33" s="3" t="s">
        <v>27</v>
      </c>
      <c r="S33" s="3" t="s">
        <v>28</v>
      </c>
      <c r="T33" s="47"/>
      <c r="U33" s="47"/>
      <c r="V33" s="47"/>
    </row>
    <row r="34" spans="1:22" ht="20.399999999999999">
      <c r="A34" s="5" t="s">
        <v>29</v>
      </c>
      <c r="B34" s="5" t="s">
        <v>60</v>
      </c>
      <c r="C34" s="17" t="s">
        <v>61</v>
      </c>
      <c r="D34" s="5" t="s">
        <v>62</v>
      </c>
      <c r="E34" s="19"/>
      <c r="F34" s="7"/>
      <c r="G34" s="28"/>
      <c r="H34" s="29"/>
      <c r="I34" s="10">
        <v>3.1297000000000001</v>
      </c>
      <c r="J34" s="30">
        <v>411000</v>
      </c>
      <c r="K34" s="12">
        <v>42979</v>
      </c>
      <c r="L34" s="13" t="s">
        <v>34</v>
      </c>
      <c r="M34" s="14">
        <f>J34/I34</f>
        <v>131322.49097357574</v>
      </c>
      <c r="N34" s="15">
        <v>0.9</v>
      </c>
      <c r="O34" s="15">
        <v>0.1</v>
      </c>
      <c r="P34" s="5" t="s">
        <v>63</v>
      </c>
      <c r="Q34" s="5" t="s">
        <v>62</v>
      </c>
      <c r="R34" s="31">
        <v>42705</v>
      </c>
      <c r="S34" s="32">
        <v>42975</v>
      </c>
      <c r="T34" s="13" t="s">
        <v>34</v>
      </c>
      <c r="U34" s="13" t="s">
        <v>34</v>
      </c>
      <c r="V34" s="5" t="s">
        <v>64</v>
      </c>
    </row>
    <row r="35" spans="1:22" ht="20.399999999999999">
      <c r="A35" s="5" t="s">
        <v>29</v>
      </c>
      <c r="B35" s="5" t="s">
        <v>60</v>
      </c>
      <c r="C35" s="17" t="s">
        <v>65</v>
      </c>
      <c r="D35" s="5" t="s">
        <v>66</v>
      </c>
      <c r="E35" s="19"/>
      <c r="F35" s="7"/>
      <c r="G35" s="28"/>
      <c r="H35" s="29"/>
      <c r="I35" s="24"/>
      <c r="J35" s="30"/>
      <c r="K35" s="33"/>
      <c r="L35" s="13" t="s">
        <v>34</v>
      </c>
      <c r="M35" s="34">
        <f>200000-M34</f>
        <v>68677.509026424261</v>
      </c>
      <c r="N35" s="15">
        <v>0.9</v>
      </c>
      <c r="O35" s="15">
        <v>0.1</v>
      </c>
      <c r="P35" s="5" t="s">
        <v>63</v>
      </c>
      <c r="Q35" s="5" t="s">
        <v>36</v>
      </c>
      <c r="R35" s="31" t="s">
        <v>34</v>
      </c>
      <c r="S35" s="13" t="s">
        <v>34</v>
      </c>
      <c r="T35" s="13" t="s">
        <v>34</v>
      </c>
      <c r="U35" s="13" t="s">
        <v>34</v>
      </c>
      <c r="V35" s="5" t="s">
        <v>49</v>
      </c>
    </row>
    <row r="36" spans="1:22">
      <c r="A36" s="47" t="s">
        <v>67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</row>
    <row r="37" spans="1:22">
      <c r="A37" s="47" t="s">
        <v>58</v>
      </c>
      <c r="B37" s="47" t="s">
        <v>6</v>
      </c>
      <c r="C37" s="47" t="s">
        <v>7</v>
      </c>
      <c r="D37" s="47" t="s">
        <v>59</v>
      </c>
      <c r="E37" s="57"/>
      <c r="F37" s="57"/>
      <c r="G37" s="57"/>
      <c r="H37" s="57"/>
      <c r="I37" s="57"/>
      <c r="J37" s="57"/>
      <c r="K37" s="57"/>
      <c r="L37" s="57"/>
      <c r="M37" s="49" t="s">
        <v>17</v>
      </c>
      <c r="N37" s="49"/>
      <c r="O37" s="49"/>
      <c r="P37" s="47" t="s">
        <v>18</v>
      </c>
      <c r="Q37" s="47" t="s">
        <v>19</v>
      </c>
      <c r="R37" s="47" t="s">
        <v>20</v>
      </c>
      <c r="S37" s="47"/>
      <c r="T37" s="47" t="s">
        <v>21</v>
      </c>
      <c r="U37" s="47" t="s">
        <v>22</v>
      </c>
      <c r="V37" s="47" t="s">
        <v>23</v>
      </c>
    </row>
    <row r="38" spans="1:22" ht="40.799999999999997">
      <c r="A38" s="47"/>
      <c r="B38" s="47"/>
      <c r="C38" s="47"/>
      <c r="D38" s="47"/>
      <c r="E38" s="47" t="s">
        <v>68</v>
      </c>
      <c r="F38" s="47"/>
      <c r="G38" s="47"/>
      <c r="H38" s="47"/>
      <c r="I38" s="47"/>
      <c r="J38" s="47"/>
      <c r="K38" s="47"/>
      <c r="L38" s="47"/>
      <c r="M38" s="3" t="s">
        <v>24</v>
      </c>
      <c r="N38" s="35" t="s">
        <v>25</v>
      </c>
      <c r="O38" s="4" t="s">
        <v>26</v>
      </c>
      <c r="P38" s="47"/>
      <c r="Q38" s="47"/>
      <c r="R38" s="3" t="s">
        <v>69</v>
      </c>
      <c r="S38" s="3" t="s">
        <v>28</v>
      </c>
      <c r="T38" s="47"/>
      <c r="U38" s="47"/>
      <c r="V38" s="47"/>
    </row>
    <row r="39" spans="1:22" ht="40.799999999999997">
      <c r="A39" s="5" t="s">
        <v>29</v>
      </c>
      <c r="B39" s="5" t="s">
        <v>70</v>
      </c>
      <c r="C39" s="17" t="s">
        <v>71</v>
      </c>
      <c r="D39" s="5" t="s">
        <v>72</v>
      </c>
      <c r="E39" s="19"/>
      <c r="F39" s="7"/>
      <c r="G39" s="8" t="s">
        <v>73</v>
      </c>
      <c r="H39" s="9">
        <v>41281</v>
      </c>
      <c r="I39" s="24">
        <v>3.3025000000000002</v>
      </c>
      <c r="J39" s="11">
        <v>17492476.079999998</v>
      </c>
      <c r="K39" s="33">
        <v>42562</v>
      </c>
      <c r="L39" s="13" t="s">
        <v>34</v>
      </c>
      <c r="M39" s="14">
        <v>1500000</v>
      </c>
      <c r="N39" s="15">
        <v>1</v>
      </c>
      <c r="O39" s="15">
        <v>0</v>
      </c>
      <c r="P39" s="15" t="s">
        <v>74</v>
      </c>
      <c r="Q39" s="5" t="s">
        <v>36</v>
      </c>
      <c r="R39" s="12">
        <v>41091</v>
      </c>
      <c r="S39" s="36">
        <v>41372</v>
      </c>
      <c r="T39" s="5" t="s">
        <v>75</v>
      </c>
      <c r="U39" s="13" t="s">
        <v>76</v>
      </c>
      <c r="V39" s="5" t="s">
        <v>64</v>
      </c>
    </row>
    <row r="40" spans="1:22" ht="20.399999999999999">
      <c r="A40" s="5" t="s">
        <v>29</v>
      </c>
      <c r="B40" s="5" t="s">
        <v>70</v>
      </c>
      <c r="C40" s="5" t="s">
        <v>77</v>
      </c>
      <c r="D40" s="5" t="s">
        <v>78</v>
      </c>
      <c r="E40" s="19"/>
      <c r="F40" s="7"/>
      <c r="G40" s="8" t="s">
        <v>79</v>
      </c>
      <c r="H40" s="9">
        <v>41715</v>
      </c>
      <c r="I40" s="24">
        <v>3.3025000000000002</v>
      </c>
      <c r="J40" s="37">
        <v>813150</v>
      </c>
      <c r="K40" s="33">
        <v>42562</v>
      </c>
      <c r="L40" s="13" t="s">
        <v>34</v>
      </c>
      <c r="M40" s="14">
        <v>200000</v>
      </c>
      <c r="N40" s="15">
        <v>1</v>
      </c>
      <c r="O40" s="15">
        <v>0</v>
      </c>
      <c r="P40" s="15" t="s">
        <v>80</v>
      </c>
      <c r="Q40" s="5" t="s">
        <v>36</v>
      </c>
      <c r="R40" s="12">
        <v>40940</v>
      </c>
      <c r="S40" s="36">
        <v>41949</v>
      </c>
      <c r="T40" s="17" t="s">
        <v>75</v>
      </c>
      <c r="U40" s="38" t="s">
        <v>81</v>
      </c>
      <c r="V40" s="5" t="s">
        <v>64</v>
      </c>
    </row>
    <row r="41" spans="1:22" ht="20.399999999999999">
      <c r="A41" s="5"/>
      <c r="B41" s="5" t="s">
        <v>30</v>
      </c>
      <c r="C41" s="5" t="s">
        <v>82</v>
      </c>
      <c r="D41" s="5" t="s">
        <v>78</v>
      </c>
      <c r="E41" s="19"/>
      <c r="F41" s="39"/>
      <c r="G41" s="40"/>
      <c r="H41" s="40"/>
      <c r="I41" s="5"/>
      <c r="J41" s="41"/>
      <c r="K41" s="33"/>
      <c r="L41" s="13" t="s">
        <v>34</v>
      </c>
      <c r="M41" s="14">
        <v>9000000</v>
      </c>
      <c r="N41" s="15">
        <v>0.83330000000000004</v>
      </c>
      <c r="O41" s="15">
        <f>1-N41</f>
        <v>0.16669999999999996</v>
      </c>
      <c r="P41" s="5" t="s">
        <v>83</v>
      </c>
      <c r="Q41" s="5" t="s">
        <v>36</v>
      </c>
      <c r="R41" s="12">
        <v>42979</v>
      </c>
      <c r="S41" s="36" t="s">
        <v>34</v>
      </c>
      <c r="T41" s="36" t="s">
        <v>34</v>
      </c>
      <c r="U41" s="36" t="s">
        <v>34</v>
      </c>
      <c r="V41" s="5" t="s">
        <v>37</v>
      </c>
    </row>
  </sheetData>
  <mergeCells count="92">
    <mergeCell ref="R37:S37"/>
    <mergeCell ref="T37:T38"/>
    <mergeCell ref="U37:U38"/>
    <mergeCell ref="V37:V38"/>
    <mergeCell ref="E38:L38"/>
    <mergeCell ref="V32:V33"/>
    <mergeCell ref="A36:V36"/>
    <mergeCell ref="A37:A38"/>
    <mergeCell ref="B37:B38"/>
    <mergeCell ref="C37:C38"/>
    <mergeCell ref="D37:D38"/>
    <mergeCell ref="E37:L37"/>
    <mergeCell ref="M37:O37"/>
    <mergeCell ref="P37:P38"/>
    <mergeCell ref="Q37:Q38"/>
    <mergeCell ref="M32:O32"/>
    <mergeCell ref="P32:P33"/>
    <mergeCell ref="Q32:Q33"/>
    <mergeCell ref="R32:S32"/>
    <mergeCell ref="T32:T33"/>
    <mergeCell ref="U32:U33"/>
    <mergeCell ref="G32:G33"/>
    <mergeCell ref="H32:H33"/>
    <mergeCell ref="I32:I33"/>
    <mergeCell ref="J32:J33"/>
    <mergeCell ref="K32:K33"/>
    <mergeCell ref="L32:L33"/>
    <mergeCell ref="A32:A33"/>
    <mergeCell ref="B32:B33"/>
    <mergeCell ref="C32:C33"/>
    <mergeCell ref="D32:D33"/>
    <mergeCell ref="E32:E33"/>
    <mergeCell ref="F32:F33"/>
    <mergeCell ref="Q23:Q24"/>
    <mergeCell ref="R23:R24"/>
    <mergeCell ref="B25:B28"/>
    <mergeCell ref="C25:C28"/>
    <mergeCell ref="D25:D28"/>
    <mergeCell ref="A31:V31"/>
    <mergeCell ref="B23:B24"/>
    <mergeCell ref="C23:C24"/>
    <mergeCell ref="D23:D24"/>
    <mergeCell ref="N23:N24"/>
    <mergeCell ref="O23:O24"/>
    <mergeCell ref="P23:P24"/>
    <mergeCell ref="Q10:Q16"/>
    <mergeCell ref="R10:R16"/>
    <mergeCell ref="B20:B22"/>
    <mergeCell ref="C20:C22"/>
    <mergeCell ref="D20:D22"/>
    <mergeCell ref="N20:N22"/>
    <mergeCell ref="O20:O22"/>
    <mergeCell ref="P20:P22"/>
    <mergeCell ref="Q20:Q22"/>
    <mergeCell ref="R20:R22"/>
    <mergeCell ref="B10:B16"/>
    <mergeCell ref="C10:C16"/>
    <mergeCell ref="D10:D16"/>
    <mergeCell ref="N10:N16"/>
    <mergeCell ref="O10:O16"/>
    <mergeCell ref="P10:P16"/>
    <mergeCell ref="V4:V5"/>
    <mergeCell ref="B6:B7"/>
    <mergeCell ref="C6:C7"/>
    <mergeCell ref="D6:D7"/>
    <mergeCell ref="N6:N7"/>
    <mergeCell ref="O6:O7"/>
    <mergeCell ref="P6:P7"/>
    <mergeCell ref="Q6:Q7"/>
    <mergeCell ref="R6:R7"/>
    <mergeCell ref="M4:O4"/>
    <mergeCell ref="P4:P5"/>
    <mergeCell ref="Q4:Q5"/>
    <mergeCell ref="R4:S4"/>
    <mergeCell ref="T4:T5"/>
    <mergeCell ref="U4:U5"/>
    <mergeCell ref="G4:G5"/>
    <mergeCell ref="H4:H5"/>
    <mergeCell ref="I4:I5"/>
    <mergeCell ref="J4:J5"/>
    <mergeCell ref="K4:K5"/>
    <mergeCell ref="L4:L5"/>
    <mergeCell ref="A1:V1"/>
    <mergeCell ref="A2:D2"/>
    <mergeCell ref="E2:R2"/>
    <mergeCell ref="A3:V3"/>
    <mergeCell ref="A4:A5"/>
    <mergeCell ref="B4:B5"/>
    <mergeCell ref="C4:C5"/>
    <mergeCell ref="D4:D5"/>
    <mergeCell ref="E4:E5"/>
    <mergeCell ref="F4:F5"/>
  </mergeCells>
  <dataValidations count="6">
    <dataValidation type="list" allowBlank="1" showInputMessage="1" showErrorMessage="1" sqref="D6 Q6 D8:D10 Q8:Q10 D17:D20 Q17:Q20 D23 Q23 D25 D29:D30 Q25:Q30 D39:D41 Q39:Q41">
      <formula1>#REF!</formula1>
    </dataValidation>
    <dataValidation allowBlank="1" showInputMessage="1" showErrorMessage="1" sqref="D34:D35"/>
    <dataValidation type="list" allowBlank="1" showErrorMessage="1" sqref="V6:V30">
      <formula1>"Contrato em Execução,Contrato Terminado,Previsto,Processo Cancelado,Processo em Curso,Status"</formula1>
    </dataValidation>
    <dataValidation type="list" allowBlank="1" showErrorMessage="1" sqref="V34 V39:V40">
      <formula1>"ntrato em Execução,Contrato Terminado,Previsto,Processo Cancelado,Processo em Curso,Status"</formula1>
    </dataValidation>
    <dataValidation type="list" allowBlank="1" showInputMessage="1" showErrorMessage="1" sqref="V35">
      <formula1>"ntrato em Execução,Contrato Terminado,Previsto,Processo Cancelado,Processo em Curso,Status"</formula1>
    </dataValidation>
    <dataValidation type="list" allowBlank="1" showErrorMessage="1" sqref="V41">
      <formula1>"ntrato em Execução,Contrato Terminado,Previsto,Processo Cancelado,Processo em Curso,Status"</formula1>
    </dataValidation>
  </dataValidations>
  <printOptions horizontalCentered="1"/>
  <pageMargins left="0.19645669291338583" right="0.19645669291338583" top="0.59015748031496063" bottom="0.31535433070866137" header="0.39370078740157477" footer="0.31535433070866137"/>
  <pageSetup paperSize="0" fitToWidth="0" fitToHeight="0" orientation="landscape" horizontalDpi="0" verticalDpi="0" copies="0"/>
  <headerFooter alignWithMargins="0"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549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Envio-Março-2018</vt:lpstr>
      <vt:lpstr>'Envio-Março-2018'!Print_Area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Aguiar, Fernando Amaral de</dc:creator>
  <cp:lastModifiedBy>Aguiar, Fernando Amaral de</cp:lastModifiedBy>
  <cp:revision>31</cp:revision>
  <cp:lastPrinted>2018-03-15T14:17:08Z</cp:lastPrinted>
  <dcterms:created xsi:type="dcterms:W3CDTF">2018-03-29T19:50:18Z</dcterms:created>
  <dcterms:modified xsi:type="dcterms:W3CDTF">2018-03-29T19:50:18Z</dcterms:modified>
</cp:coreProperties>
</file>